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ni-r2-vostro\e\06_手数料使用料管理簿【繊維】\R8\"/>
    </mc:Choice>
  </mc:AlternateContent>
  <xr:revisionPtr revIDLastSave="0" documentId="13_ncr:1_{32FAFDAB-12F8-4685-A3DF-5A48734F42D2}" xr6:coauthVersionLast="47" xr6:coauthVersionMax="47" xr10:uidLastSave="{00000000-0000-0000-0000-000000000000}"/>
  <workbookProtection workbookAlgorithmName="SHA-512" workbookHashValue="b/X7iS/KPPN4b4h7PGCa0CCFY4KZH02+gh5+tlO7TdfDIM9r8tym74s32jNAeBZ3JqJRrlvP5MjHrs3NFAuHSg==" workbookSaltValue="F+kQMoMNY39l4ooQw/X8gQ==" workbookSpinCount="100000" lockStructure="1"/>
  <bookViews>
    <workbookView xWindow="8250" yWindow="825" windowWidth="16515" windowHeight="14610" tabRatio="813" firstSheet="1" activeTab="3" xr2:uid="{00000000-000D-0000-FFFF-FFFF00000000}"/>
  </bookViews>
  <sheets>
    <sheet name="試作・調整・加工申請書（５件以下）" sheetId="35" r:id="rId1"/>
    <sheet name="試作・調整・加工申請書（６～１０件）" sheetId="38" r:id="rId2"/>
    <sheet name="試作・調整・加工申請書【記入例】" sheetId="30" r:id="rId3"/>
    <sheet name="試験項目一覧" sheetId="18" r:id="rId4"/>
    <sheet name="プルダウン用シート" sheetId="23" state="hidden" r:id="rId5"/>
  </sheets>
  <definedNames>
    <definedName name="_xlnm._FilterDatabase" localSheetId="3" hidden="1">試験項目一覧!$I$1:$I$113</definedName>
    <definedName name="_xlnm._FilterDatabase" localSheetId="0" hidden="1">'試作・調整・加工申請書（５件以下）'!$B$10:$BA$13</definedName>
    <definedName name="_xlnm._FilterDatabase" localSheetId="1" hidden="1">'試作・調整・加工申請書（６～１０件）'!$B$53:$BB$104</definedName>
    <definedName name="_xlnm._FilterDatabase" localSheetId="2" hidden="1">試作・調整・加工申請書【記入例】!$B$54:$BB$83</definedName>
    <definedName name="〇強度試験機器" localSheetId="3">試験項目一覧!#REF!</definedName>
    <definedName name="〇強度試験機器">#REF!</definedName>
    <definedName name="_xlnm.Print_Area" localSheetId="3">試験項目一覧!$A$1:$L$113</definedName>
    <definedName name="_xlnm.Print_Area" localSheetId="0">'試作・調整・加工申請書（５件以下）'!$A$1:$BB$89</definedName>
    <definedName name="_xlnm.Print_Area" localSheetId="1">'試作・調整・加工申請書（６～１０件）'!$A$1:$BB$104</definedName>
    <definedName name="_xlnm.Print_Area" localSheetId="2">試作・調整・加工申請書【記入例】!$A$1:$BB$92</definedName>
    <definedName name="すべての機器">#REF!</definedName>
    <definedName name="引っかき硬度･鉛筆法" localSheetId="3">試験項目一覧!$E$78</definedName>
    <definedName name="引っかき硬度･鉛筆法">#REF!</definedName>
    <definedName name="栄養成分分析" localSheetId="3">試験項目一覧!#REF!</definedName>
    <definedName name="栄養成分分析" localSheetId="0">#REF!</definedName>
    <definedName name="栄養成分分析" localSheetId="1">#REF!</definedName>
    <definedName name="栄養成分分析" localSheetId="2">#REF!</definedName>
    <definedName name="栄養成分分析">#REF!</definedName>
    <definedName name="荷重試験" localSheetId="3">試験項目一覧!#REF!</definedName>
    <definedName name="荷重試験" localSheetId="0">#REF!</definedName>
    <definedName name="荷重試験" localSheetId="1">#REF!</definedName>
    <definedName name="荷重試験" localSheetId="2">#REF!</definedName>
    <definedName name="荷重試験">#REF!</definedName>
    <definedName name="解析シミュレーション・CAE" localSheetId="3">試験項目一覧!$E$113:$E$113</definedName>
    <definedName name="解析シミュレーション・CAE">#REF!</definedName>
    <definedName name="官能検査" localSheetId="3">試験項目一覧!#REF!</definedName>
    <definedName name="官能検査" localSheetId="0">#REF!</definedName>
    <definedName name="官能検査" localSheetId="1">#REF!</definedName>
    <definedName name="官能検査" localSheetId="2">#REF!</definedName>
    <definedName name="官能検査">#REF!</definedName>
    <definedName name="強〇度試験機器" localSheetId="3">試験項目一覧!#REF!</definedName>
    <definedName name="強〇度試験機器">#REF!</definedName>
    <definedName name="強度試験機器" localSheetId="3">試験項目一覧!#REF!</definedName>
    <definedName name="強度試験機器">#REF!</definedName>
    <definedName name="金属工作機械" localSheetId="3">試験項目一覧!#REF!</definedName>
    <definedName name="金属工作機械">#REF!</definedName>
    <definedName name="金属材料摩耗試験" localSheetId="3">試験項目一覧!$E$102</definedName>
    <definedName name="金属材料摩耗試験">#REF!</definedName>
    <definedName name="金属試験" localSheetId="3">試験項目一覧!$C$30:$C$32</definedName>
    <definedName name="金属試験">#REF!</definedName>
    <definedName name="金属組織試験" localSheetId="3">試験項目一覧!$E$88:$E$98</definedName>
    <definedName name="金属組織試験">#REF!</definedName>
    <definedName name="減免率" localSheetId="3">試験項目一覧!#REF!</definedName>
    <definedName name="減免率">プルダウン用シート!$A$2:$A$4</definedName>
    <definedName name="抗菌試験" localSheetId="3">試験項目一覧!#REF!</definedName>
    <definedName name="抗菌試験" localSheetId="0">#REF!</definedName>
    <definedName name="抗菌試験" localSheetId="1">#REF!</definedName>
    <definedName name="抗菌試験" localSheetId="2">#REF!</definedName>
    <definedName name="抗菌試験">#REF!</definedName>
    <definedName name="硬度試験" localSheetId="3">試験項目一覧!$E$30:$E$35</definedName>
    <definedName name="硬度試験">#REF!</definedName>
    <definedName name="硬度試験機器" localSheetId="3">試験項目一覧!#REF!</definedName>
    <definedName name="硬度試験機器">#REF!</definedName>
    <definedName name="材料強度試験" localSheetId="3">試験項目一覧!$E$26:$E$28</definedName>
    <definedName name="材料強度試験">#REF!</definedName>
    <definedName name="材料強度試験等" localSheetId="3">試験項目一覧!$E$26:$E$28</definedName>
    <definedName name="材料強度試験等">#REF!</definedName>
    <definedName name="材料試験等" localSheetId="3">試験項目一覧!$C$7:$C$14</definedName>
    <definedName name="材料試験等">#REF!</definedName>
    <definedName name="撮像検証システムによるもの" localSheetId="3">試験項目一覧!#REF!</definedName>
    <definedName name="撮像検証システムによるもの" localSheetId="0">#REF!</definedName>
    <definedName name="撮像検証システムによるもの" localSheetId="1">#REF!</definedName>
    <definedName name="撮像検証システムによるもの" localSheetId="2">#REF!</definedName>
    <definedName name="撮像検証システムによるもの">#REF!</definedName>
    <definedName name="三次元デジタイザによるもの" localSheetId="3">試験項目一覧!#REF!</definedName>
    <definedName name="三次元デジタイザによるもの" localSheetId="0">#REF!</definedName>
    <definedName name="三次元デジタイザによるもの" localSheetId="1">#REF!</definedName>
    <definedName name="三次元デジタイザによるもの" localSheetId="2">#REF!</definedName>
    <definedName name="三次元デジタイザによるもの">#REF!</definedName>
    <definedName name="三次元形状データ作成・CAD" localSheetId="3">試験項目一覧!$E$111</definedName>
    <definedName name="三次元形状データ作成・CAD">#REF!</definedName>
    <definedName name="残留応力測定" localSheetId="3">試験項目一覧!$E$53:$E$53</definedName>
    <definedName name="残留応力測定">#REF!</definedName>
    <definedName name="四半期1始" localSheetId="3">試験項目一覧!#REF!</definedName>
    <definedName name="四半期1始">プルダウン用シート!$A$9</definedName>
    <definedName name="四半期1終" localSheetId="3">試験項目一覧!#REF!</definedName>
    <definedName name="四半期1終">プルダウン用シート!$A$10</definedName>
    <definedName name="四半期2始" localSheetId="3">試験項目一覧!#REF!</definedName>
    <definedName name="四半期2始">プルダウン用シート!$A$11</definedName>
    <definedName name="四半期2終" localSheetId="3">試験項目一覧!#REF!</definedName>
    <definedName name="四半期2終">プルダウン用シート!$A$12</definedName>
    <definedName name="四半期3始" localSheetId="3">試験項目一覧!#REF!</definedName>
    <definedName name="四半期3始">プルダウン用シート!$A$13</definedName>
    <definedName name="四半期3終" localSheetId="3">試験項目一覧!#REF!</definedName>
    <definedName name="四半期3終">プルダウン用シート!$A$14</definedName>
    <definedName name="四半期4始" localSheetId="3">試験項目一覧!#REF!</definedName>
    <definedName name="四半期4始">プルダウン用シート!$A$15</definedName>
    <definedName name="四半期4終" localSheetId="3">試験項目一覧!#REF!</definedName>
    <definedName name="四半期4終">プルダウン用シート!$A$16</definedName>
    <definedName name="試験区分" localSheetId="3">試験項目一覧!$A$2:$A$4</definedName>
    <definedName name="試験区分">#REF!</definedName>
    <definedName name="試験目的" localSheetId="3">試験項目一覧!#REF!</definedName>
    <definedName name="試験目的">#REF!</definedName>
    <definedName name="自動化技術支援" localSheetId="3">試験項目一覧!#REF!</definedName>
    <definedName name="自動化技術支援">#REF!</definedName>
    <definedName name="自動化技術支援機器" localSheetId="3">試験項目一覧!#REF!</definedName>
    <definedName name="自動化技術支援機器">#REF!</definedName>
    <definedName name="焼結試験" localSheetId="3">試験項目一覧!$E$58</definedName>
    <definedName name="焼結試験">#REF!</definedName>
    <definedName name="職員派遣" localSheetId="3">試験項目一覧!#REF!</definedName>
    <definedName name="職員派遣">#REF!</definedName>
    <definedName name="食品の分析・試験等" localSheetId="3">試験項目一覧!#REF!</definedName>
    <definedName name="食品の分析・試験等">#REF!</definedName>
    <definedName name="食品加工機器" localSheetId="3">試験項目一覧!#REF!</definedName>
    <definedName name="食品加工機器">#REF!</definedName>
    <definedName name="食品加工試験機" localSheetId="3">試験項目一覧!#REF!</definedName>
    <definedName name="食品加工試験機">#REF!</definedName>
    <definedName name="食品等分析・観察機器" localSheetId="3">試験項目一覧!#REF!</definedName>
    <definedName name="食品等分析・観察機器">#REF!</definedName>
    <definedName name="性能試験・長期性能試験" localSheetId="3">試験項目一覧!$C$16:$C$18</definedName>
    <definedName name="成績書交付" localSheetId="3">試験項目一覧!#REF!</definedName>
    <definedName name="成績書交付">#REF!</definedName>
    <definedName name="精度試験" localSheetId="3">試験項目一覧!$C$28</definedName>
    <definedName name="精度試験">#REF!</definedName>
    <definedName name="精密測定・三次元測定機" localSheetId="3">試験項目一覧!$E$82:$E$86</definedName>
    <definedName name="精密測定・三次元測定機">#REF!</definedName>
    <definedName name="設計支援" localSheetId="3">試験項目一覧!$C$34:$C$36</definedName>
    <definedName name="設計支援">#REF!</definedName>
    <definedName name="設計支援機器" localSheetId="3">試験項目一覧!#REF!</definedName>
    <definedName name="設計支援機器">#REF!</definedName>
    <definedName name="設備区分" localSheetId="3">試験項目一覧!#REF!</definedName>
    <definedName name="設備区分">#REF!</definedName>
    <definedName name="絶縁耐圧試験" localSheetId="3">試験項目一覧!#REF!</definedName>
    <definedName name="絶縁耐圧試験" localSheetId="0">#REF!</definedName>
    <definedName name="絶縁耐圧試験" localSheetId="1">#REF!</definedName>
    <definedName name="絶縁耐圧試験" localSheetId="2">#REF!</definedName>
    <definedName name="絶縁耐圧試験">#REF!</definedName>
    <definedName name="洗浄関連機器" localSheetId="3">試験項目一覧!#REF!</definedName>
    <definedName name="洗浄関連機器">#REF!</definedName>
    <definedName name="前処理・金属" localSheetId="3">試験項目一覧!$E$104:$E$109</definedName>
    <definedName name="前処理・金属">#REF!</definedName>
    <definedName name="前処理・食品" localSheetId="3">試験項目一覧!#REF!</definedName>
    <definedName name="前処理・食品" localSheetId="0">#REF!</definedName>
    <definedName name="前処理・食品" localSheetId="1">#REF!</definedName>
    <definedName name="前処理・食品" localSheetId="2">#REF!</definedName>
    <definedName name="前処理・食品">#REF!</definedName>
    <definedName name="前処理・分析" localSheetId="3">試験項目一覧!$E$20:$E$24</definedName>
    <definedName name="前処理・分析">#REF!</definedName>
    <definedName name="塑性加工解析・CAE" localSheetId="3">試験項目一覧!#REF!</definedName>
    <definedName name="塑性加工解析・CAE">#REF!</definedName>
    <definedName name="測定試験" localSheetId="3">試験項目一覧!#REF!</definedName>
    <definedName name="測定試験" localSheetId="0">#REF!</definedName>
    <definedName name="測定試験" localSheetId="1">#REF!</definedName>
    <definedName name="測定試験" localSheetId="2">#REF!</definedName>
    <definedName name="測定試験">#REF!</definedName>
    <definedName name="耐環境試験" localSheetId="3">試験項目一覧!#REF!</definedName>
    <definedName name="耐環境試験" localSheetId="0">#REF!</definedName>
    <definedName name="耐環境試験" localSheetId="1">#REF!</definedName>
    <definedName name="耐環境試験" localSheetId="2">#REF!</definedName>
    <definedName name="耐環境試験">#REF!</definedName>
    <definedName name="耐候試験・ウェザーメーター" localSheetId="3">試験項目一覧!$E$81</definedName>
    <definedName name="耐候試験・ウェザーメーター">#REF!</definedName>
    <definedName name="耐候試験機器" localSheetId="3">試験項目一覧!#REF!</definedName>
    <definedName name="耐候試験機器">#REF!</definedName>
    <definedName name="耐光試験・フェードメーター" localSheetId="3">試験項目一覧!$E$83</definedName>
    <definedName name="耐光試験・フェードメーター">#REF!</definedName>
    <definedName name="耐食試験" localSheetId="3">試験項目一覧!$E$62:$E$67</definedName>
    <definedName name="担当者">プルダウン用シート!$C$2:$C$14</definedName>
    <definedName name="低歪速度試験" localSheetId="3">試験項目一覧!$E$48:$E$51</definedName>
    <definedName name="定性分析" localSheetId="3">試験項目一覧!$E$3:$E$13</definedName>
    <definedName name="定量分析" localSheetId="3">試験項目一覧!$E$15:$E$18</definedName>
    <definedName name="電気試験" localSheetId="3">試験項目一覧!#REF!</definedName>
    <definedName name="電気試験機器">#REF!</definedName>
    <definedName name="透過率・反射率・吸光度測定" localSheetId="3">試験項目一覧!$E$60</definedName>
    <definedName name="疲労試験" localSheetId="3">試験項目一覧!$E$37:$E$46</definedName>
    <definedName name="疲労試験">#REF!</definedName>
    <definedName name="非破壊試験" localSheetId="3">試験項目一覧!$E$55:$E$56</definedName>
    <definedName name="非破壊試験">#REF!</definedName>
    <definedName name="微生物試験関連機器" localSheetId="3">試験項目一覧!#REF!</definedName>
    <definedName name="微生物試験関連機器">#REF!</definedName>
    <definedName name="表面処理試験" localSheetId="3">試験項目一覧!$C$24:$C$26</definedName>
    <definedName name="表面処理試験">#REF!</definedName>
    <definedName name="付着性･クロスカット法" localSheetId="3">試験項目一覧!$E$80</definedName>
    <definedName name="付着性･クロスカット法">#REF!</definedName>
    <definedName name="物性試験・薄膜作成等機器" localSheetId="3">試験項目一覧!#REF!</definedName>
    <definedName name="物性試験・薄膜作成等機器">#REF!</definedName>
    <definedName name="分析" localSheetId="3">試験項目一覧!$C$3:$C$5</definedName>
    <definedName name="摩擦・摩耗試験機器">#REF!</definedName>
    <definedName name="膜厚試験" localSheetId="3">試験項目一覧!$E$76:$E$76</definedName>
    <definedName name="模型試作・CAM" localSheetId="3">試験項目一覧!#REF!</definedName>
    <definedName name="模型試作・CAM">#REF!</definedName>
    <definedName name="木材含水率測定" localSheetId="3">試験項目一覧!$E$72</definedName>
    <definedName name="木材試験" localSheetId="3">試験項目一覧!$C$20:$C$21</definedName>
    <definedName name="木材試験">#REF!</definedName>
    <definedName name="木材比重測定" localSheetId="3">試験項目一覧!$E$74</definedName>
    <definedName name="劣化試験" localSheetId="3">試験項目一覧!$E$69:$E$70</definedName>
  </definedNames>
  <calcPr calcId="181029"/>
</workbook>
</file>

<file path=xl/calcChain.xml><?xml version="1.0" encoding="utf-8"?>
<calcChain xmlns="http://schemas.openxmlformats.org/spreadsheetml/2006/main">
  <c r="G111" i="18" l="1"/>
  <c r="G109" i="18"/>
  <c r="G107" i="18"/>
  <c r="G106" i="18"/>
  <c r="G104" i="18"/>
  <c r="G103" i="18"/>
  <c r="G102" i="18"/>
  <c r="G91" i="18"/>
  <c r="G89" i="18"/>
  <c r="G88" i="18"/>
  <c r="G87" i="18"/>
  <c r="G86" i="18"/>
  <c r="G85" i="18"/>
  <c r="G84" i="18"/>
  <c r="G83" i="18"/>
  <c r="G77" i="18"/>
  <c r="G75" i="18"/>
  <c r="G73" i="18"/>
  <c r="G72" i="18"/>
  <c r="G70" i="18"/>
  <c r="G69" i="18"/>
  <c r="G68" i="18"/>
  <c r="G67" i="18"/>
  <c r="G65" i="18"/>
  <c r="G64" i="18"/>
  <c r="G62" i="18"/>
  <c r="G61" i="18"/>
  <c r="G59" i="18"/>
  <c r="G58" i="18"/>
  <c r="G57" i="18"/>
  <c r="G56" i="18"/>
  <c r="G55" i="18"/>
  <c r="G54" i="18"/>
  <c r="G52" i="18"/>
  <c r="G51" i="18"/>
  <c r="G50" i="18"/>
  <c r="G48" i="18"/>
  <c r="G47" i="18"/>
  <c r="G46" i="18"/>
  <c r="G45" i="18"/>
  <c r="G43" i="18"/>
  <c r="G39" i="18"/>
  <c r="G38" i="18"/>
  <c r="G36" i="18"/>
  <c r="G35" i="18"/>
  <c r="G34" i="18"/>
  <c r="G32" i="18"/>
  <c r="G31" i="18"/>
  <c r="G29" i="18"/>
  <c r="G28" i="18"/>
  <c r="G27" i="18"/>
  <c r="G26" i="18"/>
  <c r="G25" i="18"/>
  <c r="G24" i="18"/>
  <c r="G18" i="18"/>
  <c r="G17" i="18"/>
  <c r="G16" i="18"/>
  <c r="G14" i="18"/>
  <c r="G13" i="18"/>
  <c r="G12" i="18"/>
  <c r="G10" i="18"/>
  <c r="G9" i="18"/>
  <c r="G8" i="18"/>
  <c r="G6" i="18"/>
  <c r="G5" i="18"/>
  <c r="G4" i="18"/>
  <c r="K59" i="18"/>
  <c r="L59" i="18" s="1"/>
  <c r="K22" i="18"/>
  <c r="L22" i="18" s="1"/>
  <c r="K99" i="18"/>
  <c r="L99" i="18" s="1"/>
  <c r="K100" i="18"/>
  <c r="L100" i="18" s="1"/>
  <c r="K94" i="18"/>
  <c r="L94" i="18" s="1"/>
  <c r="K95" i="18"/>
  <c r="L95" i="18" s="1"/>
  <c r="K96" i="18"/>
  <c r="L96" i="18" s="1"/>
  <c r="S90" i="38"/>
  <c r="S88" i="38"/>
  <c r="AL86" i="38"/>
  <c r="AK84" i="38"/>
  <c r="AL83" i="38"/>
  <c r="AK81" i="38"/>
  <c r="AL80" i="38"/>
  <c r="AK78" i="38"/>
  <c r="AL77" i="38"/>
  <c r="AK75" i="38"/>
  <c r="AL74" i="38"/>
  <c r="AK72" i="38"/>
  <c r="AL71" i="38"/>
  <c r="AK69" i="38"/>
  <c r="AL68" i="38"/>
  <c r="AK66" i="38"/>
  <c r="AL65" i="38"/>
  <c r="AK63" i="38"/>
  <c r="AL62" i="38"/>
  <c r="AK60" i="38"/>
  <c r="AL59" i="38"/>
  <c r="AK57" i="38"/>
  <c r="H54" i="38"/>
  <c r="BG13" i="38"/>
  <c r="BF13" i="38"/>
  <c r="BD13" i="38"/>
  <c r="D90" i="38" l="1"/>
  <c r="D94" i="38"/>
  <c r="U65" i="38" l="1"/>
  <c r="S75" i="35" l="1"/>
  <c r="S73" i="35"/>
  <c r="AL71" i="35"/>
  <c r="AL68" i="35"/>
  <c r="AK66" i="35"/>
  <c r="AL65" i="35"/>
  <c r="AK63" i="35"/>
  <c r="AL62" i="35"/>
  <c r="AK60" i="35"/>
  <c r="AL59" i="35"/>
  <c r="AK57" i="35"/>
  <c r="H54" i="35"/>
  <c r="BG13" i="35"/>
  <c r="BF13" i="35"/>
  <c r="BD13" i="35"/>
  <c r="D79" i="35" l="1"/>
  <c r="K103" i="18"/>
  <c r="L103" i="18" s="1"/>
  <c r="K87" i="18"/>
  <c r="L87" i="18" s="1"/>
  <c r="K81" i="18"/>
  <c r="L81" i="18" s="1"/>
  <c r="K79" i="18"/>
  <c r="L79" i="18" s="1"/>
  <c r="K77" i="18"/>
  <c r="L77" i="18" s="1"/>
  <c r="K75" i="18"/>
  <c r="L75" i="18" s="1"/>
  <c r="K73" i="18"/>
  <c r="L73" i="18" s="1"/>
  <c r="K68" i="18"/>
  <c r="L68" i="18" s="1"/>
  <c r="K57" i="18"/>
  <c r="L57" i="18" s="1"/>
  <c r="K56" i="18"/>
  <c r="L56" i="18" s="1"/>
  <c r="K55" i="18"/>
  <c r="L55" i="18" s="1"/>
  <c r="K54" i="18"/>
  <c r="L54" i="18" s="1"/>
  <c r="K52" i="18"/>
  <c r="L52" i="18" s="1"/>
  <c r="K47" i="18"/>
  <c r="L47" i="18" s="1"/>
  <c r="K36" i="18"/>
  <c r="L36" i="18" s="1"/>
  <c r="K29" i="18"/>
  <c r="L29" i="18" s="1"/>
  <c r="K28" i="18"/>
  <c r="L28" i="18" s="1"/>
  <c r="K27" i="18"/>
  <c r="L27" i="18" s="1"/>
  <c r="K26" i="18"/>
  <c r="L26" i="18" s="1"/>
  <c r="K25" i="18"/>
  <c r="L25" i="18" s="1"/>
  <c r="K14" i="18"/>
  <c r="L14" i="18" s="1"/>
  <c r="K64" i="18" l="1"/>
  <c r="L64" i="18" s="1"/>
  <c r="K17" i="18"/>
  <c r="L17" i="18" s="1"/>
  <c r="S76" i="30"/>
  <c r="S74" i="30"/>
  <c r="AP72" i="30"/>
  <c r="AO70" i="30"/>
  <c r="AP69" i="30"/>
  <c r="AO67" i="30"/>
  <c r="AP66" i="30"/>
  <c r="AO64" i="30"/>
  <c r="AP63" i="30"/>
  <c r="AO61" i="30"/>
  <c r="AP60" i="30"/>
  <c r="AO58" i="30"/>
  <c r="H55" i="30"/>
  <c r="BG13" i="30"/>
  <c r="BF13" i="30"/>
  <c r="BD13" i="30"/>
  <c r="I74" i="30" l="1"/>
  <c r="I76" i="30"/>
  <c r="J114" i="18" l="1"/>
  <c r="N24" i="18" s="1"/>
  <c r="K113" i="18"/>
  <c r="L113" i="18" s="1"/>
  <c r="K111" i="18"/>
  <c r="L111" i="18" s="1"/>
  <c r="L110" i="18"/>
  <c r="K109" i="18"/>
  <c r="L109" i="18" s="1"/>
  <c r="K107" i="18"/>
  <c r="L107" i="18" s="1"/>
  <c r="K106" i="18"/>
  <c r="L106" i="18" s="1"/>
  <c r="K104" i="18"/>
  <c r="L104" i="18" s="1"/>
  <c r="K102" i="18"/>
  <c r="L102" i="18" s="1"/>
  <c r="K98" i="18"/>
  <c r="L98" i="18" s="1"/>
  <c r="K93" i="18"/>
  <c r="L93" i="18" s="1"/>
  <c r="K91" i="18"/>
  <c r="L91" i="18" s="1"/>
  <c r="K89" i="18"/>
  <c r="L89" i="18" s="1"/>
  <c r="K88" i="18"/>
  <c r="L88" i="18" s="1"/>
  <c r="K86" i="18"/>
  <c r="L86" i="18" s="1"/>
  <c r="K85" i="18"/>
  <c r="L85" i="18" s="1"/>
  <c r="K84" i="18"/>
  <c r="L84" i="18" s="1"/>
  <c r="K83" i="18"/>
  <c r="L83" i="18" s="1"/>
  <c r="K72" i="18"/>
  <c r="L72" i="18" s="1"/>
  <c r="L71" i="18"/>
  <c r="K70" i="18"/>
  <c r="L70" i="18" s="1"/>
  <c r="K69" i="18"/>
  <c r="L69" i="18" s="1"/>
  <c r="K67" i="18"/>
  <c r="L67" i="18" s="1"/>
  <c r="K65" i="18"/>
  <c r="L65" i="18" s="1"/>
  <c r="K62" i="18"/>
  <c r="L62" i="18" s="1"/>
  <c r="K61" i="18"/>
  <c r="L61" i="18" s="1"/>
  <c r="K58" i="18"/>
  <c r="L58" i="18" s="1"/>
  <c r="K51" i="18"/>
  <c r="L51" i="18" s="1"/>
  <c r="K50" i="18"/>
  <c r="L50" i="18" s="1"/>
  <c r="K48" i="18"/>
  <c r="L48" i="18" s="1"/>
  <c r="K46" i="18"/>
  <c r="L46" i="18" s="1"/>
  <c r="K45" i="18"/>
  <c r="L45" i="18" s="1"/>
  <c r="K43" i="18"/>
  <c r="L43" i="18" s="1"/>
  <c r="K41" i="18"/>
  <c r="L41" i="18" s="1"/>
  <c r="K39" i="18"/>
  <c r="L39" i="18" s="1"/>
  <c r="K38" i="18"/>
  <c r="L38" i="18" s="1"/>
  <c r="K35" i="18"/>
  <c r="L35" i="18" s="1"/>
  <c r="K34" i="18"/>
  <c r="L34" i="18" s="1"/>
  <c r="K32" i="18"/>
  <c r="L32" i="18" s="1"/>
  <c r="K31" i="18"/>
  <c r="K24" i="18"/>
  <c r="L24" i="18" s="1"/>
  <c r="K21" i="18"/>
  <c r="L21" i="18" s="1"/>
  <c r="K20" i="18"/>
  <c r="L20" i="18" s="1"/>
  <c r="L19" i="18"/>
  <c r="K18" i="18"/>
  <c r="L18" i="18" s="1"/>
  <c r="K16" i="18"/>
  <c r="L16" i="18" s="1"/>
  <c r="K13" i="18"/>
  <c r="L13" i="18" s="1"/>
  <c r="K12" i="18"/>
  <c r="L12" i="18" s="1"/>
  <c r="K10" i="18"/>
  <c r="L10" i="18" s="1"/>
  <c r="K9" i="18"/>
  <c r="L9" i="18" s="1"/>
  <c r="K8" i="18"/>
  <c r="L8" i="18" s="1"/>
  <c r="K6" i="18"/>
  <c r="L6" i="18" s="1"/>
  <c r="K5" i="18"/>
  <c r="L5" i="18" s="1"/>
  <c r="K4" i="18"/>
  <c r="L2" i="18"/>
  <c r="L4" i="18" l="1"/>
  <c r="L31" i="18"/>
  <c r="K114" i="18"/>
  <c r="BL66" i="38" s="1"/>
  <c r="BL69" i="35" l="1"/>
  <c r="BR69" i="35" s="1"/>
  <c r="BO66" i="38"/>
  <c r="BM66" i="38"/>
  <c r="BN66" i="38"/>
  <c r="BP66" i="38"/>
  <c r="B66" i="38"/>
  <c r="BR66" i="38"/>
  <c r="BL57" i="35"/>
  <c r="B57" i="35" s="1"/>
  <c r="BL60" i="35"/>
  <c r="BL57" i="38"/>
  <c r="BL78" i="38"/>
  <c r="BL60" i="38"/>
  <c r="BL69" i="38"/>
  <c r="BL63" i="38"/>
  <c r="BL66" i="35"/>
  <c r="BL72" i="38"/>
  <c r="BL81" i="38"/>
  <c r="BL75" i="38"/>
  <c r="BL63" i="35"/>
  <c r="BL84" i="38"/>
  <c r="L114" i="18"/>
  <c r="BP58" i="30"/>
  <c r="H58" i="30" s="1"/>
  <c r="BP64" i="30"/>
  <c r="BP67" i="30"/>
  <c r="BP70" i="30"/>
  <c r="BP61" i="30"/>
  <c r="B69" i="35" l="1"/>
  <c r="AA69" i="35" s="1"/>
  <c r="BO69" i="35"/>
  <c r="BM69" i="35"/>
  <c r="BP69" i="35"/>
  <c r="BN69" i="35"/>
  <c r="T66" i="38"/>
  <c r="AA66" i="38"/>
  <c r="U68" i="38"/>
  <c r="BO63" i="35"/>
  <c r="B63" i="35"/>
  <c r="BR63" i="35"/>
  <c r="BP63" i="35"/>
  <c r="BN63" i="35"/>
  <c r="BM63" i="35"/>
  <c r="BO66" i="35"/>
  <c r="B66" i="35"/>
  <c r="BM66" i="35"/>
  <c r="BR66" i="35"/>
  <c r="BP66" i="35"/>
  <c r="BN66" i="35"/>
  <c r="BO60" i="35"/>
  <c r="B60" i="35"/>
  <c r="BM60" i="35"/>
  <c r="BN60" i="35"/>
  <c r="BR60" i="35"/>
  <c r="BP60" i="35"/>
  <c r="BO75" i="38"/>
  <c r="B75" i="38"/>
  <c r="BR75" i="38"/>
  <c r="BP75" i="38"/>
  <c r="BM75" i="38"/>
  <c r="BN75" i="38"/>
  <c r="BO63" i="38"/>
  <c r="BR63" i="38"/>
  <c r="BP63" i="38"/>
  <c r="BN63" i="38"/>
  <c r="B63" i="38"/>
  <c r="BM63" i="38"/>
  <c r="BO57" i="35"/>
  <c r="BR57" i="35"/>
  <c r="BN57" i="35"/>
  <c r="BP57" i="35"/>
  <c r="BM57" i="35"/>
  <c r="W30" i="38"/>
  <c r="W30" i="35"/>
  <c r="BO81" i="38"/>
  <c r="BR81" i="38"/>
  <c r="BP81" i="38"/>
  <c r="B81" i="38"/>
  <c r="BM81" i="38"/>
  <c r="BN81" i="38"/>
  <c r="BO69" i="38"/>
  <c r="BP69" i="38"/>
  <c r="BR69" i="38"/>
  <c r="B69" i="38"/>
  <c r="BM69" i="38"/>
  <c r="BN69" i="38"/>
  <c r="BO78" i="38"/>
  <c r="B78" i="38"/>
  <c r="BM78" i="38"/>
  <c r="BR78" i="38"/>
  <c r="BP78" i="38"/>
  <c r="BN78" i="38"/>
  <c r="BO84" i="38"/>
  <c r="BN84" i="38"/>
  <c r="BM84" i="38"/>
  <c r="B84" i="38"/>
  <c r="BP84" i="38"/>
  <c r="BR84" i="38"/>
  <c r="BO72" i="38"/>
  <c r="BN72" i="38"/>
  <c r="BP72" i="38"/>
  <c r="BM72" i="38"/>
  <c r="BR72" i="38"/>
  <c r="B72" i="38"/>
  <c r="BO60" i="38"/>
  <c r="B60" i="38"/>
  <c r="BN60" i="38"/>
  <c r="BM60" i="38"/>
  <c r="BR60" i="38"/>
  <c r="BP60" i="38"/>
  <c r="BO57" i="38"/>
  <c r="BR57" i="38"/>
  <c r="B57" i="38"/>
  <c r="BP57" i="38"/>
  <c r="BM57" i="38"/>
  <c r="BN57" i="38"/>
  <c r="W30" i="30"/>
  <c r="BV58" i="30"/>
  <c r="BT58" i="30"/>
  <c r="BR58" i="30"/>
  <c r="B58" i="30" s="1"/>
  <c r="BQ58" i="30"/>
  <c r="X58" i="30" s="1"/>
  <c r="BS58" i="30"/>
  <c r="BT61" i="30"/>
  <c r="BS61" i="30"/>
  <c r="BV61" i="30"/>
  <c r="BQ61" i="30"/>
  <c r="H61" i="30"/>
  <c r="BR61" i="30"/>
  <c r="B61" i="30" s="1"/>
  <c r="BV70" i="30"/>
  <c r="H70" i="30"/>
  <c r="BR70" i="30"/>
  <c r="B70" i="30" s="1"/>
  <c r="BS70" i="30"/>
  <c r="BT70" i="30"/>
  <c r="BQ70" i="30"/>
  <c r="BT67" i="30"/>
  <c r="BS67" i="30"/>
  <c r="BV67" i="30"/>
  <c r="BQ67" i="30"/>
  <c r="H67" i="30"/>
  <c r="BR67" i="30"/>
  <c r="B67" i="30" s="1"/>
  <c r="BV64" i="30"/>
  <c r="H64" i="30"/>
  <c r="BR64" i="30"/>
  <c r="B64" i="30" s="1"/>
  <c r="BS64" i="30"/>
  <c r="BT64" i="30"/>
  <c r="BQ64" i="30"/>
  <c r="Y60" i="30"/>
  <c r="T69" i="35" l="1"/>
  <c r="AK69" i="35" s="1"/>
  <c r="D75" i="35" s="1"/>
  <c r="U71" i="35"/>
  <c r="AA60" i="38"/>
  <c r="U62" i="38"/>
  <c r="T60" i="38"/>
  <c r="U83" i="38"/>
  <c r="AA81" i="38"/>
  <c r="T81" i="38"/>
  <c r="AA57" i="35"/>
  <c r="U62" i="35"/>
  <c r="AA60" i="35"/>
  <c r="T60" i="35"/>
  <c r="U65" i="35"/>
  <c r="T63" i="35"/>
  <c r="AA63" i="35"/>
  <c r="AA57" i="38"/>
  <c r="AA63" i="38"/>
  <c r="T63" i="38"/>
  <c r="T72" i="38"/>
  <c r="AA72" i="38"/>
  <c r="U74" i="38"/>
  <c r="T84" i="38"/>
  <c r="AA84" i="38"/>
  <c r="U86" i="38"/>
  <c r="T78" i="38"/>
  <c r="AA78" i="38"/>
  <c r="U80" i="38"/>
  <c r="U71" i="38"/>
  <c r="AA69" i="38"/>
  <c r="T69" i="38"/>
  <c r="AA75" i="38"/>
  <c r="U77" i="38"/>
  <c r="T75" i="38"/>
  <c r="AA66" i="35"/>
  <c r="U68" i="35"/>
  <c r="T66" i="35"/>
  <c r="T57" i="38"/>
  <c r="U59" i="38"/>
  <c r="T57" i="35"/>
  <c r="U59" i="35"/>
  <c r="AE58" i="30"/>
  <c r="X70" i="30"/>
  <c r="Y72" i="30"/>
  <c r="AE70" i="30"/>
  <c r="X64" i="30"/>
  <c r="Y66" i="30"/>
  <c r="AE64" i="30"/>
  <c r="Y69" i="30"/>
  <c r="X67" i="30"/>
  <c r="AE67" i="30"/>
  <c r="Y63" i="30"/>
  <c r="X61" i="30"/>
  <c r="AE61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H2504-Vostro270</author>
    <author>m_tobita</author>
    <author>yamashita</author>
    <author>Administrator</author>
  </authors>
  <commentList>
    <comment ref="AX1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申請書</t>
        </r>
        <r>
          <rPr>
            <b/>
            <sz val="9"/>
            <color indexed="10"/>
            <rFont val="ＭＳ Ｐゴシック"/>
            <family val="3"/>
            <charset val="128"/>
          </rPr>
          <t>提出日</t>
        </r>
        <r>
          <rPr>
            <b/>
            <sz val="9"/>
            <color indexed="81"/>
            <rFont val="ＭＳ Ｐゴシック"/>
            <family val="3"/>
            <charset val="128"/>
          </rPr>
          <t>を記入願います（直接入力 or プルダウン選択）</t>
        </r>
      </text>
    </comment>
    <comment ref="AJ2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【記入例】
</t>
        </r>
        <r>
          <rPr>
            <b/>
            <sz val="9"/>
            <color indexed="10"/>
            <rFont val="ＭＳ Ｐゴシック"/>
            <family val="3"/>
            <charset val="128"/>
          </rPr>
          <t>代表取締役社長　　茨城　太郎
↑
申請者は必ず代表者の情報としてください。</t>
        </r>
      </text>
    </comment>
    <comment ref="W30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試験項目一覧（別シート）から実施する試験項目を選択願います
選択した試験内容の情報が左の欄に反映されます
文字数に応じてフォントサイズの変更や折り返をお願いします。
試験内容の詳細は下記ページで確認できます。
</t>
        </r>
        <r>
          <rPr>
            <b/>
            <sz val="9"/>
            <color indexed="10"/>
            <rFont val="ＭＳ Ｐゴシック"/>
            <family val="3"/>
            <charset val="128"/>
          </rPr>
          <t>※実施する試験項目の合計が11件以上の場合は
センター職員にお問い合わせ願います</t>
        </r>
      </text>
    </comment>
    <comment ref="W33" authorId="1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AI33" authorId="1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その他の時は具体的な内容を直接入力</t>
        </r>
      </text>
    </comment>
    <comment ref="W36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〇個、〇個所、〇式、〇通りなど</t>
        </r>
      </text>
    </comment>
    <comment ref="W39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〇県　〇製作所など</t>
        </r>
        <r>
          <rPr>
            <b/>
            <sz val="9"/>
            <color indexed="10"/>
            <rFont val="ＭＳ Ｐゴシック"/>
            <family val="3"/>
            <charset val="128"/>
          </rPr>
          <t>（都道府県名を記入願います）
※外国産の場合は国名を記入願います。</t>
        </r>
      </text>
    </comment>
    <comment ref="W42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その他必要事項がございましたら右の欄に記入願います</t>
        </r>
      </text>
    </comment>
    <comment ref="N46" authorId="2" shapeId="0" xr:uid="{D8F712C2-ED45-4FDB-960C-A084B568D7F2}">
      <text>
        <r>
          <rPr>
            <b/>
            <sz val="9"/>
            <color indexed="10"/>
            <rFont val="MS P ゴシック"/>
            <family val="3"/>
            <charset val="128"/>
          </rPr>
          <t>申請者（代表者）＝ 担当者 の場合は代表者の情報を記入
申請者（代表者）≠ 担当者 の場合は担当者の情報を記入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54" authorId="3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減免申請を行う場合は
</t>
        </r>
        <r>
          <rPr>
            <b/>
            <sz val="9"/>
            <color indexed="10"/>
            <rFont val="MS P ゴシック"/>
            <family val="3"/>
            <charset val="128"/>
          </rPr>
          <t>センター職員が</t>
        </r>
        <r>
          <rPr>
            <b/>
            <sz val="9"/>
            <color indexed="81"/>
            <rFont val="MS P ゴシック"/>
            <family val="3"/>
            <charset val="128"/>
          </rPr>
          <t>該当する
項目を選択してください</t>
        </r>
      </text>
    </comment>
    <comment ref="AF55" authorId="3" shapeId="0" xr:uid="{00000000-0006-0000-0100-00000A000000}">
      <text>
        <r>
          <rPr>
            <b/>
            <sz val="8"/>
            <color indexed="10"/>
            <rFont val="MS P ゴシック"/>
            <family val="3"/>
            <charset val="128"/>
          </rPr>
          <t>センター職員が入力
（直接入力 or プルダウン選択）
※プルダウンは１～100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H2504-Vostro270</author>
    <author>m_tobita</author>
    <author>yamashita</author>
    <author>Administrator</author>
  </authors>
  <commentList>
    <comment ref="AX13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申請書</t>
        </r>
        <r>
          <rPr>
            <b/>
            <sz val="9"/>
            <color indexed="10"/>
            <rFont val="ＭＳ Ｐゴシック"/>
            <family val="3"/>
            <charset val="128"/>
          </rPr>
          <t>提出日</t>
        </r>
        <r>
          <rPr>
            <b/>
            <sz val="9"/>
            <color indexed="81"/>
            <rFont val="ＭＳ Ｐゴシック"/>
            <family val="3"/>
            <charset val="128"/>
          </rPr>
          <t>を記入願います（直接入力 or プルダウン選択）</t>
        </r>
      </text>
    </comment>
    <comment ref="AJ24" authorId="0" shapeId="0" xr:uid="{6B6264E8-3582-4847-A3DD-A9D29DB9303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【記入例】
</t>
        </r>
        <r>
          <rPr>
            <b/>
            <sz val="9"/>
            <color indexed="10"/>
            <rFont val="ＭＳ Ｐゴシック"/>
            <family val="3"/>
            <charset val="128"/>
          </rPr>
          <t>代表取締役社長　　茨城　太郎
↑
申請者は必ず代表者の情報としてください。</t>
        </r>
      </text>
    </comment>
    <comment ref="W30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試験項目一覧（別シート）から実施する試験項目を選択願います
選択した試験内容の情報が左の欄に反映されます
文字数に応じてフォントサイズの変更や折り返をお願いします。
試験内容の詳細は下記ページで確認できます。
</t>
        </r>
        <r>
          <rPr>
            <b/>
            <sz val="9"/>
            <color indexed="10"/>
            <rFont val="ＭＳ Ｐゴシック"/>
            <family val="3"/>
            <charset val="128"/>
          </rPr>
          <t>※実施する試験項目の合計が11件以上の場合は
センター職員にお問い合わせ願います</t>
        </r>
      </text>
    </comment>
    <comment ref="W33" authorId="1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AI33" authorId="1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その他の時は具体的な内容を直接入力</t>
        </r>
      </text>
    </comment>
    <comment ref="W36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〇個、〇個所、〇式、〇通りなど</t>
        </r>
      </text>
    </comment>
    <comment ref="W39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〇県　〇製作所など</t>
        </r>
        <r>
          <rPr>
            <b/>
            <sz val="9"/>
            <color indexed="10"/>
            <rFont val="ＭＳ Ｐゴシック"/>
            <family val="3"/>
            <charset val="128"/>
          </rPr>
          <t>（都道府県名を記入願います）
※外国産の場合は国名を記入願います。</t>
        </r>
      </text>
    </comment>
    <comment ref="W42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その他必要事項がございましたら右の欄に記入願います</t>
        </r>
      </text>
    </comment>
    <comment ref="N46" authorId="2" shapeId="0" xr:uid="{9A5C392F-CB78-406A-A783-4E24F8F8BA4E}">
      <text>
        <r>
          <rPr>
            <b/>
            <sz val="9"/>
            <color indexed="10"/>
            <rFont val="MS P ゴシック"/>
            <family val="3"/>
            <charset val="128"/>
          </rPr>
          <t>申請者（代表者）＝ 担当者 の場合は代表者の情報を記入
申請者（代表者）≠ 担当者 の場合は担当者の情報を記入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54" authorId="3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減免申請を行う場合は
</t>
        </r>
        <r>
          <rPr>
            <b/>
            <sz val="9"/>
            <color indexed="10"/>
            <rFont val="MS P ゴシック"/>
            <family val="3"/>
            <charset val="128"/>
          </rPr>
          <t>センター職員が</t>
        </r>
        <r>
          <rPr>
            <b/>
            <sz val="9"/>
            <color indexed="81"/>
            <rFont val="MS P ゴシック"/>
            <family val="3"/>
            <charset val="128"/>
          </rPr>
          <t>該当する
項目を選択してください</t>
        </r>
      </text>
    </comment>
    <comment ref="AF55" authorId="3" shapeId="0" xr:uid="{00000000-0006-0000-0000-00000A000000}">
      <text>
        <r>
          <rPr>
            <b/>
            <sz val="8"/>
            <color indexed="10"/>
            <rFont val="MS P ゴシック"/>
            <family val="3"/>
            <charset val="128"/>
          </rPr>
          <t>センター職員が入力
（直接入力 or プルダウン選択）
※プルダウンは１～100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H2504-Vostro270</author>
    <author>m_tobita</author>
    <author>yamashita</author>
    <author>Administrator</author>
  </authors>
  <commentList>
    <comment ref="AX13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申請書</t>
        </r>
        <r>
          <rPr>
            <b/>
            <sz val="9"/>
            <color indexed="10"/>
            <rFont val="ＭＳ Ｐゴシック"/>
            <family val="3"/>
            <charset val="128"/>
          </rPr>
          <t>提出日</t>
        </r>
        <r>
          <rPr>
            <b/>
            <sz val="9"/>
            <color indexed="81"/>
            <rFont val="ＭＳ Ｐゴシック"/>
            <family val="3"/>
            <charset val="128"/>
          </rPr>
          <t>を記入願います（直接入力 or プルダウン選択）</t>
        </r>
      </text>
    </comment>
    <comment ref="AJ24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【記入例】
</t>
        </r>
        <r>
          <rPr>
            <b/>
            <sz val="9"/>
            <color indexed="10"/>
            <rFont val="ＭＳ Ｐゴシック"/>
            <family val="3"/>
            <charset val="128"/>
          </rPr>
          <t>代表取締役社長　　茨城　太郎
↑
申請者は必ず代表者の情報としてください。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30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試験項目一覧（別シート）から実施する試験項目を選択願います
選択した試験内容の情報が左の欄に反映されます
文字数に応じてフォントサイズの変更や折り返をお願いします。
試験内容の詳細は下記ページで確認できます。
</t>
        </r>
        <r>
          <rPr>
            <b/>
            <sz val="9"/>
            <color indexed="10"/>
            <rFont val="ＭＳ Ｐゴシック"/>
            <family val="3"/>
            <charset val="128"/>
          </rPr>
          <t>※実施する試験項目の合計が11件以上の場合は
センター職員にお問い合わせ願います</t>
        </r>
      </text>
    </comment>
    <comment ref="W33" authorId="1" shapeId="0" xr:uid="{00000000-0006-0000-0200-00000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AI33" authorId="1" shapeId="0" xr:uid="{00000000-0006-0000-0200-000005000000}">
      <text>
        <r>
          <rPr>
            <b/>
            <sz val="9"/>
            <color indexed="81"/>
            <rFont val="MS P ゴシック"/>
            <family val="3"/>
            <charset val="128"/>
          </rPr>
          <t>その他の時は具体的な内容を直接入力</t>
        </r>
      </text>
    </comment>
    <comment ref="W36" authorId="0" shapeId="0" xr:uid="{00000000-0006-0000-02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〇個、〇個所、〇式、〇通りなど</t>
        </r>
      </text>
    </comment>
    <comment ref="W39" authorId="0" shapeId="0" xr:uid="{00000000-0006-0000-02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〇県　〇製作所など</t>
        </r>
        <r>
          <rPr>
            <b/>
            <sz val="9"/>
            <color indexed="10"/>
            <rFont val="ＭＳ Ｐゴシック"/>
            <family val="3"/>
            <charset val="128"/>
          </rPr>
          <t>（都道府県名を記入願います）
※外国産の場合は国名を記入願います。</t>
        </r>
      </text>
    </comment>
    <comment ref="W42" authorId="0" shapeId="0" xr:uid="{00000000-0006-0000-02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その他必要事項がございましたら右の欄に記入願います</t>
        </r>
      </text>
    </comment>
    <comment ref="N46" authorId="2" shapeId="0" xr:uid="{0C05DDA1-81AD-40B8-96FD-B12086B6E5BB}">
      <text>
        <r>
          <rPr>
            <b/>
            <sz val="9"/>
            <color indexed="10"/>
            <rFont val="MS P ゴシック"/>
            <family val="3"/>
            <charset val="128"/>
          </rPr>
          <t>申請者（代表者）＝ 担当者 の場合は代表者の情報を記入
申請者（代表者）≠ 担当者 の場合は担当者の情報を記入</t>
        </r>
      </text>
    </comment>
    <comment ref="B55" authorId="3" shapeId="0" xr:uid="{00000000-0006-0000-0200-000009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減免申請を行う場合は
</t>
        </r>
        <r>
          <rPr>
            <b/>
            <sz val="9"/>
            <color indexed="10"/>
            <rFont val="MS P ゴシック"/>
            <family val="3"/>
            <charset val="128"/>
          </rPr>
          <t>センター職員が</t>
        </r>
        <r>
          <rPr>
            <b/>
            <sz val="9"/>
            <color indexed="81"/>
            <rFont val="MS P ゴシック"/>
            <family val="3"/>
            <charset val="128"/>
          </rPr>
          <t>該当する
項目を選択してください</t>
        </r>
      </text>
    </comment>
    <comment ref="AJ56" authorId="3" shapeId="0" xr:uid="{00000000-0006-0000-0200-00000A000000}">
      <text>
        <r>
          <rPr>
            <b/>
            <sz val="8"/>
            <color indexed="10"/>
            <rFont val="MS P ゴシック"/>
            <family val="3"/>
            <charset val="128"/>
          </rPr>
          <t>センター職員が入力
（直接入力 or プルダウン選択）
※プルダウンは１～100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H2504-Vostro270</author>
  </authors>
  <commentList>
    <comment ref="F1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ドロップダウンリストのため削除しないでください
</t>
        </r>
      </text>
    </comment>
  </commentList>
</comments>
</file>

<file path=xl/sharedStrings.xml><?xml version="1.0" encoding="utf-8"?>
<sst xmlns="http://schemas.openxmlformats.org/spreadsheetml/2006/main" count="565" uniqueCount="289">
  <si>
    <t>センター長</t>
    <rPh sb="4" eb="5">
      <t>チョウ</t>
    </rPh>
    <phoneticPr fontId="2"/>
  </si>
  <si>
    <t>電話番号</t>
    <rPh sb="0" eb="2">
      <t>デンワ</t>
    </rPh>
    <rPh sb="2" eb="4">
      <t>バンゴウ</t>
    </rPh>
    <phoneticPr fontId="2"/>
  </si>
  <si>
    <t>事業所名</t>
    <rPh sb="0" eb="3">
      <t>ジギョウショ</t>
    </rPh>
    <rPh sb="3" eb="4">
      <t>メイ</t>
    </rPh>
    <phoneticPr fontId="2"/>
  </si>
  <si>
    <t>￥</t>
    <phoneticPr fontId="2"/>
  </si>
  <si>
    <t>住　　所</t>
    <rPh sb="0" eb="1">
      <t>ジュウ</t>
    </rPh>
    <rPh sb="3" eb="4">
      <t>トコロ</t>
    </rPh>
    <phoneticPr fontId="2"/>
  </si>
  <si>
    <t>氏　　名</t>
    <rPh sb="0" eb="1">
      <t>シ</t>
    </rPh>
    <rPh sb="3" eb="4">
      <t>メイ</t>
    </rPh>
    <phoneticPr fontId="2"/>
  </si>
  <si>
    <t>グループ長</t>
    <rPh sb="4" eb="5">
      <t>チョウ</t>
    </rPh>
    <phoneticPr fontId="2"/>
  </si>
  <si>
    <t>グループ員</t>
    <rPh sb="4" eb="5">
      <t>イン</t>
    </rPh>
    <phoneticPr fontId="2"/>
  </si>
  <si>
    <t>担当者</t>
    <rPh sb="0" eb="3">
      <t>タントウシャ</t>
    </rPh>
    <phoneticPr fontId="2"/>
  </si>
  <si>
    <t>調定番号</t>
    <rPh sb="0" eb="4">
      <t>チョウテイバンゴウ</t>
    </rPh>
    <phoneticPr fontId="2"/>
  </si>
  <si>
    <t>確認番号</t>
    <rPh sb="0" eb="4">
      <t>カクニンバンゴウ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</si>
  <si>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</si>
  <si>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</si>
  <si>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</si>
  <si>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令和</t>
    <rPh sb="0" eb="2">
      <t>レイワ</t>
    </rPh>
    <phoneticPr fontId="2"/>
  </si>
  <si>
    <t>試作</t>
  </si>
  <si>
    <t>）</t>
    <phoneticPr fontId="2"/>
  </si>
  <si>
    <t>コードNo※</t>
    <phoneticPr fontId="2"/>
  </si>
  <si>
    <t>確 認 者※</t>
    <phoneticPr fontId="2"/>
  </si>
  <si>
    <t>領収月日※</t>
    <rPh sb="0" eb="2">
      <t>リョウシュウ</t>
    </rPh>
    <rPh sb="2" eb="4">
      <t>ガッピ</t>
    </rPh>
    <phoneticPr fontId="2"/>
  </si>
  <si>
    <t>（</t>
    <phoneticPr fontId="2"/>
  </si>
  <si>
    <t>調定決議</t>
    <rPh sb="0" eb="4">
      <t>チョウテイケツギ</t>
    </rPh>
    <phoneticPr fontId="2"/>
  </si>
  <si>
    <t>主任</t>
    <rPh sb="0" eb="2">
      <t>シュニン</t>
    </rPh>
    <phoneticPr fontId="2"/>
  </si>
  <si>
    <t>係長</t>
    <rPh sb="0" eb="2">
      <t>カカリチョウ</t>
    </rPh>
    <phoneticPr fontId="2"/>
  </si>
  <si>
    <t>管理部長</t>
    <rPh sb="0" eb="4">
      <t>カンリブチョウ</t>
    </rPh>
    <phoneticPr fontId="2"/>
  </si>
  <si>
    <t>納入金額</t>
    <rPh sb="0" eb="4">
      <t>ノウニュウキンガク</t>
    </rPh>
    <phoneticPr fontId="2"/>
  </si>
  <si>
    <t>納入義務者</t>
    <rPh sb="0" eb="5">
      <t>ノウニュウギムシャ</t>
    </rPh>
    <phoneticPr fontId="2"/>
  </si>
  <si>
    <t>収納済年月日</t>
    <rPh sb="0" eb="3">
      <t>シュウノウズ</t>
    </rPh>
    <rPh sb="3" eb="6">
      <t>ネンガッピ</t>
    </rPh>
    <phoneticPr fontId="2"/>
  </si>
  <si>
    <t>納入通知書発行日</t>
    <rPh sb="0" eb="5">
      <t>ノウニュウツウチショ</t>
    </rPh>
    <rPh sb="5" eb="8">
      <t>ハッコウビ</t>
    </rPh>
    <phoneticPr fontId="2"/>
  </si>
  <si>
    <t>納入通知書</t>
    <rPh sb="0" eb="5">
      <t>ノウニュウツウチショ</t>
    </rPh>
    <phoneticPr fontId="2"/>
  </si>
  <si>
    <t>　</t>
  </si>
  <si>
    <t>減免率</t>
    <phoneticPr fontId="26"/>
  </si>
  <si>
    <t>グループ</t>
    <phoneticPr fontId="26"/>
  </si>
  <si>
    <t>磯山</t>
    <rPh sb="0" eb="2">
      <t>イソヤマ</t>
    </rPh>
    <phoneticPr fontId="26"/>
  </si>
  <si>
    <t>磯</t>
    <rPh sb="0" eb="1">
      <t>イソ</t>
    </rPh>
    <phoneticPr fontId="26"/>
  </si>
  <si>
    <t>疲労試験</t>
    <rPh sb="0" eb="2">
      <t>ヒロウ</t>
    </rPh>
    <rPh sb="2" eb="4">
      <t>シケン</t>
    </rPh>
    <phoneticPr fontId="26"/>
  </si>
  <si>
    <t>設　備　名</t>
    <phoneticPr fontId="26"/>
  </si>
  <si>
    <t>50％減免</t>
    <rPh sb="3" eb="5">
      <t>ゲンメン</t>
    </rPh>
    <phoneticPr fontId="2"/>
  </si>
  <si>
    <t>単価</t>
    <rPh sb="0" eb="2">
      <t>タンカ</t>
    </rPh>
    <phoneticPr fontId="2"/>
  </si>
  <si>
    <t>領収番号※</t>
    <rPh sb="0" eb="2">
      <t>リョウシュウ</t>
    </rPh>
    <rPh sb="2" eb="4">
      <t>バンゴウ</t>
    </rPh>
    <phoneticPr fontId="2"/>
  </si>
  <si>
    <t>(</t>
    <phoneticPr fontId="2"/>
  </si>
  <si>
    <t>)</t>
    <phoneticPr fontId="2"/>
  </si>
  <si>
    <t>単位※</t>
    <rPh sb="0" eb="2">
      <t>タンイ</t>
    </rPh>
    <phoneticPr fontId="2"/>
  </si>
  <si>
    <t>単位</t>
    <rPh sb="0" eb="2">
      <t>タンイ</t>
    </rPh>
    <phoneticPr fontId="2"/>
  </si>
  <si>
    <t>単価
減免無し</t>
    <rPh sb="3" eb="6">
      <t>ゲンメンナ</t>
    </rPh>
    <phoneticPr fontId="26"/>
  </si>
  <si>
    <t>コード
減免無し</t>
    <phoneticPr fontId="2"/>
  </si>
  <si>
    <t>単価
50％減免</t>
    <rPh sb="0" eb="2">
      <t>タンカ</t>
    </rPh>
    <rPh sb="6" eb="8">
      <t>ゲンメン</t>
    </rPh>
    <phoneticPr fontId="26"/>
  </si>
  <si>
    <t>コード
50％減免</t>
    <phoneticPr fontId="2"/>
  </si>
  <si>
    <t>決裁日</t>
    <rPh sb="0" eb="3">
      <t>ケッサイビ</t>
    </rPh>
    <phoneticPr fontId="2"/>
  </si>
  <si>
    <t>数字</t>
    <rPh sb="0" eb="2">
      <t>スウジ</t>
    </rPh>
    <phoneticPr fontId="2"/>
  </si>
  <si>
    <t>単価
100％減免</t>
    <rPh sb="0" eb="2">
      <t>タンカ</t>
    </rPh>
    <rPh sb="7" eb="9">
      <t>ゲンメン</t>
    </rPh>
    <phoneticPr fontId="26"/>
  </si>
  <si>
    <r>
      <t>今日の日付</t>
    </r>
    <r>
      <rPr>
        <sz val="11"/>
        <rFont val="ＭＳ Ｐゴシック"/>
        <family val="3"/>
        <charset val="128"/>
      </rPr>
      <t>(参考）</t>
    </r>
    <rPh sb="0" eb="2">
      <t>キョウ</t>
    </rPh>
    <rPh sb="3" eb="5">
      <t>ヒヅケ</t>
    </rPh>
    <rPh sb="6" eb="8">
      <t>サンコウ</t>
    </rPh>
    <phoneticPr fontId="2"/>
  </si>
  <si>
    <r>
      <t>金 額</t>
    </r>
    <r>
      <rPr>
        <sz val="11"/>
        <rFont val="ＭＳ Ｐゴシック"/>
        <family val="3"/>
        <charset val="128"/>
      </rPr>
      <t>※</t>
    </r>
    <rPh sb="0" eb="1">
      <t>キン</t>
    </rPh>
    <rPh sb="2" eb="3">
      <t>ガク</t>
    </rPh>
    <phoneticPr fontId="2"/>
  </si>
  <si>
    <t>以下センター職員記入欄</t>
    <phoneticPr fontId="2"/>
  </si>
  <si>
    <t>成績書交付</t>
    <rPh sb="0" eb="3">
      <t>セイセキショ</t>
    </rPh>
    <rPh sb="3" eb="5">
      <t>コウフ</t>
    </rPh>
    <phoneticPr fontId="26"/>
  </si>
  <si>
    <t>試験項目</t>
    <rPh sb="0" eb="4">
      <t>シケンコウモク</t>
    </rPh>
    <phoneticPr fontId="26"/>
  </si>
  <si>
    <t>実施する試験項目</t>
    <rPh sb="0" eb="2">
      <t>ジッシ</t>
    </rPh>
    <rPh sb="4" eb="8">
      <t>シケンコウモク</t>
    </rPh>
    <phoneticPr fontId="2"/>
  </si>
  <si>
    <t>https://www.itic.pref.ibaraki.jp/examination/</t>
    <phoneticPr fontId="2"/>
  </si>
  <si>
    <t>件数※</t>
    <rPh sb="0" eb="2">
      <t>ケンスウ</t>
    </rPh>
    <phoneticPr fontId="2"/>
  </si>
  <si>
    <t>試験単価※</t>
    <rPh sb="0" eb="2">
      <t>シケン</t>
    </rPh>
    <rPh sb="2" eb="3">
      <t>タン</t>
    </rPh>
    <rPh sb="3" eb="4">
      <t>アタイ</t>
    </rPh>
    <phoneticPr fontId="2"/>
  </si>
  <si>
    <t>区分　※</t>
    <rPh sb="0" eb="2">
      <t>クブン</t>
    </rPh>
    <phoneticPr fontId="2"/>
  </si>
  <si>
    <t>手数料※
（税込み）</t>
    <rPh sb="0" eb="3">
      <t>テスウリョウ</t>
    </rPh>
    <rPh sb="6" eb="8">
      <t>ゼイコ</t>
    </rPh>
    <phoneticPr fontId="2"/>
  </si>
  <si>
    <t>【実施伺】本件、受諾してよろしいか。</t>
    <rPh sb="1" eb="3">
      <t>ジッシ</t>
    </rPh>
    <rPh sb="3" eb="4">
      <t>ウカガイ</t>
    </rPh>
    <rPh sb="5" eb="7">
      <t>ホンケン</t>
    </rPh>
    <rPh sb="8" eb="10">
      <t>ジュダク</t>
    </rPh>
    <phoneticPr fontId="2"/>
  </si>
  <si>
    <t>【結果通知伺】別紙のとおり結果を通知してよろしいか。</t>
    <rPh sb="1" eb="3">
      <t>ケッカ</t>
    </rPh>
    <rPh sb="3" eb="5">
      <t>ツウチ</t>
    </rPh>
    <rPh sb="5" eb="6">
      <t>ウカガイ</t>
    </rPh>
    <rPh sb="7" eb="9">
      <t>ベッシ</t>
    </rPh>
    <rPh sb="13" eb="15">
      <t>ケッカ</t>
    </rPh>
    <rPh sb="16" eb="18">
      <t>ツウチ</t>
    </rPh>
    <phoneticPr fontId="2"/>
  </si>
  <si>
    <t>E-MAIL</t>
    <phoneticPr fontId="2"/>
  </si>
  <si>
    <t>役職・氏名</t>
    <rPh sb="0" eb="2">
      <t>ヤクショク</t>
    </rPh>
    <rPh sb="3" eb="5">
      <t>シメイ</t>
    </rPh>
    <phoneticPr fontId="2"/>
  </si>
  <si>
    <t>ＴＥＬ</t>
    <phoneticPr fontId="2"/>
  </si>
  <si>
    <t>○○　　〇個、〇個所、〇式、〇通りなど</t>
    <rPh sb="5" eb="6">
      <t>コ</t>
    </rPh>
    <rPh sb="8" eb="10">
      <t>カショ</t>
    </rPh>
    <rPh sb="12" eb="13">
      <t>シキ</t>
    </rPh>
    <rPh sb="15" eb="16">
      <t>トオ</t>
    </rPh>
    <phoneticPr fontId="2"/>
  </si>
  <si>
    <t>茨城県○○市、○○製作所</t>
    <rPh sb="0" eb="3">
      <t>イバラキケン</t>
    </rPh>
    <rPh sb="5" eb="6">
      <t>シ</t>
    </rPh>
    <rPh sb="9" eb="12">
      <t>セイサクジョ</t>
    </rPh>
    <phoneticPr fontId="2"/>
  </si>
  <si>
    <t>所長</t>
    <rPh sb="0" eb="2">
      <t>ショチョウ</t>
    </rPh>
    <phoneticPr fontId="2"/>
  </si>
  <si>
    <t>庶務</t>
    <rPh sb="0" eb="2">
      <t>ショム</t>
    </rPh>
    <phoneticPr fontId="2"/>
  </si>
  <si>
    <t>担当
グループ長</t>
    <rPh sb="0" eb="2">
      <t>タントウ</t>
    </rPh>
    <rPh sb="7" eb="8">
      <t>チョウ</t>
    </rPh>
    <phoneticPr fontId="2"/>
  </si>
  <si>
    <t>電子顕微鏡</t>
    <rPh sb="0" eb="2">
      <t>デンシ</t>
    </rPh>
    <rPh sb="2" eb="5">
      <t>ケンビキョウ</t>
    </rPh>
    <phoneticPr fontId="26"/>
  </si>
  <si>
    <t>担当者</t>
    <rPh sb="0" eb="3">
      <t>タントウシャ</t>
    </rPh>
    <phoneticPr fontId="26"/>
  </si>
  <si>
    <t>高分子材料</t>
    <rPh sb="0" eb="5">
      <t>コウブンシザイリョウ</t>
    </rPh>
    <phoneticPr fontId="26"/>
  </si>
  <si>
    <t>岩澤</t>
    <rPh sb="0" eb="2">
      <t>イワサワ</t>
    </rPh>
    <phoneticPr fontId="26"/>
  </si>
  <si>
    <t>早乙女</t>
    <rPh sb="0" eb="3">
      <t>ソウトメ</t>
    </rPh>
    <phoneticPr fontId="26"/>
  </si>
  <si>
    <t>篠塚</t>
    <rPh sb="0" eb="2">
      <t>シノヅカ</t>
    </rPh>
    <phoneticPr fontId="26"/>
  </si>
  <si>
    <t>大吉</t>
    <rPh sb="0" eb="2">
      <t>オオヨシ</t>
    </rPh>
    <phoneticPr fontId="26"/>
  </si>
  <si>
    <t>仁平</t>
    <rPh sb="0" eb="2">
      <t>ニヘイ</t>
    </rPh>
    <phoneticPr fontId="66"/>
  </si>
  <si>
    <t>小林</t>
    <rPh sb="0" eb="2">
      <t>コバヤシ</t>
    </rPh>
    <phoneticPr fontId="66"/>
  </si>
  <si>
    <t>安達</t>
    <rPh sb="0" eb="2">
      <t>アダチ</t>
    </rPh>
    <phoneticPr fontId="66"/>
  </si>
  <si>
    <t>小林</t>
    <rPh sb="0" eb="2">
      <t>コバヤシ</t>
    </rPh>
    <phoneticPr fontId="26"/>
  </si>
  <si>
    <t>繊維・紬</t>
    <rPh sb="0" eb="2">
      <t>センイ</t>
    </rPh>
    <rPh sb="3" eb="4">
      <t>ツムギ</t>
    </rPh>
    <phoneticPr fontId="26"/>
  </si>
  <si>
    <t>本庄</t>
    <rPh sb="0" eb="2">
      <t>ホンジョウ</t>
    </rPh>
    <phoneticPr fontId="26"/>
  </si>
  <si>
    <t>中野</t>
    <rPh sb="0" eb="2">
      <t>ナカノ</t>
    </rPh>
    <phoneticPr fontId="26"/>
  </si>
  <si>
    <t>渡邉</t>
    <rPh sb="0" eb="2">
      <t>ワタナベ</t>
    </rPh>
    <phoneticPr fontId="26"/>
  </si>
  <si>
    <t>試験区分</t>
    <rPh sb="0" eb="2">
      <t>シケン</t>
    </rPh>
    <rPh sb="2" eb="4">
      <t>クブン</t>
    </rPh>
    <phoneticPr fontId="26"/>
  </si>
  <si>
    <t>試験又は分析</t>
    <rPh sb="0" eb="2">
      <t>シケン</t>
    </rPh>
    <rPh sb="2" eb="3">
      <t>マタ</t>
    </rPh>
    <rPh sb="4" eb="6">
      <t>ブンセキ</t>
    </rPh>
    <phoneticPr fontId="26"/>
  </si>
  <si>
    <t>試作又は加工</t>
    <rPh sb="0" eb="2">
      <t>シサク</t>
    </rPh>
    <rPh sb="2" eb="3">
      <t>マタ</t>
    </rPh>
    <rPh sb="4" eb="6">
      <t>カコウ</t>
    </rPh>
    <phoneticPr fontId="26"/>
  </si>
  <si>
    <t>図案の調製</t>
    <rPh sb="0" eb="2">
      <t>ズアン</t>
    </rPh>
    <rPh sb="3" eb="5">
      <t>チョウセイ</t>
    </rPh>
    <phoneticPr fontId="26"/>
  </si>
  <si>
    <t>試験区分2</t>
    <rPh sb="0" eb="2">
      <t>シケン</t>
    </rPh>
    <rPh sb="2" eb="4">
      <t>クブン</t>
    </rPh>
    <phoneticPr fontId="26"/>
  </si>
  <si>
    <t>各種繊維の繊度・繊維長・強伸度・水分率その他の物理的性状の試験又は分析</t>
    <rPh sb="0" eb="2">
      <t>カクシュ</t>
    </rPh>
    <rPh sb="2" eb="4">
      <t>センイ</t>
    </rPh>
    <rPh sb="5" eb="7">
      <t>センド</t>
    </rPh>
    <rPh sb="8" eb="10">
      <t>センイ</t>
    </rPh>
    <rPh sb="10" eb="11">
      <t>チョウ</t>
    </rPh>
    <rPh sb="12" eb="13">
      <t>キョウ</t>
    </rPh>
    <rPh sb="13" eb="15">
      <t>シンド</t>
    </rPh>
    <rPh sb="16" eb="18">
      <t>スイブン</t>
    </rPh>
    <rPh sb="18" eb="19">
      <t>リツ</t>
    </rPh>
    <rPh sb="21" eb="22">
      <t>タ</t>
    </rPh>
    <rPh sb="23" eb="26">
      <t>ブツリテキ</t>
    </rPh>
    <rPh sb="26" eb="28">
      <t>セイジョウ</t>
    </rPh>
    <rPh sb="29" eb="31">
      <t>シケン</t>
    </rPh>
    <rPh sb="31" eb="32">
      <t>マタ</t>
    </rPh>
    <rPh sb="33" eb="35">
      <t>ブンセキ</t>
    </rPh>
    <phoneticPr fontId="26"/>
  </si>
  <si>
    <t>各種糸の太さ・より数・強伸度・糸むらその他の物理的性状の試験</t>
    <rPh sb="0" eb="2">
      <t>カクシュ</t>
    </rPh>
    <rPh sb="2" eb="3">
      <t>イト</t>
    </rPh>
    <rPh sb="4" eb="5">
      <t>フト</t>
    </rPh>
    <rPh sb="9" eb="10">
      <t>スウ</t>
    </rPh>
    <rPh sb="11" eb="12">
      <t>キョウ</t>
    </rPh>
    <rPh sb="12" eb="14">
      <t>シンド</t>
    </rPh>
    <rPh sb="15" eb="16">
      <t>イト</t>
    </rPh>
    <rPh sb="20" eb="21">
      <t>タ</t>
    </rPh>
    <rPh sb="22" eb="25">
      <t>ブツリテキ</t>
    </rPh>
    <rPh sb="25" eb="27">
      <t>セイジョウ</t>
    </rPh>
    <rPh sb="28" eb="30">
      <t>シケン</t>
    </rPh>
    <phoneticPr fontId="26"/>
  </si>
  <si>
    <t>織物又は編物の目付・強伸度・通気性その他の物理的性状の試験</t>
    <rPh sb="0" eb="2">
      <t>オリモノ</t>
    </rPh>
    <rPh sb="2" eb="3">
      <t>マタ</t>
    </rPh>
    <rPh sb="4" eb="5">
      <t>ア</t>
    </rPh>
    <rPh sb="5" eb="6">
      <t>モノ</t>
    </rPh>
    <rPh sb="7" eb="9">
      <t>メツケ</t>
    </rPh>
    <rPh sb="10" eb="11">
      <t>キョウ</t>
    </rPh>
    <rPh sb="11" eb="13">
      <t>シンド</t>
    </rPh>
    <rPh sb="14" eb="17">
      <t>ツウキセイ</t>
    </rPh>
    <rPh sb="19" eb="20">
      <t>タ</t>
    </rPh>
    <rPh sb="21" eb="24">
      <t>ブツリテキ</t>
    </rPh>
    <rPh sb="24" eb="26">
      <t>セイジョウ</t>
    </rPh>
    <rPh sb="27" eb="29">
      <t>シケン</t>
    </rPh>
    <phoneticPr fontId="26"/>
  </si>
  <si>
    <t>織物又は編物の組織分解又は設計</t>
    <rPh sb="0" eb="2">
      <t>オリモノ</t>
    </rPh>
    <rPh sb="2" eb="3">
      <t>マタ</t>
    </rPh>
    <rPh sb="4" eb="5">
      <t>ア</t>
    </rPh>
    <rPh sb="5" eb="6">
      <t>モノ</t>
    </rPh>
    <rPh sb="7" eb="9">
      <t>ソシキ</t>
    </rPh>
    <rPh sb="9" eb="11">
      <t>ブンカイ</t>
    </rPh>
    <rPh sb="11" eb="12">
      <t>マタ</t>
    </rPh>
    <rPh sb="13" eb="15">
      <t>セッケイ</t>
    </rPh>
    <phoneticPr fontId="26"/>
  </si>
  <si>
    <t>精練・漂白・染色・糊付・仕上げその他の加工試験</t>
    <rPh sb="0" eb="2">
      <t>セイレン</t>
    </rPh>
    <rPh sb="3" eb="5">
      <t>ヒョウハク</t>
    </rPh>
    <rPh sb="6" eb="8">
      <t>センショク</t>
    </rPh>
    <rPh sb="9" eb="11">
      <t>ノリヅ</t>
    </rPh>
    <rPh sb="12" eb="14">
      <t>シア</t>
    </rPh>
    <rPh sb="17" eb="18">
      <t>タ</t>
    </rPh>
    <rPh sb="19" eb="21">
      <t>カコウ</t>
    </rPh>
    <rPh sb="21" eb="23">
      <t>シケン</t>
    </rPh>
    <phoneticPr fontId="26"/>
  </si>
  <si>
    <t>染色堅ろう度試験</t>
    <rPh sb="0" eb="2">
      <t>センショク</t>
    </rPh>
    <rPh sb="2" eb="3">
      <t>ケン</t>
    </rPh>
    <rPh sb="5" eb="6">
      <t>ド</t>
    </rPh>
    <rPh sb="6" eb="8">
      <t>シケン</t>
    </rPh>
    <phoneticPr fontId="26"/>
  </si>
  <si>
    <t>耐候試験</t>
    <rPh sb="0" eb="2">
      <t>タイコウ</t>
    </rPh>
    <rPh sb="2" eb="4">
      <t>シケン</t>
    </rPh>
    <phoneticPr fontId="26"/>
  </si>
  <si>
    <t>耐光試験フェードメーターによるもの</t>
    <rPh sb="0" eb="1">
      <t>タイ</t>
    </rPh>
    <rPh sb="1" eb="2">
      <t>ヒカリ</t>
    </rPh>
    <rPh sb="2" eb="4">
      <t>シケン</t>
    </rPh>
    <phoneticPr fontId="26"/>
  </si>
  <si>
    <t>恒温恒湿試験</t>
    <rPh sb="0" eb="6">
      <t>コウオンコウシツシケン</t>
    </rPh>
    <phoneticPr fontId="26"/>
  </si>
  <si>
    <t>測色試験</t>
    <rPh sb="0" eb="2">
      <t>ソクショク</t>
    </rPh>
    <rPh sb="2" eb="4">
      <t>シケン</t>
    </rPh>
    <phoneticPr fontId="26"/>
  </si>
  <si>
    <t>洗濯試験</t>
    <rPh sb="0" eb="2">
      <t>センタク</t>
    </rPh>
    <rPh sb="2" eb="4">
      <t>シケン</t>
    </rPh>
    <phoneticPr fontId="26"/>
  </si>
  <si>
    <t>繊維・染料・助剤・薬剤等の分析及び応用試験</t>
    <rPh sb="0" eb="2">
      <t>センイ</t>
    </rPh>
    <rPh sb="3" eb="5">
      <t>センリョウ</t>
    </rPh>
    <rPh sb="6" eb="8">
      <t>ジョザイ</t>
    </rPh>
    <rPh sb="9" eb="11">
      <t>ヤクザイ</t>
    </rPh>
    <rPh sb="11" eb="12">
      <t>トウ</t>
    </rPh>
    <rPh sb="13" eb="15">
      <t>ブンセキ</t>
    </rPh>
    <rPh sb="15" eb="16">
      <t>オヨ</t>
    </rPh>
    <rPh sb="17" eb="19">
      <t>オウヨウ</t>
    </rPh>
    <rPh sb="19" eb="21">
      <t>シケン</t>
    </rPh>
    <phoneticPr fontId="26"/>
  </si>
  <si>
    <t>プラスチック材料試験</t>
    <rPh sb="6" eb="8">
      <t>ザイリョウ</t>
    </rPh>
    <rPh sb="8" eb="10">
      <t>シケン</t>
    </rPh>
    <phoneticPr fontId="26"/>
  </si>
  <si>
    <t>プラスチック試料作成</t>
    <rPh sb="6" eb="8">
      <t>シリョウ</t>
    </rPh>
    <rPh sb="8" eb="10">
      <t>サクセイ</t>
    </rPh>
    <phoneticPr fontId="26"/>
  </si>
  <si>
    <t>電子顕微鏡表面観察</t>
    <rPh sb="0" eb="2">
      <t>デンシ</t>
    </rPh>
    <rPh sb="2" eb="5">
      <t>ケンビキョウ</t>
    </rPh>
    <rPh sb="5" eb="7">
      <t>ヒョウメン</t>
    </rPh>
    <rPh sb="7" eb="9">
      <t>カンサツ</t>
    </rPh>
    <phoneticPr fontId="26"/>
  </si>
  <si>
    <t>デジタルマイクロスコープ観察</t>
    <rPh sb="12" eb="14">
      <t>カンサツ</t>
    </rPh>
    <phoneticPr fontId="26"/>
  </si>
  <si>
    <t>強度試験</t>
    <rPh sb="0" eb="2">
      <t>キョウド</t>
    </rPh>
    <rPh sb="2" eb="4">
      <t>シケン</t>
    </rPh>
    <phoneticPr fontId="26"/>
  </si>
  <si>
    <t>熱分析</t>
    <rPh sb="0" eb="1">
      <t>ネツ</t>
    </rPh>
    <rPh sb="1" eb="3">
      <t>ブンセキ</t>
    </rPh>
    <phoneticPr fontId="26"/>
  </si>
  <si>
    <t>PVT測定</t>
    <rPh sb="3" eb="5">
      <t>ソクテイ</t>
    </rPh>
    <phoneticPr fontId="26"/>
  </si>
  <si>
    <t>摩擦処理試験</t>
    <rPh sb="0" eb="2">
      <t>マサツ</t>
    </rPh>
    <rPh sb="2" eb="6">
      <t>ショリシケン</t>
    </rPh>
    <phoneticPr fontId="26"/>
  </si>
  <si>
    <t>熱拡散率測定</t>
    <rPh sb="0" eb="6">
      <t>ネツカクサンリツソクテイ</t>
    </rPh>
    <phoneticPr fontId="26"/>
  </si>
  <si>
    <t>KES風合い試験</t>
    <rPh sb="3" eb="5">
      <t>フウア</t>
    </rPh>
    <rPh sb="6" eb="8">
      <t>シケン</t>
    </rPh>
    <phoneticPr fontId="26"/>
  </si>
  <si>
    <t>織物又は糸の精練・漂白・染色その他の加工</t>
    <rPh sb="0" eb="2">
      <t>オリモノ</t>
    </rPh>
    <rPh sb="2" eb="3">
      <t>マタ</t>
    </rPh>
    <rPh sb="4" eb="5">
      <t>イト</t>
    </rPh>
    <rPh sb="6" eb="8">
      <t>セイレン</t>
    </rPh>
    <rPh sb="9" eb="11">
      <t>ヒョウハク</t>
    </rPh>
    <rPh sb="12" eb="14">
      <t>センショク</t>
    </rPh>
    <rPh sb="16" eb="17">
      <t>タ</t>
    </rPh>
    <rPh sb="18" eb="20">
      <t>カコウ</t>
    </rPh>
    <phoneticPr fontId="26"/>
  </si>
  <si>
    <t>織物の整理仕上げ</t>
    <rPh sb="0" eb="2">
      <t>オリモノ</t>
    </rPh>
    <rPh sb="3" eb="5">
      <t>セイリ</t>
    </rPh>
    <rPh sb="5" eb="7">
      <t>シア</t>
    </rPh>
    <phoneticPr fontId="26"/>
  </si>
  <si>
    <t>試織</t>
    <rPh sb="0" eb="1">
      <t>タメ</t>
    </rPh>
    <rPh sb="1" eb="2">
      <t>ショク</t>
    </rPh>
    <phoneticPr fontId="26"/>
  </si>
  <si>
    <t>試編み</t>
    <rPh sb="0" eb="1">
      <t>タメ</t>
    </rPh>
    <rPh sb="1" eb="2">
      <t>ア</t>
    </rPh>
    <phoneticPr fontId="26"/>
  </si>
  <si>
    <t>設計図案データの作成</t>
    <rPh sb="0" eb="2">
      <t>セッケイ</t>
    </rPh>
    <rPh sb="2" eb="4">
      <t>ズアン</t>
    </rPh>
    <rPh sb="8" eb="10">
      <t>サクセイ</t>
    </rPh>
    <phoneticPr fontId="26"/>
  </si>
  <si>
    <t>二次元形状データの作成</t>
    <rPh sb="0" eb="3">
      <t>ニジゲン</t>
    </rPh>
    <rPh sb="3" eb="5">
      <t>ケイジョウ</t>
    </rPh>
    <rPh sb="9" eb="11">
      <t>サクセイ</t>
    </rPh>
    <phoneticPr fontId="26"/>
  </si>
  <si>
    <t>設計図案の印刷</t>
    <rPh sb="0" eb="2">
      <t>セッケイ</t>
    </rPh>
    <rPh sb="2" eb="4">
      <t>ズアン</t>
    </rPh>
    <rPh sb="5" eb="7">
      <t>インサツ</t>
    </rPh>
    <phoneticPr fontId="26"/>
  </si>
  <si>
    <t>恒温恒湿試験</t>
  </si>
  <si>
    <t>試験名</t>
    <rPh sb="0" eb="2">
      <t>シケン</t>
    </rPh>
    <rPh sb="2" eb="3">
      <t>メイ</t>
    </rPh>
    <phoneticPr fontId="26"/>
  </si>
  <si>
    <t>各種繊維の繊度・繊維長・強伸度・水分率その他の物理的性状の試験又は分析</t>
    <phoneticPr fontId="26"/>
  </si>
  <si>
    <t>各種糸の太さ・より数・強伸度・糸むらその他の物理的性状の試験</t>
    <phoneticPr fontId="26"/>
  </si>
  <si>
    <t>織物又は編物の目付・強伸度・通気性その他の物理的性状の試験</t>
    <rPh sb="0" eb="2">
      <t>オリモノ</t>
    </rPh>
    <rPh sb="2" eb="3">
      <t>マタ</t>
    </rPh>
    <rPh sb="4" eb="6">
      <t>アミモノ</t>
    </rPh>
    <rPh sb="7" eb="9">
      <t>メツケ</t>
    </rPh>
    <rPh sb="10" eb="11">
      <t>ツヨシ</t>
    </rPh>
    <rPh sb="11" eb="12">
      <t>シン</t>
    </rPh>
    <rPh sb="12" eb="13">
      <t>タビ</t>
    </rPh>
    <rPh sb="14" eb="17">
      <t>ツウキセイ</t>
    </rPh>
    <rPh sb="19" eb="20">
      <t>タ</t>
    </rPh>
    <rPh sb="21" eb="24">
      <t>ブツリテキ</t>
    </rPh>
    <rPh sb="24" eb="26">
      <t>セイジョウ</t>
    </rPh>
    <rPh sb="27" eb="29">
      <t>シケン</t>
    </rPh>
    <phoneticPr fontId="26"/>
  </si>
  <si>
    <t>織物又は編物の組織分解又は設計</t>
    <phoneticPr fontId="26"/>
  </si>
  <si>
    <t>精練・漂白・染色・糊付・仕上げその他の加工試験</t>
    <phoneticPr fontId="26"/>
  </si>
  <si>
    <t>耐候試験(8時間)</t>
    <rPh sb="0" eb="2">
      <t>タイコウ</t>
    </rPh>
    <rPh sb="2" eb="4">
      <t>シケン</t>
    </rPh>
    <rPh sb="6" eb="8">
      <t>ジカン</t>
    </rPh>
    <phoneticPr fontId="26"/>
  </si>
  <si>
    <t>耐候試験(追加)</t>
    <rPh sb="0" eb="2">
      <t>タイコウ</t>
    </rPh>
    <rPh sb="2" eb="4">
      <t>シケン</t>
    </rPh>
    <rPh sb="5" eb="7">
      <t>ツイカ</t>
    </rPh>
    <phoneticPr fontId="26"/>
  </si>
  <si>
    <t>耐光試験フェードメーターによるもの</t>
    <rPh sb="0" eb="2">
      <t>タイヒカリ</t>
    </rPh>
    <rPh sb="2" eb="4">
      <t>シケン</t>
    </rPh>
    <phoneticPr fontId="26"/>
  </si>
  <si>
    <t>耐光試験（フェードメーターによるもの）（1時間・5試料）</t>
    <rPh sb="0" eb="2">
      <t>タイヒカリ</t>
    </rPh>
    <rPh sb="2" eb="4">
      <t>シケン</t>
    </rPh>
    <rPh sb="21" eb="23">
      <t>ジカン</t>
    </rPh>
    <rPh sb="25" eb="27">
      <t>シリョウ</t>
    </rPh>
    <phoneticPr fontId="26"/>
  </si>
  <si>
    <t>耐光試験（フェードメーターによるもの）（追加5試料）</t>
    <rPh sb="0" eb="4">
      <t>タイヒカリシケン</t>
    </rPh>
    <rPh sb="20" eb="22">
      <t>ツイカ</t>
    </rPh>
    <rPh sb="23" eb="25">
      <t>シリョウ</t>
    </rPh>
    <phoneticPr fontId="26"/>
  </si>
  <si>
    <t>耐光試験（フェードメーターによるもの）（追加1時間）</t>
    <rPh sb="0" eb="4">
      <t>タイヒカリシケン</t>
    </rPh>
    <rPh sb="20" eb="22">
      <t>ツイカ</t>
    </rPh>
    <rPh sb="23" eb="25">
      <t>ジカン</t>
    </rPh>
    <phoneticPr fontId="26"/>
  </si>
  <si>
    <t>恒温恒湿試験（1時間）</t>
    <rPh sb="8" eb="10">
      <t>ジカン</t>
    </rPh>
    <phoneticPr fontId="26"/>
  </si>
  <si>
    <t>恒温恒湿試験（1時間を超え，1時間毎に）</t>
    <rPh sb="0" eb="6">
      <t>コウオンコウシツシケン</t>
    </rPh>
    <rPh sb="8" eb="10">
      <t>ジカン</t>
    </rPh>
    <rPh sb="11" eb="12">
      <t>コ</t>
    </rPh>
    <rPh sb="15" eb="17">
      <t>ジカン</t>
    </rPh>
    <rPh sb="17" eb="18">
      <t>ゴト</t>
    </rPh>
    <phoneticPr fontId="26"/>
  </si>
  <si>
    <t>測色試験</t>
    <rPh sb="0" eb="4">
      <t>ソクショクシケン</t>
    </rPh>
    <phoneticPr fontId="26"/>
  </si>
  <si>
    <t>洗濯試験</t>
    <rPh sb="0" eb="4">
      <t>センタクシケン</t>
    </rPh>
    <phoneticPr fontId="26"/>
  </si>
  <si>
    <t>繊維・染料・助剤・薬剤等の分析及び応用試験</t>
    <phoneticPr fontId="26"/>
  </si>
  <si>
    <t>電子顕微鏡表面観察(追加)</t>
    <rPh sb="0" eb="2">
      <t>デンシ</t>
    </rPh>
    <rPh sb="2" eb="5">
      <t>ケンビキョウ</t>
    </rPh>
    <rPh sb="5" eb="7">
      <t>ヒョウメン</t>
    </rPh>
    <rPh sb="7" eb="9">
      <t>カンサツ</t>
    </rPh>
    <rPh sb="10" eb="12">
      <t>ツイカ</t>
    </rPh>
    <phoneticPr fontId="26"/>
  </si>
  <si>
    <t>デジタルマイクロスコープ</t>
    <phoneticPr fontId="26"/>
  </si>
  <si>
    <t>デジタルマイクロスコープ観察(追加)</t>
    <rPh sb="12" eb="14">
      <t>カンサツ</t>
    </rPh>
    <rPh sb="15" eb="17">
      <t>ツイカ</t>
    </rPh>
    <phoneticPr fontId="26"/>
  </si>
  <si>
    <t>疲労試験機(油圧）によるもの（恒温槽の利用なし）</t>
    <rPh sb="0" eb="2">
      <t>ヒロウ</t>
    </rPh>
    <rPh sb="2" eb="4">
      <t>シケン</t>
    </rPh>
    <rPh sb="4" eb="5">
      <t>キ</t>
    </rPh>
    <rPh sb="6" eb="8">
      <t>ユアツ</t>
    </rPh>
    <rPh sb="15" eb="18">
      <t>コウオンソウ</t>
    </rPh>
    <rPh sb="19" eb="21">
      <t>リヨウ</t>
    </rPh>
    <phoneticPr fontId="67"/>
  </si>
  <si>
    <t>疲労試験機(油圧）によるもの（恒温槽の利用なし）(1時間超毎)</t>
    <rPh sb="0" eb="2">
      <t>ヒロウ</t>
    </rPh>
    <rPh sb="2" eb="4">
      <t>シケン</t>
    </rPh>
    <rPh sb="4" eb="5">
      <t>キ</t>
    </rPh>
    <rPh sb="6" eb="8">
      <t>ユアツ</t>
    </rPh>
    <rPh sb="15" eb="18">
      <t>コウオンソウ</t>
    </rPh>
    <rPh sb="19" eb="21">
      <t>リヨウ</t>
    </rPh>
    <phoneticPr fontId="67"/>
  </si>
  <si>
    <t>疲労試験機(油圧)によるもの（恒温槽の利用あり）</t>
    <rPh sb="0" eb="2">
      <t>ヒロウ</t>
    </rPh>
    <rPh sb="2" eb="4">
      <t>シケン</t>
    </rPh>
    <rPh sb="4" eb="5">
      <t>キ</t>
    </rPh>
    <rPh sb="6" eb="8">
      <t>ユアツ</t>
    </rPh>
    <rPh sb="15" eb="18">
      <t>コウオンソウ</t>
    </rPh>
    <rPh sb="19" eb="21">
      <t>リヨウ</t>
    </rPh>
    <phoneticPr fontId="67"/>
  </si>
  <si>
    <t>疲労試験機(油圧)によるもの（恒温槽の利用あり）(1時間超毎)</t>
    <rPh sb="0" eb="2">
      <t>ヒロウ</t>
    </rPh>
    <rPh sb="2" eb="4">
      <t>シケン</t>
    </rPh>
    <rPh sb="4" eb="5">
      <t>キ</t>
    </rPh>
    <rPh sb="6" eb="8">
      <t>ユアツ</t>
    </rPh>
    <rPh sb="15" eb="18">
      <t>コウオンソウ</t>
    </rPh>
    <rPh sb="19" eb="21">
      <t>リヨウ</t>
    </rPh>
    <phoneticPr fontId="67"/>
  </si>
  <si>
    <t>強度試験</t>
    <rPh sb="0" eb="4">
      <t>キョウドシケン</t>
    </rPh>
    <phoneticPr fontId="26"/>
  </si>
  <si>
    <t>摩擦処理試験</t>
    <rPh sb="0" eb="6">
      <t>マサツショリシケン</t>
    </rPh>
    <phoneticPr fontId="26"/>
  </si>
  <si>
    <t>試織</t>
    <rPh sb="0" eb="2">
      <t>シショク</t>
    </rPh>
    <phoneticPr fontId="26"/>
  </si>
  <si>
    <t>1件(1事項)</t>
    <rPh sb="1" eb="2">
      <t>ケン</t>
    </rPh>
    <rPh sb="4" eb="6">
      <t>ジコウ</t>
    </rPh>
    <phoneticPr fontId="26"/>
  </si>
  <si>
    <t>1件(5試料)・4級まで又は6.5時間まで</t>
    <rPh sb="1" eb="2">
      <t>ケン</t>
    </rPh>
    <rPh sb="4" eb="6">
      <t>シリョウ</t>
    </rPh>
    <rPh sb="9" eb="10">
      <t>キュウ</t>
    </rPh>
    <rPh sb="12" eb="13">
      <t>マタ</t>
    </rPh>
    <phoneticPr fontId="26"/>
  </si>
  <si>
    <t>1件(5試料)・5級又は6.5時間を超え，12時間まで</t>
    <rPh sb="1" eb="2">
      <t>ケン</t>
    </rPh>
    <rPh sb="4" eb="6">
      <t>シリョウ</t>
    </rPh>
    <rPh sb="9" eb="10">
      <t>キュウ</t>
    </rPh>
    <rPh sb="10" eb="11">
      <t>マタ</t>
    </rPh>
    <rPh sb="18" eb="19">
      <t>コ</t>
    </rPh>
    <rPh sb="23" eb="25">
      <t>ジカン</t>
    </rPh>
    <phoneticPr fontId="26"/>
  </si>
  <si>
    <t>12時間を超え，1件1時間ごとに</t>
    <rPh sb="2" eb="4">
      <t>ジカン</t>
    </rPh>
    <rPh sb="5" eb="6">
      <t>コ</t>
    </rPh>
    <rPh sb="9" eb="10">
      <t>ケン</t>
    </rPh>
    <rPh sb="11" eb="13">
      <t>ジカン</t>
    </rPh>
    <phoneticPr fontId="26"/>
  </si>
  <si>
    <t>1件・3級まで又は6時間まで</t>
    <rPh sb="1" eb="2">
      <t>ケン</t>
    </rPh>
    <rPh sb="4" eb="5">
      <t>キュウ</t>
    </rPh>
    <rPh sb="7" eb="8">
      <t>マタ</t>
    </rPh>
    <rPh sb="10" eb="12">
      <t>ジカン</t>
    </rPh>
    <phoneticPr fontId="26"/>
  </si>
  <si>
    <t>6時間を超え，1件1時間ごとに</t>
    <rPh sb="1" eb="3">
      <t>ジカン</t>
    </rPh>
    <rPh sb="4" eb="5">
      <t>コ</t>
    </rPh>
    <rPh sb="8" eb="9">
      <t>ケン</t>
    </rPh>
    <rPh sb="10" eb="12">
      <t>ジカン</t>
    </rPh>
    <phoneticPr fontId="26"/>
  </si>
  <si>
    <t>1件(5試料)・8時間</t>
    <rPh sb="1" eb="2">
      <t>ケン</t>
    </rPh>
    <rPh sb="4" eb="6">
      <t>シリョウ</t>
    </rPh>
    <rPh sb="9" eb="11">
      <t>ジカン</t>
    </rPh>
    <phoneticPr fontId="26"/>
  </si>
  <si>
    <t>8時間を超え，1件1時間ごとに</t>
    <rPh sb="1" eb="3">
      <t>ジカン</t>
    </rPh>
    <rPh sb="4" eb="5">
      <t>コ</t>
    </rPh>
    <rPh sb="8" eb="9">
      <t>ケン</t>
    </rPh>
    <rPh sb="10" eb="12">
      <t>ジカン</t>
    </rPh>
    <phoneticPr fontId="26"/>
  </si>
  <si>
    <t>1件（1時間・5試料）</t>
    <rPh sb="1" eb="2">
      <t>ケン</t>
    </rPh>
    <rPh sb="4" eb="6">
      <t>ジカン</t>
    </rPh>
    <rPh sb="8" eb="10">
      <t>シリョウ</t>
    </rPh>
    <phoneticPr fontId="26"/>
  </si>
  <si>
    <t>追加5試料ごとに</t>
    <rPh sb="0" eb="2">
      <t>ツイカ</t>
    </rPh>
    <rPh sb="3" eb="5">
      <t>シリョウ</t>
    </rPh>
    <phoneticPr fontId="26"/>
  </si>
  <si>
    <t>１時間を超え，１試料１時間ごとに</t>
    <rPh sb="1" eb="3">
      <t>ジカン</t>
    </rPh>
    <rPh sb="4" eb="5">
      <t>コ</t>
    </rPh>
    <rPh sb="8" eb="10">
      <t>シリョウ</t>
    </rPh>
    <rPh sb="11" eb="13">
      <t>ジカン</t>
    </rPh>
    <phoneticPr fontId="67"/>
  </si>
  <si>
    <t>1件・1時間</t>
    <rPh sb="1" eb="2">
      <t>ケン</t>
    </rPh>
    <rPh sb="4" eb="6">
      <t>ジカン</t>
    </rPh>
    <phoneticPr fontId="26"/>
  </si>
  <si>
    <t>1時間を超え，1件1時間ごとに</t>
    <rPh sb="1" eb="3">
      <t>ジカン</t>
    </rPh>
    <rPh sb="4" eb="5">
      <t>コ</t>
    </rPh>
    <rPh sb="8" eb="9">
      <t>ケン</t>
    </rPh>
    <rPh sb="10" eb="12">
      <t>ジカン</t>
    </rPh>
    <phoneticPr fontId="26"/>
  </si>
  <si>
    <t>1件</t>
    <rPh sb="1" eb="2">
      <t>ケン</t>
    </rPh>
    <phoneticPr fontId="26"/>
  </si>
  <si>
    <t>1件・1成分</t>
    <rPh sb="1" eb="2">
      <t>ケン</t>
    </rPh>
    <rPh sb="4" eb="6">
      <t>セイブン</t>
    </rPh>
    <phoneticPr fontId="26"/>
  </si>
  <si>
    <t>1件（5ショットまで）</t>
    <rPh sb="1" eb="2">
      <t>ケン</t>
    </rPh>
    <phoneticPr fontId="26"/>
  </si>
  <si>
    <t>追加同一材料（5ショットまで）</t>
    <rPh sb="0" eb="2">
      <t>ツイカ</t>
    </rPh>
    <rPh sb="2" eb="4">
      <t>ドウイツ</t>
    </rPh>
    <rPh sb="4" eb="6">
      <t>ザイリョウ</t>
    </rPh>
    <phoneticPr fontId="26"/>
  </si>
  <si>
    <t>1試料</t>
    <rPh sb="1" eb="3">
      <t>シリョウ</t>
    </rPh>
    <phoneticPr fontId="26"/>
  </si>
  <si>
    <t>1件(1事項)(写真1枚付)</t>
    <rPh sb="1" eb="2">
      <t>ケン</t>
    </rPh>
    <rPh sb="4" eb="6">
      <t>ジコウ</t>
    </rPh>
    <rPh sb="8" eb="10">
      <t>シャシン</t>
    </rPh>
    <rPh sb="11" eb="12">
      <t>マイ</t>
    </rPh>
    <rPh sb="12" eb="13">
      <t>ツキ</t>
    </rPh>
    <phoneticPr fontId="26"/>
  </si>
  <si>
    <t>追加1箇所につき(写真1枚付)</t>
    <rPh sb="0" eb="2">
      <t>ツイカ</t>
    </rPh>
    <rPh sb="3" eb="5">
      <t>カショ</t>
    </rPh>
    <rPh sb="9" eb="11">
      <t>シャシン</t>
    </rPh>
    <rPh sb="12" eb="13">
      <t>マイ</t>
    </rPh>
    <rPh sb="13" eb="14">
      <t>ツキ</t>
    </rPh>
    <phoneticPr fontId="26"/>
  </si>
  <si>
    <t>写真追加1枚につき</t>
    <rPh sb="0" eb="2">
      <t>シャシン</t>
    </rPh>
    <rPh sb="2" eb="4">
      <t>ツイカ</t>
    </rPh>
    <rPh sb="5" eb="6">
      <t>マイ</t>
    </rPh>
    <phoneticPr fontId="26"/>
  </si>
  <si>
    <t>１試料・１時間</t>
    <rPh sb="1" eb="3">
      <t>シリョウ</t>
    </rPh>
    <rPh sb="5" eb="7">
      <t>ジカン</t>
    </rPh>
    <phoneticPr fontId="67"/>
  </si>
  <si>
    <t>1試料・1時間</t>
    <rPh sb="1" eb="3">
      <t>シリョウ</t>
    </rPh>
    <rPh sb="5" eb="7">
      <t>ジカン</t>
    </rPh>
    <phoneticPr fontId="26"/>
  </si>
  <si>
    <t>1条件</t>
    <rPh sb="1" eb="3">
      <t>ジョウケン</t>
    </rPh>
    <phoneticPr fontId="26"/>
  </si>
  <si>
    <t>1試料（1,000回まで）</t>
    <rPh sb="1" eb="3">
      <t>シリョウ</t>
    </rPh>
    <rPh sb="5" eb="10">
      <t>000カイ</t>
    </rPh>
    <phoneticPr fontId="26"/>
  </si>
  <si>
    <t>1測定</t>
    <rPh sb="1" eb="3">
      <t>ソクテイ</t>
    </rPh>
    <phoneticPr fontId="26"/>
  </si>
  <si>
    <t>1件（1事項）</t>
    <rPh sb="1" eb="2">
      <t>ケン</t>
    </rPh>
    <rPh sb="4" eb="6">
      <t>ジコウ</t>
    </rPh>
    <phoneticPr fontId="26"/>
  </si>
  <si>
    <t>1通</t>
    <rPh sb="1" eb="2">
      <t>ツウ</t>
    </rPh>
    <phoneticPr fontId="26"/>
  </si>
  <si>
    <t>1反又は12m</t>
    <rPh sb="1" eb="2">
      <t>タン</t>
    </rPh>
    <rPh sb="2" eb="3">
      <t>マタ</t>
    </rPh>
    <phoneticPr fontId="26"/>
  </si>
  <si>
    <t>1件（1事項）
（幅10ｾﾝﾁﾒｰﾄﾙまで，長さ30ｾﾝﾁﾒｰﾄﾙまで）</t>
    <phoneticPr fontId="26"/>
  </si>
  <si>
    <t>1件(1事項)(幅50ｾﾝﾁﾒｰﾄﾙまで,長さ100ｾﾝﾁﾒｰﾄﾙまで)</t>
  </si>
  <si>
    <t>1件(1事項)(長さ100ｾﾝﾁﾒｰﾄﾙを超え，100ｾﾝﾁﾒｰﾄﾙにつき)</t>
    <rPh sb="1" eb="2">
      <t>ケン</t>
    </rPh>
    <rPh sb="4" eb="6">
      <t>ジコウ</t>
    </rPh>
    <rPh sb="8" eb="9">
      <t>ナガ</t>
    </rPh>
    <rPh sb="21" eb="22">
      <t>コ</t>
    </rPh>
    <phoneticPr fontId="2"/>
  </si>
  <si>
    <t>1件(1事項)(幅90ｾﾝﾁﾒｰﾄﾙまで，長さ50ｾﾝﾁﾒｰﾄﾙまで)</t>
    <rPh sb="1" eb="2">
      <t>ケン</t>
    </rPh>
    <rPh sb="4" eb="6">
      <t>ジコウ</t>
    </rPh>
    <rPh sb="8" eb="9">
      <t>ハバ</t>
    </rPh>
    <rPh sb="21" eb="22">
      <t>ナガ</t>
    </rPh>
    <phoneticPr fontId="26"/>
  </si>
  <si>
    <t>1件(1事項)(長さ50ｾﾝﾁﾒｰﾄﾙを超え，50ｾﾝﾁﾒｰﾄﾙにつき)</t>
    <rPh sb="1" eb="2">
      <t>ケン</t>
    </rPh>
    <rPh sb="4" eb="6">
      <t>ジコウ</t>
    </rPh>
    <rPh sb="8" eb="9">
      <t>ナガ</t>
    </rPh>
    <rPh sb="20" eb="21">
      <t>コ</t>
    </rPh>
    <phoneticPr fontId="26"/>
  </si>
  <si>
    <t>1件・0.5時間</t>
    <rPh sb="1" eb="2">
      <t>ケン</t>
    </rPh>
    <rPh sb="6" eb="8">
      <t>ジカン</t>
    </rPh>
    <phoneticPr fontId="26"/>
  </si>
  <si>
    <t>1枚(長さ50センチメートル)</t>
    <rPh sb="1" eb="2">
      <t>マイ</t>
    </rPh>
    <rPh sb="3" eb="4">
      <t>ナガ</t>
    </rPh>
    <phoneticPr fontId="26"/>
  </si>
  <si>
    <t>測色試験_</t>
    <rPh sb="0" eb="2">
      <t>ソクショク</t>
    </rPh>
    <rPh sb="2" eb="4">
      <t>シケン</t>
    </rPh>
    <phoneticPr fontId="26"/>
  </si>
  <si>
    <t>洗濯試験_</t>
    <rPh sb="0" eb="2">
      <t>センタク</t>
    </rPh>
    <rPh sb="2" eb="4">
      <t>シケン</t>
    </rPh>
    <phoneticPr fontId="26"/>
  </si>
  <si>
    <t>熱分析_</t>
    <rPh sb="0" eb="1">
      <t>ネツ</t>
    </rPh>
    <rPh sb="1" eb="3">
      <t>ブンセキ</t>
    </rPh>
    <phoneticPr fontId="26"/>
  </si>
  <si>
    <t>PVT測定_</t>
    <rPh sb="3" eb="5">
      <t>ソクテイ</t>
    </rPh>
    <phoneticPr fontId="26"/>
  </si>
  <si>
    <t>摩擦処理試験_</t>
    <rPh sb="0" eb="2">
      <t>マサツ</t>
    </rPh>
    <rPh sb="2" eb="6">
      <t>ショリシケン</t>
    </rPh>
    <phoneticPr fontId="26"/>
  </si>
  <si>
    <t>熱拡散率測定_</t>
    <rPh sb="0" eb="6">
      <t>ネツカクサンリツソクテイ</t>
    </rPh>
    <phoneticPr fontId="26"/>
  </si>
  <si>
    <t>成績書交付_</t>
    <rPh sb="0" eb="3">
      <t>セイセキショ</t>
    </rPh>
    <rPh sb="3" eb="5">
      <t>コウフ</t>
    </rPh>
    <phoneticPr fontId="26"/>
  </si>
  <si>
    <t>織物の整理仕上げ_</t>
    <rPh sb="0" eb="2">
      <t>オリモノ</t>
    </rPh>
    <rPh sb="3" eb="5">
      <t>セイリ</t>
    </rPh>
    <rPh sb="5" eb="7">
      <t>シア</t>
    </rPh>
    <phoneticPr fontId="26"/>
  </si>
  <si>
    <t>設計図案データの作成_</t>
    <rPh sb="0" eb="2">
      <t>セッケイ</t>
    </rPh>
    <rPh sb="2" eb="4">
      <t>ズアン</t>
    </rPh>
    <rPh sb="8" eb="10">
      <t>サクセイ</t>
    </rPh>
    <phoneticPr fontId="26"/>
  </si>
  <si>
    <t>二次元形状データの作成_</t>
    <rPh sb="0" eb="3">
      <t>ニジゲン</t>
    </rPh>
    <rPh sb="3" eb="5">
      <t>ケイジョウ</t>
    </rPh>
    <rPh sb="9" eb="11">
      <t>サクセイ</t>
    </rPh>
    <phoneticPr fontId="26"/>
  </si>
  <si>
    <t>設計図案の印刷_</t>
    <rPh sb="0" eb="2">
      <t>セッケイ</t>
    </rPh>
    <rPh sb="2" eb="4">
      <t>ズアン</t>
    </rPh>
    <rPh sb="5" eb="7">
      <t>インサツ</t>
    </rPh>
    <phoneticPr fontId="26"/>
  </si>
  <si>
    <t>試編み_</t>
    <rPh sb="0" eb="1">
      <t>タメ</t>
    </rPh>
    <rPh sb="1" eb="2">
      <t>ア</t>
    </rPh>
    <phoneticPr fontId="26"/>
  </si>
  <si>
    <t>織物又は糸の精練・漂白・染色その他の加工_</t>
    <rPh sb="0" eb="2">
      <t>オリモノ</t>
    </rPh>
    <rPh sb="2" eb="3">
      <t>マタ</t>
    </rPh>
    <rPh sb="4" eb="5">
      <t>イト</t>
    </rPh>
    <rPh sb="6" eb="8">
      <t>セイレン</t>
    </rPh>
    <rPh sb="9" eb="11">
      <t>ヒョウハク</t>
    </rPh>
    <rPh sb="12" eb="14">
      <t>センショク</t>
    </rPh>
    <rPh sb="16" eb="17">
      <t>タ</t>
    </rPh>
    <rPh sb="18" eb="20">
      <t>カコウ</t>
    </rPh>
    <phoneticPr fontId="26"/>
  </si>
  <si>
    <t>高分子材料
グループ長</t>
    <rPh sb="0" eb="5">
      <t>コウブンシザイリョウ</t>
    </rPh>
    <rPh sb="10" eb="11">
      <t>チョウ</t>
    </rPh>
    <phoneticPr fontId="2"/>
  </si>
  <si>
    <t>受付第　　　　　　　　　　　号</t>
    <rPh sb="0" eb="2">
      <t>ウケツケ</t>
    </rPh>
    <rPh sb="2" eb="3">
      <t>ダイ</t>
    </rPh>
    <rPh sb="14" eb="15">
      <t>ゴウ</t>
    </rPh>
    <phoneticPr fontId="2"/>
  </si>
  <si>
    <t>〒</t>
    <phoneticPr fontId="2"/>
  </si>
  <si>
    <t>令和　　　　　年　　　　　　月　　　　　　日</t>
    <rPh sb="0" eb="2">
      <t>レイワ</t>
    </rPh>
    <rPh sb="7" eb="8">
      <t>ネン</t>
    </rPh>
    <rPh sb="14" eb="15">
      <t>ツキ</t>
    </rPh>
    <rPh sb="21" eb="22">
      <t>ヒ</t>
    </rPh>
    <phoneticPr fontId="2"/>
  </si>
  <si>
    <t>調定決議</t>
    <rPh sb="0" eb="2">
      <t>チョウテイ</t>
    </rPh>
    <rPh sb="2" eb="4">
      <t>ケツギ</t>
    </rPh>
    <phoneticPr fontId="2"/>
  </si>
  <si>
    <t>高分子材料G長</t>
    <rPh sb="0" eb="3">
      <t>コウブンシ</t>
    </rPh>
    <rPh sb="3" eb="5">
      <t>ザイリョウ</t>
    </rPh>
    <rPh sb="6" eb="7">
      <t>チョウ</t>
    </rPh>
    <phoneticPr fontId="2"/>
  </si>
  <si>
    <t>事後調定　領収書番号：　　　　　　　　　　</t>
    <rPh sb="0" eb="2">
      <t>ジゴ</t>
    </rPh>
    <rPh sb="2" eb="4">
      <t>チョウテイ</t>
    </rPh>
    <rPh sb="5" eb="8">
      <t>リョウシュウショ</t>
    </rPh>
    <rPh sb="8" eb="10">
      <t>バンゴウ</t>
    </rPh>
    <phoneticPr fontId="2"/>
  </si>
  <si>
    <t>事前調定　調定番号　：　　　　　　　　　　　　　【確認番号：　　　　　　　　　】</t>
    <rPh sb="0" eb="2">
      <t>ジゼン</t>
    </rPh>
    <rPh sb="2" eb="4">
      <t>チョウテイ</t>
    </rPh>
    <rPh sb="5" eb="9">
      <t>チョウテイバンゴウ</t>
    </rPh>
    <rPh sb="25" eb="29">
      <t>カクニンバンゴウ</t>
    </rPh>
    <phoneticPr fontId="2"/>
  </si>
  <si>
    <t>グループ員</t>
    <phoneticPr fontId="2"/>
  </si>
  <si>
    <t xml:space="preserve">
氏　　名</t>
    <rPh sb="1" eb="2">
      <t>シ</t>
    </rPh>
    <rPh sb="4" eb="5">
      <t>メイ</t>
    </rPh>
    <phoneticPr fontId="2"/>
  </si>
  <si>
    <t>所属部署</t>
    <rPh sb="0" eb="2">
      <t>ショゾク</t>
    </rPh>
    <rPh sb="2" eb="4">
      <t>ブショ</t>
    </rPh>
    <phoneticPr fontId="2"/>
  </si>
  <si>
    <t>手数料※　（税込み）</t>
    <rPh sb="0" eb="3">
      <t>テスウリョウ</t>
    </rPh>
    <rPh sb="6" eb="8">
      <t>ゼイコ</t>
    </rPh>
    <phoneticPr fontId="2"/>
  </si>
  <si>
    <t>連絡
担当者</t>
    <rPh sb="0" eb="2">
      <t>レンラク</t>
    </rPh>
    <rPh sb="3" eb="6">
      <t>タントウシャ</t>
    </rPh>
    <phoneticPr fontId="2"/>
  </si>
  <si>
    <t>金 額※</t>
    <rPh sb="0" eb="1">
      <t>キン</t>
    </rPh>
    <rPh sb="2" eb="3">
      <t>ガク</t>
    </rPh>
    <phoneticPr fontId="2"/>
  </si>
  <si>
    <t>連 絡
担当者</t>
    <rPh sb="0" eb="1">
      <t>レン</t>
    </rPh>
    <rPh sb="2" eb="3">
      <t>ラク</t>
    </rPh>
    <rPh sb="4" eb="7">
      <t>タントウシャ</t>
    </rPh>
    <phoneticPr fontId="2"/>
  </si>
  <si>
    <t>○○部○○課</t>
    <phoneticPr fontId="2"/>
  </si>
  <si>
    <t>主任　○○　○○</t>
    <phoneticPr fontId="2"/>
  </si>
  <si>
    <t>029-000-7213</t>
    <phoneticPr fontId="2"/>
  </si>
  <si>
    <t>××××＠abc.jp</t>
    <phoneticPr fontId="2"/>
  </si>
  <si>
    <t>試作・調整・加工申請書</t>
    <rPh sb="0" eb="2">
      <t>シサク</t>
    </rPh>
    <rPh sb="3" eb="5">
      <t>チョウセイ</t>
    </rPh>
    <rPh sb="6" eb="8">
      <t>カコウ</t>
    </rPh>
    <rPh sb="8" eb="11">
      <t>シンセイショ</t>
    </rPh>
    <phoneticPr fontId="2"/>
  </si>
  <si>
    <t>１．試作(調製，加工)の内容</t>
    <phoneticPr fontId="2"/>
  </si>
  <si>
    <t>２．試作(調製，加工)の目的又は事由</t>
    <rPh sb="2" eb="4">
      <t>シサク</t>
    </rPh>
    <rPh sb="5" eb="7">
      <t>チョウセイ</t>
    </rPh>
    <rPh sb="8" eb="10">
      <t>カコウ</t>
    </rPh>
    <rPh sb="12" eb="14">
      <t>モクテキ</t>
    </rPh>
    <rPh sb="14" eb="15">
      <t>マタ</t>
    </rPh>
    <rPh sb="16" eb="18">
      <t>ジユウ</t>
    </rPh>
    <phoneticPr fontId="2"/>
  </si>
  <si>
    <t>３．材料又は試料の名称及び数量</t>
    <rPh sb="2" eb="4">
      <t>ザイリョウ</t>
    </rPh>
    <rPh sb="4" eb="5">
      <t>マタ</t>
    </rPh>
    <rPh sb="6" eb="8">
      <t>シリョウ</t>
    </rPh>
    <rPh sb="9" eb="11">
      <t>メイショウ</t>
    </rPh>
    <rPh sb="11" eb="12">
      <t>オヨ</t>
    </rPh>
    <rPh sb="13" eb="15">
      <t>スウリョウ</t>
    </rPh>
    <phoneticPr fontId="2"/>
  </si>
  <si>
    <t>４．試作(調製，加工)の方法</t>
    <phoneticPr fontId="2"/>
  </si>
  <si>
    <t>５．その他必要事項</t>
    <phoneticPr fontId="2"/>
  </si>
  <si>
    <t>　次により試作(調製，加工)を依頼したいので、申請します</t>
    <rPh sb="1" eb="2">
      <t>ツギ</t>
    </rPh>
    <rPh sb="5" eb="7">
      <t>シサク</t>
    </rPh>
    <rPh sb="8" eb="10">
      <t>チョウセイ</t>
    </rPh>
    <rPh sb="11" eb="13">
      <t>カコウ</t>
    </rPh>
    <rPh sb="15" eb="17">
      <t>イライ</t>
    </rPh>
    <rPh sb="23" eb="25">
      <t>シンセイ</t>
    </rPh>
    <phoneticPr fontId="2"/>
  </si>
  <si>
    <t>試作・調整・加工申請書</t>
    <phoneticPr fontId="2"/>
  </si>
  <si>
    <t>試作完了日</t>
    <rPh sb="0" eb="2">
      <t>シサク</t>
    </rPh>
    <rPh sb="2" eb="5">
      <t>カンリョウビ</t>
    </rPh>
    <phoneticPr fontId="2"/>
  </si>
  <si>
    <t>1件(1事項)</t>
    <phoneticPr fontId="26"/>
  </si>
  <si>
    <t>307-0015</t>
    <phoneticPr fontId="2"/>
  </si>
  <si>
    <t>茨城県結城市鹿窪…</t>
    <rPh sb="3" eb="6">
      <t>ユウキシ</t>
    </rPh>
    <rPh sb="6" eb="8">
      <t>カナクボ</t>
    </rPh>
    <phoneticPr fontId="2"/>
  </si>
  <si>
    <t>0296-33-XXXX</t>
    <phoneticPr fontId="2"/>
  </si>
  <si>
    <t>繊維高分子研究所</t>
    <rPh sb="0" eb="8">
      <t>センイコウブンシケンキュウジョ</t>
    </rPh>
    <phoneticPr fontId="2"/>
  </si>
  <si>
    <t>代表取締役　茨城　太郎</t>
    <rPh sb="0" eb="5">
      <t>ダイヒョウトリシマリヤク</t>
    </rPh>
    <rPh sb="6" eb="8">
      <t>イバラキ</t>
    </rPh>
    <rPh sb="9" eb="11">
      <t>タロウ</t>
    </rPh>
    <phoneticPr fontId="2"/>
  </si>
  <si>
    <t>ver.5（R8.4.1）</t>
    <phoneticPr fontId="2"/>
  </si>
  <si>
    <t>茨城県産業技術イノベーションセンター長　殿</t>
    <rPh sb="0" eb="3">
      <t>イバラキケン</t>
    </rPh>
    <rPh sb="3" eb="5">
      <t>サンギョウ</t>
    </rPh>
    <rPh sb="5" eb="7">
      <t>ギジュツ</t>
    </rPh>
    <rPh sb="18" eb="19">
      <t>チョウ</t>
    </rPh>
    <rPh sb="20" eb="21">
      <t>ドノ</t>
    </rPh>
    <phoneticPr fontId="2"/>
  </si>
  <si>
    <t>（繊維物理的性状）簡単なもの</t>
    <rPh sb="1" eb="3">
      <t>センイ</t>
    </rPh>
    <rPh sb="3" eb="5">
      <t>ブツリ</t>
    </rPh>
    <rPh sb="5" eb="6">
      <t>テキ</t>
    </rPh>
    <rPh sb="6" eb="8">
      <t>セイジョウ</t>
    </rPh>
    <rPh sb="9" eb="11">
      <t>カンタン</t>
    </rPh>
    <phoneticPr fontId="26"/>
  </si>
  <si>
    <t>（繊維物理的性状）やや複雑なもの</t>
    <rPh sb="1" eb="8">
      <t>センイブツリテキセイジョウ</t>
    </rPh>
    <rPh sb="11" eb="13">
      <t>フクザツ</t>
    </rPh>
    <phoneticPr fontId="26"/>
  </si>
  <si>
    <t>（繊維物理的性状）複雑なもの</t>
    <rPh sb="1" eb="8">
      <t>センイブツリテキセイジョウ</t>
    </rPh>
    <rPh sb="9" eb="11">
      <t>フクザツ</t>
    </rPh>
    <phoneticPr fontId="26"/>
  </si>
  <si>
    <t>（糸物理的性状）簡単なもの</t>
    <rPh sb="1" eb="2">
      <t>イト</t>
    </rPh>
    <rPh sb="2" eb="7">
      <t>ブツリテキセイジョウ</t>
    </rPh>
    <rPh sb="8" eb="10">
      <t>カンタン</t>
    </rPh>
    <phoneticPr fontId="26"/>
  </si>
  <si>
    <t>（糸物理的性状）やや複雑なもの</t>
    <rPh sb="1" eb="2">
      <t>イト</t>
    </rPh>
    <rPh sb="2" eb="7">
      <t>ブツリテキセイジョウ</t>
    </rPh>
    <rPh sb="10" eb="12">
      <t>フクザツ</t>
    </rPh>
    <phoneticPr fontId="26"/>
  </si>
  <si>
    <t>（糸物理的性状）複雑なもの</t>
    <rPh sb="1" eb="2">
      <t>イト</t>
    </rPh>
    <rPh sb="2" eb="7">
      <t>ブツリテキセイジョウ</t>
    </rPh>
    <rPh sb="8" eb="10">
      <t>フクザツ</t>
    </rPh>
    <phoneticPr fontId="26"/>
  </si>
  <si>
    <t>（織物物理的性状）簡単なもの</t>
    <rPh sb="1" eb="3">
      <t>オリモノ</t>
    </rPh>
    <rPh sb="3" eb="8">
      <t>ブツリテキセイジョウ</t>
    </rPh>
    <rPh sb="9" eb="11">
      <t>カンタン</t>
    </rPh>
    <phoneticPr fontId="26"/>
  </si>
  <si>
    <t>（織物物理的性状）やや複雑なもの</t>
    <rPh sb="1" eb="8">
      <t>オリモノブツリテキセイジョウ</t>
    </rPh>
    <rPh sb="11" eb="13">
      <t>フクザツ</t>
    </rPh>
    <phoneticPr fontId="26"/>
  </si>
  <si>
    <t>（織物物理的性状）複雑なもの</t>
    <rPh sb="1" eb="3">
      <t>オリモノ</t>
    </rPh>
    <rPh sb="3" eb="8">
      <t>ブツリテキセイジョウ</t>
    </rPh>
    <rPh sb="9" eb="11">
      <t>フクザツ</t>
    </rPh>
    <phoneticPr fontId="26"/>
  </si>
  <si>
    <t>（組織分解設計）簡単なもの</t>
    <rPh sb="1" eb="5">
      <t>ソシキブンカイ</t>
    </rPh>
    <rPh sb="5" eb="7">
      <t>セッケイ</t>
    </rPh>
    <rPh sb="8" eb="10">
      <t>カンタン</t>
    </rPh>
    <phoneticPr fontId="26"/>
  </si>
  <si>
    <t>（組織分解設計）やや複雑なもの</t>
    <rPh sb="1" eb="5">
      <t>ソシキブンカイ</t>
    </rPh>
    <rPh sb="5" eb="7">
      <t>セッケイ</t>
    </rPh>
    <rPh sb="10" eb="12">
      <t>フクザツ</t>
    </rPh>
    <phoneticPr fontId="26"/>
  </si>
  <si>
    <t>（組織分解設計）複雑なもの</t>
    <rPh sb="1" eb="7">
      <t>ソシキブンカイセッケイ</t>
    </rPh>
    <rPh sb="8" eb="10">
      <t>フクザツ</t>
    </rPh>
    <phoneticPr fontId="26"/>
  </si>
  <si>
    <t>精錬、漂白、染色、糊付、仕上げその他の加工試験（簡単なもの）</t>
    <rPh sb="0" eb="2">
      <t>セイレン</t>
    </rPh>
    <rPh sb="3" eb="5">
      <t>ヒョウハク</t>
    </rPh>
    <rPh sb="6" eb="8">
      <t>センショク</t>
    </rPh>
    <rPh sb="9" eb="11">
      <t>ノリヅ</t>
    </rPh>
    <rPh sb="12" eb="14">
      <t>シア</t>
    </rPh>
    <rPh sb="17" eb="18">
      <t>タ</t>
    </rPh>
    <rPh sb="19" eb="21">
      <t>カコウ</t>
    </rPh>
    <rPh sb="21" eb="23">
      <t>シケン</t>
    </rPh>
    <rPh sb="24" eb="26">
      <t>カンタン</t>
    </rPh>
    <phoneticPr fontId="26"/>
  </si>
  <si>
    <t>精錬、漂白、染色、糊付、仕上げその他の加工試験（やや複雑なもの）</t>
    <rPh sb="0" eb="2">
      <t>セイレン</t>
    </rPh>
    <rPh sb="3" eb="5">
      <t>ヒョウハク</t>
    </rPh>
    <rPh sb="6" eb="8">
      <t>センショク</t>
    </rPh>
    <rPh sb="9" eb="11">
      <t>ノリヅ</t>
    </rPh>
    <rPh sb="12" eb="14">
      <t>シア</t>
    </rPh>
    <rPh sb="17" eb="18">
      <t>タ</t>
    </rPh>
    <rPh sb="19" eb="21">
      <t>カコウ</t>
    </rPh>
    <rPh sb="21" eb="23">
      <t>シケン</t>
    </rPh>
    <rPh sb="26" eb="28">
      <t>フクザツ</t>
    </rPh>
    <phoneticPr fontId="26"/>
  </si>
  <si>
    <t>精錬、漂白、染色、糊付、仕上げその他の加工試験（複雑なもの）</t>
    <rPh sb="0" eb="2">
      <t>セイレン</t>
    </rPh>
    <rPh sb="3" eb="5">
      <t>ヒョウハク</t>
    </rPh>
    <rPh sb="6" eb="8">
      <t>センショク</t>
    </rPh>
    <rPh sb="9" eb="11">
      <t>ノリヅ</t>
    </rPh>
    <rPh sb="12" eb="14">
      <t>シア</t>
    </rPh>
    <rPh sb="17" eb="18">
      <t>タ</t>
    </rPh>
    <rPh sb="19" eb="21">
      <t>カコウ</t>
    </rPh>
    <rPh sb="21" eb="23">
      <t>シケン</t>
    </rPh>
    <rPh sb="24" eb="26">
      <t>フクザツ</t>
    </rPh>
    <phoneticPr fontId="26"/>
  </si>
  <si>
    <t>（堅ろう度）熱湯，水，汗，洗濯，摩擦等</t>
    <rPh sb="1" eb="2">
      <t>ケン</t>
    </rPh>
    <rPh sb="4" eb="5">
      <t>ド</t>
    </rPh>
    <rPh sb="6" eb="8">
      <t>ネットウ</t>
    </rPh>
    <rPh sb="9" eb="10">
      <t>ミズ</t>
    </rPh>
    <rPh sb="11" eb="12">
      <t>アセ</t>
    </rPh>
    <rPh sb="13" eb="15">
      <t>センタク</t>
    </rPh>
    <rPh sb="16" eb="18">
      <t>マサツ</t>
    </rPh>
    <rPh sb="18" eb="19">
      <t>トウ</t>
    </rPh>
    <phoneticPr fontId="26"/>
  </si>
  <si>
    <t>（堅ろう度）耐光(キセノンウェザーメーターによるもの4級まで)</t>
    <rPh sb="1" eb="2">
      <t>ケン</t>
    </rPh>
    <rPh sb="4" eb="5">
      <t>ド</t>
    </rPh>
    <rPh sb="6" eb="8">
      <t>タイコウ</t>
    </rPh>
    <rPh sb="27" eb="28">
      <t>キュウ</t>
    </rPh>
    <phoneticPr fontId="26"/>
  </si>
  <si>
    <t>（堅ろう度）耐光(キセノンウェザーメーターによるもの5級以上)</t>
    <rPh sb="1" eb="2">
      <t>ケン</t>
    </rPh>
    <rPh sb="4" eb="5">
      <t>ド</t>
    </rPh>
    <rPh sb="6" eb="8">
      <t>タイコウ</t>
    </rPh>
    <rPh sb="27" eb="30">
      <t>キュウイジョウ</t>
    </rPh>
    <phoneticPr fontId="26"/>
  </si>
  <si>
    <t>（堅ろう度）耐光(キセノンウェザーメーターによるもの追加)</t>
    <rPh sb="1" eb="2">
      <t>ケン</t>
    </rPh>
    <rPh sb="4" eb="5">
      <t>ド</t>
    </rPh>
    <rPh sb="6" eb="8">
      <t>タイコウ</t>
    </rPh>
    <rPh sb="26" eb="28">
      <t>ツイカ</t>
    </rPh>
    <phoneticPr fontId="26"/>
  </si>
  <si>
    <t>（堅ろう度）耐光（フェードメーターによるもの）</t>
    <rPh sb="1" eb="2">
      <t>ケン</t>
    </rPh>
    <rPh sb="4" eb="5">
      <t>ド</t>
    </rPh>
    <rPh sb="6" eb="7">
      <t>タイ</t>
    </rPh>
    <rPh sb="7" eb="8">
      <t>ヒカリ</t>
    </rPh>
    <phoneticPr fontId="26"/>
  </si>
  <si>
    <t>（堅ろう度）耐光（フェードメーターによるもの）（追加）</t>
    <rPh sb="1" eb="2">
      <t>ケン</t>
    </rPh>
    <rPh sb="4" eb="5">
      <t>ド</t>
    </rPh>
    <rPh sb="6" eb="7">
      <t>タイ</t>
    </rPh>
    <rPh sb="7" eb="8">
      <t>ヒカリ</t>
    </rPh>
    <rPh sb="24" eb="26">
      <t>ツイカ</t>
    </rPh>
    <phoneticPr fontId="26"/>
  </si>
  <si>
    <t>繊維、染料、助剤、薬剤等の分析及び応用試験（簡単なもの）</t>
    <rPh sb="0" eb="2">
      <t>センイ</t>
    </rPh>
    <rPh sb="3" eb="5">
      <t>センリョウ</t>
    </rPh>
    <rPh sb="6" eb="8">
      <t>ジョザイ</t>
    </rPh>
    <rPh sb="9" eb="11">
      <t>ヤクザイ</t>
    </rPh>
    <rPh sb="11" eb="12">
      <t>トウ</t>
    </rPh>
    <rPh sb="13" eb="15">
      <t>ブンセキ</t>
    </rPh>
    <rPh sb="15" eb="16">
      <t>オヨ</t>
    </rPh>
    <rPh sb="17" eb="19">
      <t>オウヨウ</t>
    </rPh>
    <rPh sb="19" eb="21">
      <t>シケン</t>
    </rPh>
    <rPh sb="22" eb="24">
      <t>カンタン</t>
    </rPh>
    <phoneticPr fontId="26"/>
  </si>
  <si>
    <t>繊維、染料、助剤、薬剤等の分析及び応用試験（やや複雑なもの）</t>
    <rPh sb="0" eb="2">
      <t>センイ</t>
    </rPh>
    <rPh sb="3" eb="5">
      <t>センリョウ</t>
    </rPh>
    <rPh sb="6" eb="8">
      <t>ジョザイ</t>
    </rPh>
    <rPh sb="9" eb="11">
      <t>ヤクザイ</t>
    </rPh>
    <rPh sb="11" eb="12">
      <t>トウ</t>
    </rPh>
    <rPh sb="13" eb="15">
      <t>ブンセキ</t>
    </rPh>
    <rPh sb="15" eb="16">
      <t>オヨ</t>
    </rPh>
    <rPh sb="17" eb="19">
      <t>オウヨウ</t>
    </rPh>
    <rPh sb="19" eb="21">
      <t>シケン</t>
    </rPh>
    <rPh sb="24" eb="26">
      <t>フクザツ</t>
    </rPh>
    <phoneticPr fontId="26"/>
  </si>
  <si>
    <t>繊維、染料、助剤、薬剤等の分析及び応用試験（複雑なもの）</t>
    <rPh sb="0" eb="2">
      <t>センイ</t>
    </rPh>
    <rPh sb="3" eb="5">
      <t>センリョウ</t>
    </rPh>
    <rPh sb="6" eb="8">
      <t>ジョザイ</t>
    </rPh>
    <rPh sb="9" eb="11">
      <t>ヤクザイ</t>
    </rPh>
    <rPh sb="11" eb="12">
      <t>トウ</t>
    </rPh>
    <rPh sb="13" eb="15">
      <t>ブンセキ</t>
    </rPh>
    <rPh sb="15" eb="16">
      <t>オヨ</t>
    </rPh>
    <rPh sb="17" eb="19">
      <t>オウヨウ</t>
    </rPh>
    <rPh sb="19" eb="21">
      <t>シケン</t>
    </rPh>
    <rPh sb="22" eb="24">
      <t>フクザツ</t>
    </rPh>
    <phoneticPr fontId="26"/>
  </si>
  <si>
    <t>繊維、染料、助剤、薬剤等の分析及び応用試験（特殊なもの）</t>
    <rPh sb="0" eb="2">
      <t>センイ</t>
    </rPh>
    <rPh sb="3" eb="5">
      <t>センリョウ</t>
    </rPh>
    <rPh sb="6" eb="8">
      <t>ジョザイ</t>
    </rPh>
    <rPh sb="9" eb="11">
      <t>ヤクザイ</t>
    </rPh>
    <rPh sb="11" eb="12">
      <t>トウ</t>
    </rPh>
    <rPh sb="13" eb="15">
      <t>ブンセキ</t>
    </rPh>
    <rPh sb="15" eb="16">
      <t>オヨ</t>
    </rPh>
    <rPh sb="17" eb="19">
      <t>オウヨウ</t>
    </rPh>
    <rPh sb="19" eb="21">
      <t>シケン</t>
    </rPh>
    <rPh sb="22" eb="24">
      <t>トクシュ</t>
    </rPh>
    <phoneticPr fontId="26"/>
  </si>
  <si>
    <t>（材料試験）簡単なもの</t>
    <rPh sb="1" eb="5">
      <t>ザイリョウシケン</t>
    </rPh>
    <rPh sb="6" eb="8">
      <t>カンタン</t>
    </rPh>
    <phoneticPr fontId="26"/>
  </si>
  <si>
    <t>（材料試験）複雑なもの</t>
    <rPh sb="1" eb="5">
      <t>ザイリョウシケン</t>
    </rPh>
    <rPh sb="6" eb="8">
      <t>フクザツ</t>
    </rPh>
    <phoneticPr fontId="26"/>
  </si>
  <si>
    <t>（材料試験）メルトインデクサによるもの</t>
    <rPh sb="1" eb="5">
      <t>ザイリョウシケン</t>
    </rPh>
    <phoneticPr fontId="26"/>
  </si>
  <si>
    <t>（試料作成）射出成形機によるもの</t>
    <rPh sb="1" eb="5">
      <t>シリョウサクセイ</t>
    </rPh>
    <rPh sb="6" eb="8">
      <t>シャシュツ</t>
    </rPh>
    <rPh sb="8" eb="11">
      <t>セイケイキ</t>
    </rPh>
    <phoneticPr fontId="26"/>
  </si>
  <si>
    <t>（試料作成）射出成形機によるもの(追加)</t>
    <rPh sb="1" eb="5">
      <t>シリョウサクセイ</t>
    </rPh>
    <rPh sb="6" eb="8">
      <t>シャシュツ</t>
    </rPh>
    <rPh sb="8" eb="11">
      <t>セイケイキ</t>
    </rPh>
    <rPh sb="17" eb="19">
      <t>ツイカ</t>
    </rPh>
    <phoneticPr fontId="26"/>
  </si>
  <si>
    <t>（試料作成）試料切断</t>
    <rPh sb="1" eb="5">
      <t>シリョウサクセイ</t>
    </rPh>
    <rPh sb="6" eb="8">
      <t>シリョウ</t>
    </rPh>
    <rPh sb="8" eb="10">
      <t>セツダン</t>
    </rPh>
    <phoneticPr fontId="26"/>
  </si>
  <si>
    <t>（試料作成）試料研磨</t>
    <rPh sb="1" eb="5">
      <t>シリョウサクセイ</t>
    </rPh>
    <rPh sb="6" eb="8">
      <t>シリョウ</t>
    </rPh>
    <rPh sb="8" eb="10">
      <t>ケンマ</t>
    </rPh>
    <phoneticPr fontId="26"/>
  </si>
  <si>
    <t>（試料作成）冷間樹脂埋め</t>
    <rPh sb="1" eb="5">
      <t>シリョウサクセイ</t>
    </rPh>
    <rPh sb="6" eb="11">
      <t>レイカンジュシウ</t>
    </rPh>
    <phoneticPr fontId="26"/>
  </si>
  <si>
    <t>（試料作成）その他の試料作成機等によるもの</t>
    <rPh sb="1" eb="5">
      <t>シリョウサクセイ</t>
    </rPh>
    <rPh sb="8" eb="9">
      <t>タ</t>
    </rPh>
    <rPh sb="10" eb="12">
      <t>シリョウ</t>
    </rPh>
    <rPh sb="12" eb="14">
      <t>サクセイ</t>
    </rPh>
    <rPh sb="14" eb="15">
      <t>キ</t>
    </rPh>
    <rPh sb="15" eb="16">
      <t>トウ</t>
    </rPh>
    <phoneticPr fontId="26"/>
  </si>
  <si>
    <t>（強度試験）万能試験機によるもの</t>
    <rPh sb="1" eb="5">
      <t>キョウドシケン</t>
    </rPh>
    <rPh sb="6" eb="11">
      <t>バンノウシケンキ</t>
    </rPh>
    <phoneticPr fontId="26"/>
  </si>
  <si>
    <t>（強度試験）高速度カメラによる破断観察</t>
    <rPh sb="1" eb="5">
      <t>キョウドシケン</t>
    </rPh>
    <rPh sb="6" eb="9">
      <t>コウソクド</t>
    </rPh>
    <rPh sb="15" eb="19">
      <t>ハダンカンサツ</t>
    </rPh>
    <phoneticPr fontId="26"/>
  </si>
  <si>
    <t>（KES）引張せん断試験</t>
    <rPh sb="5" eb="7">
      <t>ヒッパリ</t>
    </rPh>
    <rPh sb="10" eb="12">
      <t>シケン</t>
    </rPh>
    <phoneticPr fontId="26"/>
  </si>
  <si>
    <t>（KES）曲げ試験</t>
    <rPh sb="5" eb="6">
      <t>マ</t>
    </rPh>
    <rPh sb="7" eb="9">
      <t>シケン</t>
    </rPh>
    <phoneticPr fontId="26"/>
  </si>
  <si>
    <t>（KES）圧縮試験</t>
    <rPh sb="5" eb="7">
      <t>アッシュク</t>
    </rPh>
    <rPh sb="7" eb="9">
      <t>シケン</t>
    </rPh>
    <phoneticPr fontId="26"/>
  </si>
  <si>
    <t>（KES）表面試験</t>
    <rPh sb="5" eb="9">
      <t>ヒョウメンシケン</t>
    </rPh>
    <phoneticPr fontId="26"/>
  </si>
  <si>
    <t>（KES）接触冷温感・熱伝導率・保温性試験</t>
    <rPh sb="5" eb="7">
      <t>セッショク</t>
    </rPh>
    <rPh sb="7" eb="9">
      <t>レイオン</t>
    </rPh>
    <rPh sb="9" eb="10">
      <t>カン</t>
    </rPh>
    <rPh sb="11" eb="15">
      <t>ネツデンドウリツ</t>
    </rPh>
    <rPh sb="16" eb="21">
      <t>ホオンセイシケン</t>
    </rPh>
    <phoneticPr fontId="26"/>
  </si>
  <si>
    <t>（KES）ねじり試験</t>
    <rPh sb="8" eb="10">
      <t>シケン</t>
    </rPh>
    <phoneticPr fontId="26"/>
  </si>
  <si>
    <t>（KES）風合い値解析</t>
    <rPh sb="5" eb="11">
      <t>フウアイチカイセキ</t>
    </rPh>
    <phoneticPr fontId="26"/>
  </si>
  <si>
    <t>織物又は糸の精錬、漂白、染色その他の加工（簡単なもの）</t>
    <rPh sb="0" eb="2">
      <t>オリモノ</t>
    </rPh>
    <rPh sb="2" eb="3">
      <t>マタ</t>
    </rPh>
    <rPh sb="4" eb="5">
      <t>イト</t>
    </rPh>
    <rPh sb="6" eb="8">
      <t>セイレン</t>
    </rPh>
    <rPh sb="9" eb="11">
      <t>ヒョウハク</t>
    </rPh>
    <rPh sb="12" eb="14">
      <t>センショク</t>
    </rPh>
    <rPh sb="16" eb="17">
      <t>タ</t>
    </rPh>
    <rPh sb="18" eb="20">
      <t>カコウ</t>
    </rPh>
    <rPh sb="21" eb="23">
      <t>カンタン</t>
    </rPh>
    <phoneticPr fontId="26"/>
  </si>
  <si>
    <t>織物又は糸の精錬、漂白、染色その他の加工（やや複雑なもの）</t>
    <rPh sb="0" eb="2">
      <t>オリモノ</t>
    </rPh>
    <rPh sb="2" eb="3">
      <t>マタ</t>
    </rPh>
    <rPh sb="4" eb="5">
      <t>イト</t>
    </rPh>
    <rPh sb="6" eb="8">
      <t>セイレン</t>
    </rPh>
    <rPh sb="9" eb="11">
      <t>ヒョウハク</t>
    </rPh>
    <rPh sb="12" eb="14">
      <t>センショク</t>
    </rPh>
    <rPh sb="16" eb="17">
      <t>タ</t>
    </rPh>
    <rPh sb="18" eb="20">
      <t>カコウ</t>
    </rPh>
    <rPh sb="23" eb="25">
      <t>フクザツ</t>
    </rPh>
    <phoneticPr fontId="26"/>
  </si>
  <si>
    <t>織物又は糸の精錬、漂白、染色その他の加工（複雑なもの）</t>
    <rPh sb="0" eb="2">
      <t>オリモノ</t>
    </rPh>
    <rPh sb="2" eb="3">
      <t>マタ</t>
    </rPh>
    <rPh sb="4" eb="5">
      <t>イト</t>
    </rPh>
    <rPh sb="6" eb="8">
      <t>セイレン</t>
    </rPh>
    <rPh sb="9" eb="11">
      <t>ヒョウハク</t>
    </rPh>
    <rPh sb="12" eb="14">
      <t>センショク</t>
    </rPh>
    <rPh sb="16" eb="17">
      <t>タ</t>
    </rPh>
    <rPh sb="18" eb="20">
      <t>カコウ</t>
    </rPh>
    <rPh sb="21" eb="23">
      <t>フクザツ</t>
    </rPh>
    <phoneticPr fontId="26"/>
  </si>
  <si>
    <t>織物又は糸の精錬、漂白、染色その他の加工（特殊なもの）</t>
    <rPh sb="0" eb="2">
      <t>オリモノ</t>
    </rPh>
    <rPh sb="2" eb="3">
      <t>マタ</t>
    </rPh>
    <rPh sb="4" eb="5">
      <t>イト</t>
    </rPh>
    <rPh sb="6" eb="8">
      <t>セイレン</t>
    </rPh>
    <rPh sb="9" eb="11">
      <t>ヒョウハク</t>
    </rPh>
    <rPh sb="12" eb="14">
      <t>センショク</t>
    </rPh>
    <rPh sb="16" eb="17">
      <t>タ</t>
    </rPh>
    <rPh sb="18" eb="20">
      <t>カコウ</t>
    </rPh>
    <rPh sb="21" eb="23">
      <t>トクシュ</t>
    </rPh>
    <phoneticPr fontId="26"/>
  </si>
  <si>
    <t>織物の整理仕上げ（簡単なもの）</t>
    <rPh sb="0" eb="2">
      <t>オリモノ</t>
    </rPh>
    <rPh sb="3" eb="7">
      <t>セイリシア</t>
    </rPh>
    <rPh sb="9" eb="11">
      <t>カンタン</t>
    </rPh>
    <phoneticPr fontId="26"/>
  </si>
  <si>
    <t>織物の整理仕上げ（やや複雑なもの）</t>
    <rPh sb="0" eb="2">
      <t>オリモノ</t>
    </rPh>
    <rPh sb="3" eb="7">
      <t>セイリシア</t>
    </rPh>
    <rPh sb="11" eb="13">
      <t>フクザツ</t>
    </rPh>
    <phoneticPr fontId="26"/>
  </si>
  <si>
    <t>織物の整理仕上げ（複雑なもの）</t>
    <rPh sb="0" eb="2">
      <t>オリモノ</t>
    </rPh>
    <rPh sb="3" eb="7">
      <t>セイリシア</t>
    </rPh>
    <rPh sb="9" eb="11">
      <t>フクザツ</t>
    </rPh>
    <phoneticPr fontId="26"/>
  </si>
  <si>
    <t>（試織）手織りによるもの</t>
    <rPh sb="1" eb="3">
      <t>シショク</t>
    </rPh>
    <rPh sb="4" eb="6">
      <t>テオ</t>
    </rPh>
    <phoneticPr fontId="26"/>
  </si>
  <si>
    <t>（試織）小型レピア試織機によるもの</t>
    <rPh sb="1" eb="3">
      <t>シショク</t>
    </rPh>
    <phoneticPr fontId="26"/>
  </si>
  <si>
    <t>（試織）小型レピア試織機によるもの(追加)</t>
    <rPh sb="1" eb="3">
      <t>シショク</t>
    </rPh>
    <phoneticPr fontId="26"/>
  </si>
  <si>
    <t>試編み（ホールガーメントコンピューター横編機によるもの）（試編み）</t>
    <rPh sb="0" eb="2">
      <t>シア</t>
    </rPh>
    <rPh sb="19" eb="21">
      <t>ヨコア</t>
    </rPh>
    <rPh sb="21" eb="22">
      <t>キ</t>
    </rPh>
    <rPh sb="29" eb="30">
      <t>タメ</t>
    </rPh>
    <rPh sb="30" eb="31">
      <t>ア</t>
    </rPh>
    <phoneticPr fontId="26"/>
  </si>
  <si>
    <t>試編み（ホールガーメントコンピューター横編機によるもの（試編み(追加)）</t>
    <rPh sb="0" eb="2">
      <t>シア</t>
    </rPh>
    <rPh sb="19" eb="21">
      <t>ヨコア</t>
    </rPh>
    <rPh sb="21" eb="22">
      <t>キ</t>
    </rPh>
    <rPh sb="28" eb="29">
      <t>タメ</t>
    </rPh>
    <rPh sb="29" eb="30">
      <t>ア</t>
    </rPh>
    <rPh sb="32" eb="34">
      <t>ツイカ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</si>
</sst>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¥&quot;#,##0;[Red]&quot;¥&quot;\-#,##0"/>
    <numFmt numFmtId="176" formatCode="[$-411]e;@"/>
    <numFmt numFmtId="177" formatCode="0_);[Red]\(0\)"/>
    <numFmt numFmtId="178" formatCode="#,###&quot; 件&quot;"/>
    <numFmt numFmtId="179" formatCode="#,##0&quot;円&quot;"/>
    <numFmt numFmtId="180" formatCode="#,##0_ &quot;円&quot;"/>
    <numFmt numFmtId="181" formatCode="0_ "/>
    <numFmt numFmtId="182" formatCode="#,##0&quot;月&quot;"/>
    <numFmt numFmtId="183" formatCode="#,##0&quot;日&quot;"/>
    <numFmt numFmtId="184" formatCode="&quot;申&quot;&quot;請&quot;&quot;件&quot;&quot;数&quot;\ \ &quot;合&quot;&quot;計&quot;\ ##0\ &quot;件&quot;"/>
    <numFmt numFmtId="185" formatCode="&quot;令&quot;&quot;和&quot;##0&quot;年&quot;"/>
    <numFmt numFmtId="186" formatCode="[White]&quot;減免率&quot;0%"/>
    <numFmt numFmtId="187" formatCode="&quot;実施する試験項目の合計 &quot;##0&quot; 件&quot;"/>
  </numFmts>
  <fonts count="8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24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ＪＳゴシック"/>
      <family val="3"/>
      <charset val="128"/>
    </font>
    <font>
      <sz val="15"/>
      <name val="ＭＳ Ｐゴシック"/>
      <family val="3"/>
      <charset val="128"/>
    </font>
    <font>
      <sz val="15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22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4"/>
      <name val="ＭＳ ゴシック"/>
      <family val="3"/>
      <charset val="128"/>
    </font>
    <font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明朝"/>
      <family val="1"/>
      <charset val="128"/>
    </font>
    <font>
      <b/>
      <sz val="16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0" tint="-0.499984740745262"/>
      <name val="ＭＳ ゴシック"/>
      <family val="3"/>
      <charset val="128"/>
    </font>
    <font>
      <sz val="10"/>
      <color theme="0" tint="-0.499984740745262"/>
      <name val="ＭＳ ゴシック"/>
      <family val="3"/>
      <charset val="128"/>
    </font>
    <font>
      <sz val="10"/>
      <color theme="0" tint="-0.499984740745262"/>
      <name val="ＭＳ Ｐゴシック"/>
      <family val="3"/>
      <charset val="128"/>
    </font>
    <font>
      <sz val="14"/>
      <color theme="0" tint="-0.499984740745262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8"/>
      <color rgb="FFCC00CC"/>
      <name val="ＭＳ Ｐゴシック"/>
      <family val="3"/>
      <charset val="128"/>
    </font>
    <font>
      <b/>
      <sz val="14"/>
      <color rgb="FFFF0000"/>
      <name val="ＭＳ 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9"/>
      <color indexed="10"/>
      <name val="ＭＳ Ｐゴシック"/>
      <family val="3"/>
      <charset val="128"/>
    </font>
    <font>
      <b/>
      <sz val="9"/>
      <color indexed="10"/>
      <name val="MS P ゴシック"/>
      <family val="3"/>
      <charset val="128"/>
    </font>
    <font>
      <sz val="9"/>
      <color rgb="FFFF000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24"/>
      <name val="ＭＳ ゴシック"/>
      <family val="3"/>
      <charset val="128"/>
    </font>
    <font>
      <sz val="16"/>
      <name val="ＭＳ Ｐゴシック"/>
      <family val="3"/>
      <charset val="128"/>
    </font>
    <font>
      <b/>
      <sz val="8"/>
      <color indexed="10"/>
      <name val="MS P ゴシック"/>
      <family val="3"/>
      <charset val="128"/>
    </font>
    <font>
      <sz val="9"/>
      <color rgb="FFFF0000"/>
      <name val="ＭＳ Ｐ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indexed="52"/>
      <name val="ＭＳ Ｐゴシック"/>
      <family val="3"/>
      <charset val="128"/>
    </font>
    <font>
      <sz val="13"/>
      <name val="ＭＳ Ｐ明朝"/>
      <family val="1"/>
      <charset val="128"/>
    </font>
    <font>
      <b/>
      <sz val="13"/>
      <name val="ＭＳ Ｐ明朝"/>
      <family val="1"/>
      <charset val="128"/>
    </font>
    <font>
      <sz val="14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name val="ＭＳ 明朝"/>
      <family val="1"/>
      <charset val="128"/>
    </font>
    <font>
      <b/>
      <sz val="13"/>
      <name val="ＭＳ 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3"/>
      <name val="HGP行書体"/>
      <family val="4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color rgb="FFFF0000"/>
      <name val="HGP行書体"/>
      <family val="4"/>
      <charset val="128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rgb="FFFFDDFF"/>
        <bgColor indexed="64"/>
      </patternFill>
    </fill>
  </fills>
  <borders count="7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/>
  </cellStyleXfs>
  <cellXfs count="676">
    <xf numFmtId="0" fontId="0" fillId="0" borderId="0" xfId="0"/>
    <xf numFmtId="0" fontId="25" fillId="3" borderId="36" xfId="3" applyFont="1" applyFill="1" applyBorder="1" applyAlignment="1">
      <alignment horizontal="center" vertical="center"/>
    </xf>
    <xf numFmtId="0" fontId="25" fillId="0" borderId="0" xfId="3" applyFont="1" applyAlignment="1">
      <alignment horizontal="center" vertical="center"/>
    </xf>
    <xf numFmtId="0" fontId="25" fillId="0" borderId="0" xfId="3" applyFont="1">
      <alignment vertical="center"/>
    </xf>
    <xf numFmtId="9" fontId="25" fillId="0" borderId="42" xfId="3" applyNumberFormat="1" applyFont="1" applyBorder="1" applyAlignment="1">
      <alignment horizontal="center" vertical="center"/>
    </xf>
    <xf numFmtId="9" fontId="25" fillId="0" borderId="0" xfId="3" applyNumberFormat="1" applyFont="1" applyAlignment="1">
      <alignment horizontal="center" vertical="center"/>
    </xf>
    <xf numFmtId="9" fontId="25" fillId="0" borderId="46" xfId="3" applyNumberFormat="1" applyFont="1" applyBorder="1" applyAlignment="1">
      <alignment horizontal="center" vertical="center"/>
    </xf>
    <xf numFmtId="9" fontId="25" fillId="0" borderId="48" xfId="3" applyNumberFormat="1" applyFont="1" applyBorder="1" applyAlignment="1">
      <alignment horizontal="center" vertical="center"/>
    </xf>
    <xf numFmtId="0" fontId="62" fillId="0" borderId="45" xfId="0" applyFont="1" applyBorder="1" applyAlignment="1" applyProtection="1">
      <alignment vertical="top" wrapText="1"/>
      <protection hidden="1"/>
    </xf>
    <xf numFmtId="0" fontId="62" fillId="0" borderId="48" xfId="0" applyFont="1" applyBorder="1" applyAlignment="1" applyProtection="1">
      <alignment vertical="top" wrapText="1"/>
      <protection hidden="1"/>
    </xf>
    <xf numFmtId="0" fontId="27" fillId="0" borderId="22" xfId="0" applyFont="1" applyBorder="1" applyAlignment="1" applyProtection="1">
      <alignment vertical="center"/>
      <protection hidden="1"/>
    </xf>
    <xf numFmtId="38" fontId="27" fillId="0" borderId="23" xfId="1" applyFont="1" applyFill="1" applyBorder="1" applyAlignment="1" applyProtection="1">
      <alignment vertical="center"/>
      <protection hidden="1"/>
    </xf>
    <xf numFmtId="0" fontId="27" fillId="0" borderId="24" xfId="0" applyFont="1" applyBorder="1" applyAlignment="1" applyProtection="1">
      <alignment vertical="center"/>
      <protection hidden="1"/>
    </xf>
    <xf numFmtId="38" fontId="27" fillId="0" borderId="26" xfId="1" applyFont="1" applyFill="1" applyBorder="1" applyAlignment="1" applyProtection="1">
      <alignment vertical="center"/>
      <protection hidden="1"/>
    </xf>
    <xf numFmtId="0" fontId="64" fillId="4" borderId="4" xfId="0" applyFont="1" applyFill="1" applyBorder="1" applyAlignment="1" applyProtection="1">
      <alignment horizontal="center" vertical="center"/>
      <protection hidden="1"/>
    </xf>
    <xf numFmtId="0" fontId="64" fillId="4" borderId="38" xfId="0" applyFont="1" applyFill="1" applyBorder="1" applyAlignment="1" applyProtection="1">
      <alignment horizontal="center" vertical="center"/>
      <protection hidden="1"/>
    </xf>
    <xf numFmtId="49" fontId="0" fillId="0" borderId="47" xfId="0" applyNumberFormat="1" applyBorder="1" applyAlignment="1" applyProtection="1">
      <alignment vertical="center"/>
      <protection hidden="1"/>
    </xf>
    <xf numFmtId="49" fontId="64" fillId="0" borderId="21" xfId="0" applyNumberFormat="1" applyFont="1" applyBorder="1" applyAlignment="1" applyProtection="1">
      <alignment vertical="center" shrinkToFit="1"/>
      <protection hidden="1"/>
    </xf>
    <xf numFmtId="49" fontId="65" fillId="0" borderId="50" xfId="0" applyNumberFormat="1" applyFont="1" applyBorder="1" applyAlignment="1" applyProtection="1">
      <alignment vertical="center"/>
      <protection hidden="1"/>
    </xf>
    <xf numFmtId="49" fontId="64" fillId="0" borderId="23" xfId="0" applyNumberFormat="1" applyFont="1" applyBorder="1" applyAlignment="1" applyProtection="1">
      <alignment vertical="center" shrinkToFit="1"/>
      <protection hidden="1"/>
    </xf>
    <xf numFmtId="49" fontId="64" fillId="0" borderId="50" xfId="0" applyNumberFormat="1" applyFont="1" applyBorder="1" applyAlignment="1" applyProtection="1">
      <alignment vertical="center"/>
      <protection hidden="1"/>
    </xf>
    <xf numFmtId="49" fontId="64" fillId="0" borderId="23" xfId="0" applyNumberFormat="1" applyFont="1" applyBorder="1" applyAlignment="1" applyProtection="1">
      <alignment vertical="center"/>
      <protection hidden="1"/>
    </xf>
    <xf numFmtId="49" fontId="64" fillId="0" borderId="43" xfId="0" applyNumberFormat="1" applyFont="1" applyBorder="1" applyAlignment="1" applyProtection="1">
      <alignment vertical="center"/>
      <protection hidden="1"/>
    </xf>
    <xf numFmtId="49" fontId="64" fillId="0" borderId="44" xfId="0" applyNumberFormat="1" applyFont="1" applyBorder="1" applyAlignment="1" applyProtection="1">
      <alignment vertical="center"/>
      <protection hidden="1"/>
    </xf>
    <xf numFmtId="49" fontId="64" fillId="0" borderId="56" xfId="0" applyNumberFormat="1" applyFont="1" applyBorder="1" applyAlignment="1" applyProtection="1">
      <alignment vertical="center"/>
      <protection hidden="1"/>
    </xf>
    <xf numFmtId="49" fontId="64" fillId="0" borderId="26" xfId="0" applyNumberFormat="1" applyFont="1" applyBorder="1" applyAlignment="1" applyProtection="1">
      <alignment vertical="center"/>
      <protection hidden="1"/>
    </xf>
    <xf numFmtId="49" fontId="27" fillId="0" borderId="0" xfId="3" applyNumberFormat="1" applyFont="1">
      <alignment vertical="center"/>
    </xf>
    <xf numFmtId="49" fontId="25" fillId="0" borderId="0" xfId="3" applyNumberFormat="1" applyFont="1" applyAlignment="1">
      <alignment vertical="center" shrinkToFit="1"/>
    </xf>
    <xf numFmtId="0" fontId="28" fillId="0" borderId="0" xfId="3" applyFont="1">
      <alignment vertical="center"/>
    </xf>
    <xf numFmtId="14" fontId="25" fillId="0" borderId="0" xfId="3" applyNumberFormat="1" applyFont="1">
      <alignment vertical="center"/>
    </xf>
    <xf numFmtId="0" fontId="0" fillId="6" borderId="36" xfId="0" applyFill="1" applyBorder="1" applyAlignment="1" applyProtection="1">
      <alignment horizontal="center" vertical="center"/>
      <protection hidden="1"/>
    </xf>
    <xf numFmtId="0" fontId="62" fillId="0" borderId="46" xfId="0" applyFont="1" applyBorder="1" applyAlignment="1" applyProtection="1">
      <alignment vertical="top" wrapText="1"/>
      <protection hidden="1"/>
    </xf>
    <xf numFmtId="0" fontId="0" fillId="7" borderId="41" xfId="0" applyFill="1" applyBorder="1" applyAlignment="1" applyProtection="1">
      <alignment horizontal="center" vertical="center"/>
      <protection hidden="1"/>
    </xf>
    <xf numFmtId="0" fontId="62" fillId="5" borderId="41" xfId="0" applyFont="1" applyFill="1" applyBorder="1" applyAlignment="1" applyProtection="1">
      <alignment horizontal="center" vertical="top" wrapText="1"/>
      <protection hidden="1"/>
    </xf>
    <xf numFmtId="0" fontId="63" fillId="0" borderId="46" xfId="0" applyFont="1" applyBorder="1" applyAlignment="1" applyProtection="1">
      <alignment vertical="top" wrapText="1"/>
      <protection hidden="1"/>
    </xf>
    <xf numFmtId="0" fontId="27" fillId="0" borderId="46" xfId="0" applyFont="1" applyBorder="1" applyAlignment="1" applyProtection="1">
      <alignment vertical="center"/>
      <protection hidden="1"/>
    </xf>
    <xf numFmtId="0" fontId="62" fillId="0" borderId="51" xfId="0" applyFont="1" applyBorder="1" applyAlignment="1" applyProtection="1">
      <alignment vertical="top" wrapText="1"/>
      <protection hidden="1"/>
    </xf>
    <xf numFmtId="0" fontId="63" fillId="0" borderId="48" xfId="0" applyFont="1" applyBorder="1" applyAlignment="1" applyProtection="1">
      <alignment vertical="top" wrapText="1"/>
      <protection hidden="1"/>
    </xf>
    <xf numFmtId="0" fontId="62" fillId="5" borderId="49" xfId="0" applyFont="1" applyFill="1" applyBorder="1" applyAlignment="1" applyProtection="1">
      <alignment horizontal="center" vertical="top" wrapText="1"/>
      <protection hidden="1"/>
    </xf>
    <xf numFmtId="0" fontId="62" fillId="0" borderId="46" xfId="0" applyFont="1" applyBorder="1" applyAlignment="1" applyProtection="1">
      <alignment horizontal="left" vertical="top" wrapText="1"/>
      <protection hidden="1"/>
    </xf>
    <xf numFmtId="0" fontId="62" fillId="0" borderId="51" xfId="0" applyFont="1" applyBorder="1" applyAlignment="1" applyProtection="1">
      <alignment horizontal="left" vertical="top" wrapText="1"/>
      <protection hidden="1"/>
    </xf>
    <xf numFmtId="0" fontId="62" fillId="0" borderId="49" xfId="0" applyFont="1" applyBorder="1" applyAlignment="1" applyProtection="1">
      <alignment vertical="top" wrapText="1"/>
      <protection hidden="1"/>
    </xf>
    <xf numFmtId="38" fontId="28" fillId="5" borderId="8" xfId="1" applyFont="1" applyFill="1" applyBorder="1" applyAlignment="1" applyProtection="1">
      <alignment vertical="center"/>
      <protection hidden="1"/>
    </xf>
    <xf numFmtId="38" fontId="28" fillId="5" borderId="40" xfId="1" applyFont="1" applyFill="1" applyBorder="1" applyAlignment="1" applyProtection="1">
      <alignment vertical="center"/>
      <protection hidden="1"/>
    </xf>
    <xf numFmtId="0" fontId="27" fillId="0" borderId="37" xfId="0" applyFont="1" applyBorder="1" applyAlignment="1" applyProtection="1">
      <alignment vertical="center"/>
      <protection hidden="1"/>
    </xf>
    <xf numFmtId="38" fontId="27" fillId="0" borderId="53" xfId="1" applyFont="1" applyFill="1" applyBorder="1" applyAlignment="1" applyProtection="1">
      <alignment vertical="center"/>
      <protection hidden="1"/>
    </xf>
    <xf numFmtId="0" fontId="27" fillId="0" borderId="20" xfId="0" applyFont="1" applyBorder="1" applyAlignment="1" applyProtection="1">
      <alignment vertical="center"/>
      <protection hidden="1"/>
    </xf>
    <xf numFmtId="38" fontId="27" fillId="0" borderId="21" xfId="1" applyFont="1" applyFill="1" applyBorder="1" applyAlignment="1" applyProtection="1">
      <alignment vertical="center"/>
      <protection hidden="1"/>
    </xf>
    <xf numFmtId="0" fontId="43" fillId="0" borderId="0" xfId="0" applyFont="1" applyProtection="1">
      <protection hidden="1"/>
    </xf>
    <xf numFmtId="0" fontId="44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20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0" fillId="0" borderId="0" xfId="0" applyProtection="1">
      <protection hidden="1"/>
    </xf>
    <xf numFmtId="0" fontId="16" fillId="0" borderId="0" xfId="0" applyFont="1" applyAlignment="1" applyProtection="1">
      <alignment horizontal="left"/>
      <protection hidden="1"/>
    </xf>
    <xf numFmtId="0" fontId="17" fillId="0" borderId="0" xfId="0" applyFont="1" applyAlignment="1" applyProtection="1">
      <alignment horizontal="center"/>
      <protection hidden="1"/>
    </xf>
    <xf numFmtId="0" fontId="22" fillId="0" borderId="0" xfId="0" applyFont="1" applyProtection="1">
      <protection hidden="1"/>
    </xf>
    <xf numFmtId="0" fontId="45" fillId="0" borderId="0" xfId="0" applyFont="1" applyProtection="1">
      <protection hidden="1"/>
    </xf>
    <xf numFmtId="0" fontId="18" fillId="0" borderId="7" xfId="0" applyFont="1" applyBorder="1" applyAlignment="1" applyProtection="1">
      <alignment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8" fillId="0" borderId="8" xfId="0" applyFont="1" applyBorder="1" applyAlignment="1" applyProtection="1">
      <alignment vertical="center"/>
      <protection hidden="1"/>
    </xf>
    <xf numFmtId="0" fontId="18" fillId="0" borderId="0" xfId="0" applyFont="1" applyProtection="1">
      <protection hidden="1"/>
    </xf>
    <xf numFmtId="182" fontId="45" fillId="2" borderId="0" xfId="0" applyNumberFormat="1" applyFont="1" applyFill="1" applyAlignment="1" applyProtection="1">
      <alignment vertical="center" shrinkToFit="1"/>
      <protection hidden="1"/>
    </xf>
    <xf numFmtId="183" fontId="45" fillId="2" borderId="0" xfId="0" applyNumberFormat="1" applyFont="1" applyFill="1" applyAlignment="1" applyProtection="1">
      <alignment vertical="center" shrinkToFit="1"/>
      <protection hidden="1"/>
    </xf>
    <xf numFmtId="0" fontId="18" fillId="0" borderId="7" xfId="0" applyFont="1" applyBorder="1" applyProtection="1">
      <protection hidden="1"/>
    </xf>
    <xf numFmtId="0" fontId="5" fillId="0" borderId="0" xfId="0" applyFont="1" applyAlignment="1" applyProtection="1">
      <alignment vertical="center"/>
      <protection hidden="1"/>
    </xf>
    <xf numFmtId="0" fontId="19" fillId="0" borderId="0" xfId="0" applyFont="1" applyProtection="1">
      <protection hidden="1"/>
    </xf>
    <xf numFmtId="0" fontId="19" fillId="0" borderId="8" xfId="0" applyFont="1" applyBorder="1" applyProtection="1">
      <protection hidden="1"/>
    </xf>
    <xf numFmtId="0" fontId="19" fillId="0" borderId="8" xfId="0" applyFont="1" applyBorder="1" applyAlignment="1" applyProtection="1">
      <alignment horizontal="center"/>
      <protection hidden="1"/>
    </xf>
    <xf numFmtId="0" fontId="19" fillId="0" borderId="0" xfId="0" applyFont="1" applyAlignment="1" applyProtection="1">
      <alignment vertical="center" shrinkToFit="1"/>
      <protection hidden="1"/>
    </xf>
    <xf numFmtId="0" fontId="19" fillId="0" borderId="0" xfId="0" applyFont="1" applyAlignment="1" applyProtection="1">
      <alignment shrinkToFit="1"/>
      <protection hidden="1"/>
    </xf>
    <xf numFmtId="0" fontId="18" fillId="0" borderId="8" xfId="0" applyFont="1" applyBorder="1" applyProtection="1">
      <protection hidden="1"/>
    </xf>
    <xf numFmtId="0" fontId="19" fillId="0" borderId="0" xfId="0" applyFont="1" applyAlignment="1" applyProtection="1">
      <alignment horizontal="left" vertical="center"/>
      <protection hidden="1"/>
    </xf>
    <xf numFmtId="0" fontId="19" fillId="0" borderId="7" xfId="0" applyFont="1" applyBorder="1" applyProtection="1">
      <protection hidden="1"/>
    </xf>
    <xf numFmtId="0" fontId="53" fillId="0" borderId="0" xfId="5" applyProtection="1">
      <protection hidden="1"/>
    </xf>
    <xf numFmtId="0" fontId="8" fillId="0" borderId="8" xfId="0" applyFont="1" applyBorder="1" applyAlignment="1" applyProtection="1">
      <alignment horizontal="center" vertical="center"/>
      <protection hidden="1"/>
    </xf>
    <xf numFmtId="0" fontId="18" fillId="0" borderId="9" xfId="0" applyFont="1" applyBorder="1" applyProtection="1">
      <protection hidden="1"/>
    </xf>
    <xf numFmtId="0" fontId="18" fillId="0" borderId="10" xfId="0" applyFont="1" applyBorder="1" applyProtection="1">
      <protection hidden="1"/>
    </xf>
    <xf numFmtId="0" fontId="18" fillId="0" borderId="35" xfId="0" applyFont="1" applyBorder="1" applyProtection="1">
      <protection hidden="1"/>
    </xf>
    <xf numFmtId="0" fontId="18" fillId="0" borderId="11" xfId="0" applyFont="1" applyBorder="1" applyProtection="1"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38" fillId="0" borderId="0" xfId="0" applyFont="1" applyProtection="1">
      <protection hidden="1"/>
    </xf>
    <xf numFmtId="0" fontId="52" fillId="0" borderId="0" xfId="0" applyFont="1" applyAlignment="1" applyProtection="1">
      <alignment vertical="center" wrapText="1"/>
      <protection hidden="1"/>
    </xf>
    <xf numFmtId="0" fontId="38" fillId="0" borderId="0" xfId="0" applyFont="1" applyAlignment="1" applyProtection="1">
      <alignment horizontal="center" vertical="center" wrapText="1"/>
      <protection hidden="1"/>
    </xf>
    <xf numFmtId="0" fontId="38" fillId="0" borderId="0" xfId="0" applyFont="1" applyAlignment="1" applyProtection="1">
      <alignment vertical="center" wrapText="1"/>
      <protection hidden="1"/>
    </xf>
    <xf numFmtId="0" fontId="52" fillId="0" borderId="2" xfId="0" applyFont="1" applyBorder="1" applyAlignment="1" applyProtection="1">
      <alignment vertical="center" wrapText="1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/>
      <protection hidden="1"/>
    </xf>
    <xf numFmtId="181" fontId="4" fillId="0" borderId="0" xfId="0" applyNumberFormat="1" applyFont="1" applyAlignment="1" applyProtection="1">
      <alignment horizontal="center" vertical="center" shrinkToFit="1"/>
      <protection hidden="1"/>
    </xf>
    <xf numFmtId="0" fontId="34" fillId="0" borderId="0" xfId="0" applyFont="1" applyAlignment="1" applyProtection="1">
      <alignment horizontal="center" vertical="center" shrinkToFit="1"/>
      <protection hidden="1"/>
    </xf>
    <xf numFmtId="181" fontId="30" fillId="0" borderId="0" xfId="0" applyNumberFormat="1" applyFont="1" applyAlignment="1" applyProtection="1">
      <alignment horizontal="center" vertical="center" shrinkToFit="1"/>
      <protection hidden="1"/>
    </xf>
    <xf numFmtId="0" fontId="11" fillId="0" borderId="0" xfId="0" applyFont="1" applyAlignment="1" applyProtection="1">
      <alignment horizontal="center" vertical="center" shrinkToFit="1"/>
      <protection hidden="1"/>
    </xf>
    <xf numFmtId="0" fontId="7" fillId="0" borderId="0" xfId="0" applyFont="1" applyAlignment="1" applyProtection="1">
      <alignment horizontal="center" vertical="distributed" wrapText="1"/>
      <protection hidden="1"/>
    </xf>
    <xf numFmtId="0" fontId="23" fillId="0" borderId="12" xfId="0" applyFont="1" applyBorder="1" applyAlignment="1" applyProtection="1">
      <alignment horizontal="center" vertical="center" shrinkToFit="1"/>
      <protection hidden="1"/>
    </xf>
    <xf numFmtId="0" fontId="23" fillId="0" borderId="3" xfId="0" applyFont="1" applyBorder="1" applyAlignment="1" applyProtection="1">
      <alignment horizontal="center" vertical="center" shrinkToFit="1"/>
      <protection hidden="1"/>
    </xf>
    <xf numFmtId="0" fontId="20" fillId="0" borderId="0" xfId="0" applyFont="1" applyAlignment="1" applyProtection="1">
      <alignment horizontal="center" vertical="center" shrinkToFi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 shrinkToFit="1"/>
      <protection hidden="1"/>
    </xf>
    <xf numFmtId="0" fontId="6" fillId="0" borderId="0" xfId="0" applyFont="1" applyAlignment="1" applyProtection="1">
      <alignment vertical="top"/>
      <protection hidden="1"/>
    </xf>
    <xf numFmtId="0" fontId="10" fillId="0" borderId="0" xfId="0" applyFont="1" applyAlignment="1" applyProtection="1">
      <alignment vertical="top"/>
      <protection hidden="1"/>
    </xf>
    <xf numFmtId="0" fontId="6" fillId="0" borderId="0" xfId="0" applyFont="1" applyProtection="1">
      <protection hidden="1"/>
    </xf>
    <xf numFmtId="0" fontId="33" fillId="0" borderId="0" xfId="0" applyFont="1" applyAlignment="1" applyProtection="1">
      <alignment horizontal="center" vertical="center" shrinkToFit="1"/>
      <protection hidden="1"/>
    </xf>
    <xf numFmtId="180" fontId="42" fillId="8" borderId="0" xfId="0" applyNumberFormat="1" applyFont="1" applyFill="1" applyAlignment="1" applyProtection="1">
      <alignment horizontal="center" vertical="center" shrinkToFit="1"/>
      <protection hidden="1"/>
    </xf>
    <xf numFmtId="181" fontId="42" fillId="8" borderId="0" xfId="0" applyNumberFormat="1" applyFont="1" applyFill="1" applyAlignment="1" applyProtection="1">
      <alignment horizontal="center" vertical="center" shrinkToFit="1"/>
      <protection hidden="1"/>
    </xf>
    <xf numFmtId="0" fontId="0" fillId="0" borderId="16" xfId="0" applyBorder="1" applyProtection="1">
      <protection hidden="1"/>
    </xf>
    <xf numFmtId="0" fontId="8" fillId="0" borderId="0" xfId="0" applyFont="1" applyProtection="1">
      <protection hidden="1"/>
    </xf>
    <xf numFmtId="0" fontId="0" fillId="0" borderId="1" xfId="0" applyBorder="1" applyProtection="1">
      <protection hidden="1"/>
    </xf>
    <xf numFmtId="0" fontId="6" fillId="0" borderId="13" xfId="0" applyFont="1" applyBorder="1" applyAlignment="1" applyProtection="1">
      <alignment vertical="center" wrapText="1"/>
      <protection hidden="1"/>
    </xf>
    <xf numFmtId="0" fontId="0" fillId="0" borderId="13" xfId="0" applyBorder="1" applyProtection="1">
      <protection hidden="1"/>
    </xf>
    <xf numFmtId="0" fontId="6" fillId="0" borderId="12" xfId="0" applyFont="1" applyBorder="1" applyAlignment="1" applyProtection="1">
      <alignment vertical="center" wrapText="1"/>
      <protection hidden="1"/>
    </xf>
    <xf numFmtId="0" fontId="14" fillId="0" borderId="30" xfId="0" applyFont="1" applyBorder="1" applyProtection="1">
      <protection hidden="1"/>
    </xf>
    <xf numFmtId="0" fontId="0" fillId="0" borderId="34" xfId="0" applyBorder="1" applyProtection="1">
      <protection hidden="1"/>
    </xf>
    <xf numFmtId="0" fontId="14" fillId="0" borderId="34" xfId="0" applyFont="1" applyBorder="1" applyProtection="1">
      <protection hidden="1"/>
    </xf>
    <xf numFmtId="0" fontId="14" fillId="0" borderId="1" xfId="0" applyFont="1" applyBorder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0" fontId="0" fillId="0" borderId="30" xfId="0" applyBorder="1" applyProtection="1">
      <protection hidden="1"/>
    </xf>
    <xf numFmtId="0" fontId="0" fillId="0" borderId="27" xfId="0" applyBorder="1" applyProtection="1">
      <protection hidden="1"/>
    </xf>
    <xf numFmtId="0" fontId="0" fillId="0" borderId="28" xfId="0" applyBorder="1" applyProtection="1">
      <protection hidden="1"/>
    </xf>
    <xf numFmtId="0" fontId="14" fillId="0" borderId="28" xfId="0" applyFont="1" applyBorder="1" applyProtection="1">
      <protection hidden="1"/>
    </xf>
    <xf numFmtId="0" fontId="14" fillId="0" borderId="31" xfId="0" applyFont="1" applyBorder="1" applyProtection="1">
      <protection hidden="1"/>
    </xf>
    <xf numFmtId="0" fontId="0" fillId="0" borderId="31" xfId="0" applyBorder="1" applyProtection="1">
      <protection hidden="1"/>
    </xf>
    <xf numFmtId="0" fontId="14" fillId="0" borderId="29" xfId="0" applyFont="1" applyBorder="1" applyProtection="1">
      <protection hidden="1"/>
    </xf>
    <xf numFmtId="0" fontId="14" fillId="0" borderId="13" xfId="0" applyFont="1" applyBorder="1" applyProtection="1">
      <protection hidden="1"/>
    </xf>
    <xf numFmtId="0" fontId="14" fillId="0" borderId="27" xfId="0" applyFont="1" applyBorder="1" applyProtection="1">
      <protection hidden="1"/>
    </xf>
    <xf numFmtId="178" fontId="46" fillId="0" borderId="0" xfId="0" applyNumberFormat="1" applyFont="1" applyAlignment="1" applyProtection="1">
      <alignment horizontal="left" vertical="center"/>
      <protection hidden="1"/>
    </xf>
    <xf numFmtId="0" fontId="14" fillId="0" borderId="12" xfId="0" applyFont="1" applyBorder="1" applyProtection="1">
      <protection hidden="1"/>
    </xf>
    <xf numFmtId="0" fontId="14" fillId="0" borderId="2" xfId="0" applyFont="1" applyBorder="1" applyProtection="1">
      <protection hidden="1"/>
    </xf>
    <xf numFmtId="0" fontId="0" fillId="0" borderId="2" xfId="0" applyBorder="1" applyProtection="1">
      <protection hidden="1"/>
    </xf>
    <xf numFmtId="0" fontId="14" fillId="0" borderId="3" xfId="0" applyFont="1" applyBorder="1" applyProtection="1">
      <protection hidden="1"/>
    </xf>
    <xf numFmtId="0" fontId="14" fillId="0" borderId="17" xfId="0" applyFont="1" applyBorder="1" applyProtection="1">
      <protection hidden="1"/>
    </xf>
    <xf numFmtId="0" fontId="14" fillId="0" borderId="15" xfId="0" applyFont="1" applyBorder="1" applyProtection="1">
      <protection hidden="1"/>
    </xf>
    <xf numFmtId="0" fontId="0" fillId="0" borderId="15" xfId="0" applyBorder="1" applyProtection="1">
      <protection hidden="1"/>
    </xf>
    <xf numFmtId="0" fontId="14" fillId="0" borderId="16" xfId="0" applyFont="1" applyBorder="1" applyProtection="1">
      <protection hidden="1"/>
    </xf>
    <xf numFmtId="0" fontId="14" fillId="0" borderId="0" xfId="0" applyFont="1" applyProtection="1">
      <protection locked="0" hidden="1"/>
    </xf>
    <xf numFmtId="0" fontId="25" fillId="0" borderId="0" xfId="3" applyFont="1" applyProtection="1">
      <alignment vertical="center"/>
      <protection hidden="1"/>
    </xf>
    <xf numFmtId="38" fontId="25" fillId="5" borderId="59" xfId="4" applyFont="1" applyFill="1" applyBorder="1" applyAlignment="1" applyProtection="1">
      <alignment horizontal="center" vertical="center"/>
      <protection hidden="1"/>
    </xf>
    <xf numFmtId="38" fontId="25" fillId="5" borderId="53" xfId="4" applyFont="1" applyFill="1" applyBorder="1" applyAlignment="1" applyProtection="1">
      <alignment horizontal="center" vertical="center"/>
      <protection hidden="1"/>
    </xf>
    <xf numFmtId="0" fontId="55" fillId="0" borderId="14" xfId="3" applyFont="1" applyBorder="1" applyAlignment="1" applyProtection="1">
      <alignment horizontal="center" vertical="center"/>
      <protection hidden="1"/>
    </xf>
    <xf numFmtId="0" fontId="25" fillId="0" borderId="14" xfId="3" applyFont="1" applyBorder="1" applyProtection="1">
      <alignment vertical="center"/>
      <protection hidden="1"/>
    </xf>
    <xf numFmtId="0" fontId="25" fillId="0" borderId="14" xfId="3" applyFont="1" applyBorder="1" applyAlignment="1" applyProtection="1">
      <alignment horizontal="center" vertical="center"/>
      <protection hidden="1"/>
    </xf>
    <xf numFmtId="0" fontId="55" fillId="10" borderId="14" xfId="3" applyFont="1" applyFill="1" applyBorder="1" applyAlignment="1" applyProtection="1">
      <alignment horizontal="center" vertical="center"/>
      <protection hidden="1"/>
    </xf>
    <xf numFmtId="0" fontId="55" fillId="11" borderId="14" xfId="3" applyFont="1" applyFill="1" applyBorder="1" applyAlignment="1" applyProtection="1">
      <alignment horizontal="center" vertical="center"/>
      <protection hidden="1"/>
    </xf>
    <xf numFmtId="0" fontId="53" fillId="0" borderId="0" xfId="5" applyAlignment="1" applyProtection="1">
      <alignment vertical="center"/>
      <protection hidden="1"/>
    </xf>
    <xf numFmtId="38" fontId="25" fillId="0" borderId="0" xfId="4" applyFont="1" applyProtection="1">
      <alignment vertical="center"/>
      <protection hidden="1"/>
    </xf>
    <xf numFmtId="0" fontId="55" fillId="10" borderId="0" xfId="3" applyFont="1" applyFill="1" applyAlignment="1" applyProtection="1">
      <alignment horizontal="center" vertical="center"/>
      <protection hidden="1"/>
    </xf>
    <xf numFmtId="49" fontId="25" fillId="0" borderId="14" xfId="3" applyNumberFormat="1" applyFont="1" applyBorder="1" applyProtection="1">
      <alignment vertical="center"/>
      <protection locked="0" hidden="1"/>
    </xf>
    <xf numFmtId="0" fontId="25" fillId="0" borderId="0" xfId="3" applyFont="1" applyProtection="1">
      <alignment vertical="center"/>
      <protection locked="0" hidden="1"/>
    </xf>
    <xf numFmtId="49" fontId="25" fillId="0" borderId="0" xfId="3" applyNumberFormat="1" applyFont="1" applyProtection="1">
      <alignment vertical="center"/>
      <protection locked="0" hidden="1"/>
    </xf>
    <xf numFmtId="0" fontId="54" fillId="0" borderId="8" xfId="0" applyFont="1" applyBorder="1" applyAlignment="1" applyProtection="1">
      <alignment vertical="center"/>
      <protection hidden="1"/>
    </xf>
    <xf numFmtId="0" fontId="54" fillId="0" borderId="0" xfId="0" applyFont="1" applyAlignment="1" applyProtection="1">
      <alignment vertical="center"/>
      <protection hidden="1"/>
    </xf>
    <xf numFmtId="0" fontId="54" fillId="0" borderId="68" xfId="0" applyFont="1" applyBorder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9" fillId="0" borderId="8" xfId="0" applyFont="1" applyBorder="1" applyAlignment="1" applyProtection="1">
      <alignment vertical="center" wrapText="1"/>
      <protection hidden="1"/>
    </xf>
    <xf numFmtId="0" fontId="38" fillId="0" borderId="15" xfId="0" applyFont="1" applyBorder="1" applyProtection="1">
      <protection hidden="1"/>
    </xf>
    <xf numFmtId="0" fontId="52" fillId="0" borderId="15" xfId="0" applyFont="1" applyBorder="1" applyAlignment="1" applyProtection="1">
      <alignment vertical="center" wrapText="1"/>
      <protection hidden="1"/>
    </xf>
    <xf numFmtId="0" fontId="23" fillId="0" borderId="0" xfId="0" applyFont="1" applyAlignment="1" applyProtection="1">
      <alignment horizontal="center" vertical="center" shrinkToFit="1"/>
      <protection hidden="1"/>
    </xf>
    <xf numFmtId="179" fontId="23" fillId="0" borderId="0" xfId="1" applyNumberFormat="1" applyFont="1" applyFill="1" applyBorder="1" applyAlignment="1" applyProtection="1">
      <alignment horizontal="center" vertical="center" shrinkToFit="1"/>
      <protection hidden="1"/>
    </xf>
    <xf numFmtId="184" fontId="57" fillId="0" borderId="0" xfId="0" applyNumberFormat="1" applyFont="1" applyProtection="1">
      <protection hidden="1"/>
    </xf>
    <xf numFmtId="0" fontId="43" fillId="0" borderId="0" xfId="0" applyFont="1" applyProtection="1">
      <protection locked="0" hidden="1"/>
    </xf>
    <xf numFmtId="0" fontId="44" fillId="0" borderId="0" xfId="0" applyFont="1" applyAlignment="1" applyProtection="1">
      <alignment horizontal="center" vertical="center" wrapText="1"/>
      <protection locked="0" hidden="1"/>
    </xf>
    <xf numFmtId="0" fontId="44" fillId="0" borderId="0" xfId="0" applyFont="1" applyAlignment="1" applyProtection="1">
      <alignment horizontal="center" vertical="center"/>
      <protection locked="0" hidden="1"/>
    </xf>
    <xf numFmtId="0" fontId="44" fillId="0" borderId="0" xfId="0" applyFont="1" applyProtection="1">
      <protection locked="0" hidden="1"/>
    </xf>
    <xf numFmtId="0" fontId="25" fillId="0" borderId="0" xfId="0" applyFont="1" applyAlignment="1" applyProtection="1">
      <alignment vertical="center"/>
      <protection hidden="1"/>
    </xf>
    <xf numFmtId="0" fontId="25" fillId="9" borderId="4" xfId="0" applyFont="1" applyFill="1" applyBorder="1" applyAlignment="1" applyProtection="1">
      <alignment horizontal="center" vertical="center"/>
      <protection hidden="1"/>
    </xf>
    <xf numFmtId="38" fontId="25" fillId="9" borderId="53" xfId="4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top" wrapText="1"/>
      <protection hidden="1"/>
    </xf>
    <xf numFmtId="38" fontId="25" fillId="0" borderId="19" xfId="4" applyFont="1" applyFill="1" applyBorder="1" applyAlignment="1" applyProtection="1">
      <alignment horizontal="right" vertical="top" wrapText="1"/>
      <protection hidden="1"/>
    </xf>
    <xf numFmtId="38" fontId="27" fillId="0" borderId="19" xfId="4" applyFont="1" applyFill="1" applyBorder="1" applyAlignment="1" applyProtection="1">
      <alignment horizontal="right" vertical="top" wrapText="1"/>
      <protection hidden="1"/>
    </xf>
    <xf numFmtId="0" fontId="25" fillId="0" borderId="0" xfId="0" applyFont="1" applyAlignment="1" applyProtection="1">
      <alignment horizontal="left" vertical="top" wrapText="1"/>
      <protection hidden="1"/>
    </xf>
    <xf numFmtId="38" fontId="25" fillId="0" borderId="0" xfId="4" applyFont="1" applyAlignment="1" applyProtection="1">
      <alignment horizontal="left" vertical="center"/>
      <protection hidden="1"/>
    </xf>
    <xf numFmtId="0" fontId="55" fillId="0" borderId="0" xfId="3" applyFont="1" applyAlignment="1" applyProtection="1">
      <alignment horizontal="center" vertical="center"/>
      <protection hidden="1"/>
    </xf>
    <xf numFmtId="0" fontId="25" fillId="0" borderId="19" xfId="3" applyFont="1" applyBorder="1" applyProtection="1">
      <alignment vertical="center"/>
      <protection hidden="1"/>
    </xf>
    <xf numFmtId="49" fontId="55" fillId="0" borderId="0" xfId="3" applyNumberFormat="1" applyFont="1" applyAlignment="1" applyProtection="1">
      <alignment horizontal="center" vertical="center"/>
      <protection locked="0" hidden="1"/>
    </xf>
    <xf numFmtId="0" fontId="52" fillId="0" borderId="0" xfId="0" applyFont="1" applyAlignment="1" applyProtection="1">
      <alignment vertical="center" shrinkToFit="1"/>
      <protection hidden="1"/>
    </xf>
    <xf numFmtId="0" fontId="56" fillId="0" borderId="0" xfId="0" applyFont="1" applyAlignment="1" applyProtection="1">
      <alignment shrinkToFit="1"/>
      <protection hidden="1"/>
    </xf>
    <xf numFmtId="0" fontId="56" fillId="0" borderId="0" xfId="0" applyFont="1" applyAlignment="1" applyProtection="1">
      <alignment vertical="center" shrinkToFit="1"/>
      <protection hidden="1"/>
    </xf>
    <xf numFmtId="0" fontId="68" fillId="0" borderId="0" xfId="0" applyFont="1" applyAlignment="1" applyProtection="1">
      <alignment vertical="center" shrinkToFit="1"/>
      <protection hidden="1"/>
    </xf>
    <xf numFmtId="0" fontId="68" fillId="0" borderId="0" xfId="0" applyFont="1" applyAlignment="1" applyProtection="1">
      <alignment shrinkToFit="1"/>
      <protection hidden="1"/>
    </xf>
    <xf numFmtId="0" fontId="68" fillId="0" borderId="0" xfId="0" applyFont="1" applyProtection="1">
      <protection hidden="1"/>
    </xf>
    <xf numFmtId="0" fontId="68" fillId="0" borderId="0" xfId="0" applyFont="1" applyAlignment="1" applyProtection="1">
      <alignment vertical="center"/>
      <protection hidden="1"/>
    </xf>
    <xf numFmtId="0" fontId="44" fillId="0" borderId="2" xfId="0" applyFont="1" applyBorder="1" applyAlignment="1" applyProtection="1">
      <alignment horizontal="center" vertical="center" wrapText="1"/>
      <protection locked="0" hidden="1"/>
    </xf>
    <xf numFmtId="0" fontId="14" fillId="0" borderId="0" xfId="0" applyFont="1" applyAlignment="1" applyProtection="1">
      <alignment vertical="center" shrinkToFit="1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71" fillId="0" borderId="0" xfId="0" applyFont="1" applyAlignment="1" applyProtection="1">
      <alignment vertical="center"/>
      <protection hidden="1"/>
    </xf>
    <xf numFmtId="0" fontId="71" fillId="0" borderId="0" xfId="0" applyFont="1" applyProtection="1">
      <protection hidden="1"/>
    </xf>
    <xf numFmtId="0" fontId="68" fillId="0" borderId="0" xfId="0" applyFont="1" applyAlignment="1" applyProtection="1">
      <alignment horizontal="left" vertical="center"/>
      <protection hidden="1"/>
    </xf>
    <xf numFmtId="0" fontId="44" fillId="0" borderId="0" xfId="0" applyFont="1" applyAlignment="1" applyProtection="1">
      <alignment vertical="center" wrapText="1"/>
      <protection hidden="1"/>
    </xf>
    <xf numFmtId="0" fontId="44" fillId="0" borderId="0" xfId="0" applyFont="1" applyAlignment="1" applyProtection="1">
      <alignment vertical="center"/>
      <protection hidden="1"/>
    </xf>
    <xf numFmtId="0" fontId="0" fillId="0" borderId="10" xfId="0" applyBorder="1" applyProtection="1">
      <protection hidden="1"/>
    </xf>
    <xf numFmtId="0" fontId="0" fillId="0" borderId="10" xfId="0" applyBorder="1" applyAlignment="1" applyProtection="1">
      <alignment vertical="center"/>
      <protection hidden="1"/>
    </xf>
    <xf numFmtId="0" fontId="43" fillId="0" borderId="0" xfId="0" applyFont="1" applyAlignment="1" applyProtection="1">
      <alignment vertical="center"/>
      <protection locked="0" hidden="1"/>
    </xf>
    <xf numFmtId="0" fontId="35" fillId="0" borderId="0" xfId="0" applyFont="1" applyAlignment="1" applyProtection="1">
      <alignment vertical="center"/>
      <protection hidden="1"/>
    </xf>
    <xf numFmtId="0" fontId="23" fillId="0" borderId="2" xfId="0" applyFont="1" applyBorder="1" applyAlignment="1" applyProtection="1">
      <alignment horizontal="center" vertical="center" shrinkToFit="1"/>
      <protection hidden="1"/>
    </xf>
    <xf numFmtId="0" fontId="35" fillId="0" borderId="0" xfId="0" applyFont="1" applyProtection="1">
      <protection hidden="1"/>
    </xf>
    <xf numFmtId="0" fontId="14" fillId="0" borderId="0" xfId="0" applyFont="1" applyAlignment="1" applyProtection="1">
      <alignment vertical="center" wrapText="1"/>
      <protection hidden="1"/>
    </xf>
    <xf numFmtId="0" fontId="0" fillId="0" borderId="12" xfId="0" applyBorder="1" applyProtection="1">
      <protection hidden="1"/>
    </xf>
    <xf numFmtId="0" fontId="0" fillId="0" borderId="3" xfId="0" applyBorder="1" applyProtection="1">
      <protection hidden="1"/>
    </xf>
    <xf numFmtId="0" fontId="31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14" fillId="0" borderId="0" xfId="0" applyFont="1" applyAlignment="1" applyProtection="1">
      <alignment shrinkToFit="1"/>
      <protection hidden="1"/>
    </xf>
    <xf numFmtId="0" fontId="43" fillId="0" borderId="0" xfId="0" applyFont="1" applyAlignment="1" applyProtection="1">
      <alignment shrinkToFit="1"/>
      <protection hidden="1"/>
    </xf>
    <xf numFmtId="0" fontId="0" fillId="0" borderId="0" xfId="0" applyAlignment="1" applyProtection="1">
      <alignment shrinkToFit="1"/>
      <protection hidden="1"/>
    </xf>
    <xf numFmtId="0" fontId="7" fillId="0" borderId="0" xfId="0" applyFont="1" applyAlignment="1" applyProtection="1">
      <alignment horizontal="center" vertical="distributed" shrinkToFit="1"/>
      <protection hidden="1"/>
    </xf>
    <xf numFmtId="0" fontId="12" fillId="0" borderId="0" xfId="0" applyFont="1" applyAlignment="1" applyProtection="1">
      <alignment horizontal="center" vertical="center" shrinkToFit="1"/>
      <protection hidden="1"/>
    </xf>
    <xf numFmtId="0" fontId="6" fillId="0" borderId="0" xfId="0" applyFont="1" applyAlignment="1" applyProtection="1">
      <alignment vertical="top" shrinkToFit="1"/>
      <protection hidden="1"/>
    </xf>
    <xf numFmtId="0" fontId="10" fillId="0" borderId="0" xfId="0" applyFont="1" applyAlignment="1" applyProtection="1">
      <alignment vertical="top" shrinkToFit="1"/>
      <protection hidden="1"/>
    </xf>
    <xf numFmtId="0" fontId="6" fillId="0" borderId="0" xfId="0" applyFont="1" applyAlignment="1" applyProtection="1">
      <alignment shrinkToFit="1"/>
      <protection hidden="1"/>
    </xf>
    <xf numFmtId="0" fontId="38" fillId="0" borderId="0" xfId="0" applyFont="1" applyAlignment="1" applyProtection="1">
      <alignment shrinkToFit="1"/>
      <protection hidden="1"/>
    </xf>
    <xf numFmtId="0" fontId="38" fillId="0" borderId="0" xfId="0" applyFont="1" applyAlignment="1" applyProtection="1">
      <alignment horizontal="center" vertical="center" shrinkToFit="1"/>
      <protection hidden="1"/>
    </xf>
    <xf numFmtId="0" fontId="38" fillId="0" borderId="0" xfId="0" applyFont="1" applyAlignment="1" applyProtection="1">
      <alignment vertical="center" shrinkToFit="1"/>
      <protection hidden="1"/>
    </xf>
    <xf numFmtId="0" fontId="52" fillId="0" borderId="2" xfId="0" applyFont="1" applyBorder="1" applyAlignment="1" applyProtection="1">
      <alignment vertical="center" shrinkToFit="1"/>
      <protection hidden="1"/>
    </xf>
    <xf numFmtId="0" fontId="12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5" fillId="0" borderId="0" xfId="0" applyFont="1" applyAlignment="1" applyProtection="1">
      <alignment vertical="center" shrinkToFit="1"/>
      <protection hidden="1"/>
    </xf>
    <xf numFmtId="0" fontId="5" fillId="0" borderId="0" xfId="0" applyFont="1" applyAlignment="1" applyProtection="1">
      <alignment shrinkToFit="1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0" fillId="0" borderId="35" xfId="0" applyBorder="1" applyProtection="1">
      <protection hidden="1"/>
    </xf>
    <xf numFmtId="0" fontId="0" fillId="0" borderId="35" xfId="0" applyBorder="1" applyAlignment="1" applyProtection="1">
      <alignment vertical="center"/>
      <protection hidden="1"/>
    </xf>
    <xf numFmtId="0" fontId="55" fillId="10" borderId="19" xfId="3" applyFont="1" applyFill="1" applyBorder="1" applyAlignment="1" applyProtection="1">
      <alignment horizontal="center" vertical="center"/>
      <protection hidden="1"/>
    </xf>
    <xf numFmtId="49" fontId="25" fillId="0" borderId="19" xfId="3" applyNumberFormat="1" applyFont="1" applyBorder="1" applyProtection="1">
      <alignment vertical="center"/>
      <protection locked="0" hidden="1"/>
    </xf>
    <xf numFmtId="38" fontId="25" fillId="0" borderId="14" xfId="4" applyFont="1" applyFill="1" applyBorder="1" applyAlignment="1" applyProtection="1">
      <alignment horizontal="right" vertical="top" wrapText="1"/>
      <protection hidden="1"/>
    </xf>
    <xf numFmtId="38" fontId="25" fillId="0" borderId="64" xfId="4" applyFont="1" applyFill="1" applyBorder="1" applyAlignment="1" applyProtection="1">
      <alignment horizontal="right" vertical="top" wrapText="1"/>
      <protection hidden="1"/>
    </xf>
    <xf numFmtId="38" fontId="25" fillId="0" borderId="74" xfId="4" applyFont="1" applyFill="1" applyBorder="1" applyAlignment="1" applyProtection="1">
      <alignment horizontal="right" vertical="top" wrapText="1"/>
      <protection hidden="1"/>
    </xf>
    <xf numFmtId="0" fontId="27" fillId="0" borderId="55" xfId="0" applyFont="1" applyBorder="1" applyAlignment="1" applyProtection="1">
      <alignment vertical="center"/>
      <protection hidden="1"/>
    </xf>
    <xf numFmtId="38" fontId="27" fillId="0" borderId="75" xfId="1" applyFont="1" applyFill="1" applyBorder="1" applyAlignment="1" applyProtection="1">
      <alignment vertical="center"/>
      <protection hidden="1"/>
    </xf>
    <xf numFmtId="0" fontId="55" fillId="8" borderId="4" xfId="0" applyFont="1" applyFill="1" applyBorder="1" applyAlignment="1" applyProtection="1">
      <alignment horizontal="center" vertical="center"/>
      <protection hidden="1"/>
    </xf>
    <xf numFmtId="38" fontId="55" fillId="8" borderId="6" xfId="1" applyFont="1" applyFill="1" applyBorder="1" applyAlignment="1" applyProtection="1">
      <alignment vertical="center"/>
      <protection hidden="1"/>
    </xf>
    <xf numFmtId="0" fontId="25" fillId="5" borderId="4" xfId="0" applyFont="1" applyFill="1" applyBorder="1" applyAlignment="1" applyProtection="1">
      <alignment horizontal="center" vertical="top" wrapText="1"/>
      <protection hidden="1"/>
    </xf>
    <xf numFmtId="38" fontId="55" fillId="5" borderId="6" xfId="1" applyFont="1" applyFill="1" applyBorder="1" applyAlignment="1" applyProtection="1">
      <alignment vertical="center"/>
      <protection hidden="1"/>
    </xf>
    <xf numFmtId="0" fontId="25" fillId="0" borderId="47" xfId="0" applyFont="1" applyBorder="1" applyAlignment="1" applyProtection="1">
      <alignment vertical="top" wrapText="1"/>
      <protection hidden="1"/>
    </xf>
    <xf numFmtId="38" fontId="25" fillId="0" borderId="21" xfId="1" applyFont="1" applyBorder="1" applyAlignment="1" applyProtection="1">
      <alignment horizontal="right" vertical="top" wrapText="1"/>
      <protection hidden="1"/>
    </xf>
    <xf numFmtId="0" fontId="25" fillId="0" borderId="45" xfId="0" applyFont="1" applyBorder="1" applyAlignment="1" applyProtection="1">
      <alignment horizontal="left" vertical="top" wrapText="1"/>
      <protection hidden="1"/>
    </xf>
    <xf numFmtId="0" fontId="25" fillId="0" borderId="50" xfId="0" applyFont="1" applyBorder="1" applyAlignment="1" applyProtection="1">
      <alignment vertical="top" wrapText="1"/>
      <protection hidden="1"/>
    </xf>
    <xf numFmtId="38" fontId="25" fillId="0" borderId="23" xfId="1" applyFont="1" applyBorder="1" applyAlignment="1" applyProtection="1">
      <alignment horizontal="right" vertical="top" wrapText="1"/>
      <protection hidden="1"/>
    </xf>
    <xf numFmtId="0" fontId="25" fillId="0" borderId="46" xfId="0" applyFont="1" applyBorder="1" applyAlignment="1" applyProtection="1">
      <alignment horizontal="left" vertical="top" wrapText="1"/>
      <protection hidden="1"/>
    </xf>
    <xf numFmtId="0" fontId="25" fillId="5" borderId="39" xfId="0" applyFont="1" applyFill="1" applyBorder="1" applyAlignment="1" applyProtection="1">
      <alignment horizontal="center" vertical="top" wrapText="1"/>
      <protection hidden="1"/>
    </xf>
    <xf numFmtId="38" fontId="55" fillId="5" borderId="40" xfId="1" applyFont="1" applyFill="1" applyBorder="1" applyAlignment="1" applyProtection="1">
      <alignment vertical="center"/>
      <protection hidden="1"/>
    </xf>
    <xf numFmtId="38" fontId="25" fillId="5" borderId="6" xfId="1" applyFont="1" applyFill="1" applyBorder="1" applyAlignment="1" applyProtection="1">
      <alignment horizontal="right" vertical="top" wrapText="1"/>
      <protection hidden="1"/>
    </xf>
    <xf numFmtId="0" fontId="25" fillId="0" borderId="20" xfId="0" applyFont="1" applyBorder="1" applyAlignment="1" applyProtection="1">
      <alignment vertical="top" wrapText="1"/>
      <protection hidden="1"/>
    </xf>
    <xf numFmtId="0" fontId="25" fillId="0" borderId="22" xfId="0" applyFont="1" applyBorder="1" applyAlignment="1" applyProtection="1">
      <alignment vertical="top" wrapText="1"/>
      <protection hidden="1"/>
    </xf>
    <xf numFmtId="0" fontId="25" fillId="0" borderId="24" xfId="0" applyFont="1" applyBorder="1" applyAlignment="1" applyProtection="1">
      <alignment vertical="top" wrapText="1"/>
      <protection hidden="1"/>
    </xf>
    <xf numFmtId="38" fontId="25" fillId="0" borderId="26" xfId="1" applyFont="1" applyBorder="1" applyAlignment="1" applyProtection="1">
      <alignment horizontal="right" vertical="top" wrapText="1"/>
      <protection hidden="1"/>
    </xf>
    <xf numFmtId="0" fontId="25" fillId="5" borderId="9" xfId="0" applyFont="1" applyFill="1" applyBorder="1" applyAlignment="1" applyProtection="1">
      <alignment horizontal="center" vertical="top" wrapText="1"/>
      <protection hidden="1"/>
    </xf>
    <xf numFmtId="38" fontId="55" fillId="5" borderId="11" xfId="1" applyFont="1" applyFill="1" applyBorder="1" applyAlignment="1" applyProtection="1">
      <alignment vertical="center"/>
      <protection hidden="1"/>
    </xf>
    <xf numFmtId="38" fontId="25" fillId="0" borderId="21" xfId="1" applyFont="1" applyFill="1" applyBorder="1" applyAlignment="1" applyProtection="1">
      <alignment horizontal="right" vertical="top" wrapText="1"/>
      <protection hidden="1"/>
    </xf>
    <xf numFmtId="38" fontId="25" fillId="0" borderId="73" xfId="1" applyFont="1" applyFill="1" applyBorder="1" applyAlignment="1" applyProtection="1">
      <alignment horizontal="right" vertical="top" wrapText="1"/>
      <protection hidden="1"/>
    </xf>
    <xf numFmtId="0" fontId="25" fillId="0" borderId="71" xfId="0" applyFont="1" applyBorder="1" applyAlignment="1" applyProtection="1">
      <alignment vertical="top" wrapText="1"/>
      <protection hidden="1"/>
    </xf>
    <xf numFmtId="38" fontId="25" fillId="0" borderId="11" xfId="1" applyFont="1" applyFill="1" applyBorder="1" applyAlignment="1" applyProtection="1">
      <alignment horizontal="right" vertical="top" wrapText="1"/>
      <protection hidden="1"/>
    </xf>
    <xf numFmtId="0" fontId="25" fillId="0" borderId="42" xfId="0" applyFont="1" applyBorder="1" applyAlignment="1" applyProtection="1">
      <alignment horizontal="left" vertical="top" wrapText="1"/>
      <protection hidden="1"/>
    </xf>
    <xf numFmtId="0" fontId="25" fillId="5" borderId="7" xfId="0" applyFont="1" applyFill="1" applyBorder="1" applyAlignment="1" applyProtection="1">
      <alignment horizontal="center" vertical="top" wrapText="1"/>
      <protection hidden="1"/>
    </xf>
    <xf numFmtId="38" fontId="55" fillId="5" borderId="8" xfId="1" applyFont="1" applyFill="1" applyBorder="1" applyAlignment="1" applyProtection="1">
      <alignment vertical="center"/>
      <protection hidden="1"/>
    </xf>
    <xf numFmtId="0" fontId="25" fillId="0" borderId="54" xfId="0" applyFont="1" applyBorder="1" applyAlignment="1" applyProtection="1">
      <alignment vertical="top" wrapText="1"/>
      <protection hidden="1"/>
    </xf>
    <xf numFmtId="38" fontId="25" fillId="0" borderId="44" xfId="1" applyFont="1" applyBorder="1" applyAlignment="1" applyProtection="1">
      <alignment horizontal="right" vertical="top" wrapText="1"/>
      <protection hidden="1"/>
    </xf>
    <xf numFmtId="0" fontId="27" fillId="0" borderId="22" xfId="0" applyFont="1" applyBorder="1" applyAlignment="1" applyProtection="1">
      <alignment vertical="top" wrapText="1"/>
      <protection hidden="1"/>
    </xf>
    <xf numFmtId="0" fontId="27" fillId="0" borderId="46" xfId="0" applyFont="1" applyBorder="1" applyAlignment="1" applyProtection="1">
      <alignment horizontal="left" vertical="top" wrapText="1"/>
      <protection hidden="1"/>
    </xf>
    <xf numFmtId="0" fontId="27" fillId="0" borderId="7" xfId="0" applyFont="1" applyBorder="1" applyAlignment="1" applyProtection="1">
      <alignment vertical="top" wrapText="1"/>
      <protection hidden="1"/>
    </xf>
    <xf numFmtId="38" fontId="27" fillId="0" borderId="58" xfId="1" applyFont="1" applyFill="1" applyBorder="1" applyAlignment="1" applyProtection="1">
      <alignment horizontal="right" vertical="top" wrapText="1"/>
      <protection hidden="1"/>
    </xf>
    <xf numFmtId="0" fontId="27" fillId="0" borderId="20" xfId="0" applyFont="1" applyBorder="1" applyAlignment="1" applyProtection="1">
      <alignment vertical="top" wrapText="1"/>
      <protection hidden="1"/>
    </xf>
    <xf numFmtId="38" fontId="27" fillId="0" borderId="21" xfId="1" applyFont="1" applyFill="1" applyBorder="1" applyAlignment="1" applyProtection="1">
      <alignment horizontal="right" vertical="top" wrapText="1"/>
      <protection hidden="1"/>
    </xf>
    <xf numFmtId="38" fontId="27" fillId="0" borderId="23" xfId="1" applyFont="1" applyFill="1" applyBorder="1" applyAlignment="1" applyProtection="1">
      <alignment horizontal="right" vertical="top" wrapText="1"/>
      <protection hidden="1"/>
    </xf>
    <xf numFmtId="0" fontId="27" fillId="0" borderId="54" xfId="0" applyFont="1" applyBorder="1" applyAlignment="1" applyProtection="1">
      <alignment vertical="top" wrapText="1"/>
      <protection hidden="1"/>
    </xf>
    <xf numFmtId="38" fontId="27" fillId="0" borderId="44" xfId="1" applyFont="1" applyFill="1" applyBorder="1" applyAlignment="1" applyProtection="1">
      <alignment horizontal="right" vertical="top" wrapText="1"/>
      <protection hidden="1"/>
    </xf>
    <xf numFmtId="0" fontId="27" fillId="5" borderId="39" xfId="0" applyFont="1" applyFill="1" applyBorder="1" applyAlignment="1" applyProtection="1">
      <alignment horizontal="center" vertical="top" wrapText="1"/>
      <protection hidden="1"/>
    </xf>
    <xf numFmtId="0" fontId="27" fillId="0" borderId="42" xfId="0" applyFont="1" applyBorder="1" applyAlignment="1" applyProtection="1">
      <alignment horizontal="left" vertical="top" wrapText="1"/>
      <protection hidden="1"/>
    </xf>
    <xf numFmtId="0" fontId="27" fillId="0" borderId="37" xfId="0" applyFont="1" applyBorder="1" applyAlignment="1" applyProtection="1">
      <alignment vertical="top" wrapText="1"/>
      <protection hidden="1"/>
    </xf>
    <xf numFmtId="38" fontId="27" fillId="0" borderId="53" xfId="1" applyFont="1" applyFill="1" applyBorder="1" applyAlignment="1" applyProtection="1">
      <alignment horizontal="right" vertical="top" wrapText="1"/>
      <protection hidden="1"/>
    </xf>
    <xf numFmtId="0" fontId="25" fillId="0" borderId="55" xfId="0" applyFont="1" applyBorder="1" applyAlignment="1" applyProtection="1">
      <alignment vertical="top" wrapText="1"/>
      <protection hidden="1"/>
    </xf>
    <xf numFmtId="38" fontId="25" fillId="0" borderId="58" xfId="1" applyFont="1" applyBorder="1" applyAlignment="1" applyProtection="1">
      <alignment horizontal="right" vertical="top" wrapText="1"/>
      <protection hidden="1"/>
    </xf>
    <xf numFmtId="0" fontId="27" fillId="0" borderId="60" xfId="0" applyFont="1" applyBorder="1" applyAlignment="1" applyProtection="1">
      <alignment vertical="top" wrapText="1"/>
      <protection hidden="1"/>
    </xf>
    <xf numFmtId="0" fontId="27" fillId="0" borderId="47" xfId="0" applyFont="1" applyBorder="1" applyAlignment="1" applyProtection="1">
      <alignment vertical="top" wrapText="1"/>
      <protection hidden="1"/>
    </xf>
    <xf numFmtId="0" fontId="27" fillId="0" borderId="50" xfId="0" applyFont="1" applyBorder="1" applyAlignment="1" applyProtection="1">
      <alignment vertical="top" wrapText="1"/>
      <protection hidden="1"/>
    </xf>
    <xf numFmtId="0" fontId="25" fillId="0" borderId="56" xfId="0" applyFont="1" applyBorder="1" applyAlignment="1" applyProtection="1">
      <alignment vertical="top" wrapText="1"/>
      <protection hidden="1"/>
    </xf>
    <xf numFmtId="0" fontId="27" fillId="5" borderId="4" xfId="0" applyFont="1" applyFill="1" applyBorder="1" applyAlignment="1" applyProtection="1">
      <alignment horizontal="center" vertical="top" wrapText="1"/>
      <protection hidden="1"/>
    </xf>
    <xf numFmtId="0" fontId="27" fillId="0" borderId="56" xfId="0" applyFont="1" applyBorder="1" applyAlignment="1" applyProtection="1">
      <alignment vertical="top" wrapText="1"/>
      <protection hidden="1"/>
    </xf>
    <xf numFmtId="38" fontId="27" fillId="0" borderId="26" xfId="1" applyFont="1" applyFill="1" applyBorder="1" applyAlignment="1" applyProtection="1">
      <alignment horizontal="right" vertical="top" wrapText="1"/>
      <protection hidden="1"/>
    </xf>
    <xf numFmtId="0" fontId="27" fillId="5" borderId="7" xfId="0" applyFont="1" applyFill="1" applyBorder="1" applyAlignment="1" applyProtection="1">
      <alignment horizontal="center" vertical="top" wrapText="1"/>
      <protection hidden="1"/>
    </xf>
    <xf numFmtId="0" fontId="25" fillId="0" borderId="37" xfId="0" applyFont="1" applyBorder="1" applyAlignment="1" applyProtection="1">
      <alignment vertical="top" wrapText="1"/>
      <protection hidden="1"/>
    </xf>
    <xf numFmtId="38" fontId="25" fillId="0" borderId="53" xfId="1" applyFont="1" applyBorder="1" applyAlignment="1" applyProtection="1">
      <alignment horizontal="right" vertical="top" wrapText="1"/>
      <protection hidden="1"/>
    </xf>
    <xf numFmtId="38" fontId="25" fillId="0" borderId="23" xfId="1" applyFont="1" applyFill="1" applyBorder="1" applyAlignment="1" applyProtection="1">
      <alignment horizontal="right" vertical="top" wrapText="1"/>
      <protection hidden="1"/>
    </xf>
    <xf numFmtId="38" fontId="25" fillId="0" borderId="72" xfId="1" applyFont="1" applyFill="1" applyBorder="1" applyAlignment="1" applyProtection="1">
      <alignment horizontal="right" vertical="top" wrapText="1"/>
      <protection hidden="1"/>
    </xf>
    <xf numFmtId="0" fontId="25" fillId="0" borderId="20" xfId="0" applyFont="1" applyBorder="1" applyAlignment="1" applyProtection="1">
      <alignment horizontal="left" vertical="top" wrapText="1"/>
      <protection hidden="1"/>
    </xf>
    <xf numFmtId="0" fontId="25" fillId="0" borderId="22" xfId="0" applyFont="1" applyBorder="1" applyAlignment="1" applyProtection="1">
      <alignment horizontal="left" vertical="top" wrapText="1"/>
      <protection hidden="1"/>
    </xf>
    <xf numFmtId="0" fontId="25" fillId="0" borderId="71" xfId="0" applyFont="1" applyBorder="1" applyAlignment="1" applyProtection="1">
      <alignment horizontal="left" vertical="top" wrapText="1"/>
      <protection hidden="1"/>
    </xf>
    <xf numFmtId="0" fontId="25" fillId="0" borderId="47" xfId="0" applyFont="1" applyBorder="1" applyAlignment="1" applyProtection="1">
      <alignment horizontal="left" vertical="top" wrapText="1"/>
      <protection hidden="1"/>
    </xf>
    <xf numFmtId="0" fontId="25" fillId="0" borderId="50" xfId="0" applyFont="1" applyBorder="1" applyAlignment="1" applyProtection="1">
      <alignment horizontal="left" vertical="top" wrapText="1"/>
      <protection hidden="1"/>
    </xf>
    <xf numFmtId="0" fontId="25" fillId="0" borderId="56" xfId="0" applyFont="1" applyBorder="1" applyAlignment="1" applyProtection="1">
      <alignment horizontal="left" vertical="top" wrapText="1"/>
      <protection hidden="1"/>
    </xf>
    <xf numFmtId="0" fontId="27" fillId="5" borderId="9" xfId="0" applyFont="1" applyFill="1" applyBorder="1" applyAlignment="1" applyProtection="1">
      <alignment horizontal="center" vertical="top" wrapText="1"/>
      <protection hidden="1"/>
    </xf>
    <xf numFmtId="38" fontId="25" fillId="5" borderId="11" xfId="1" applyFont="1" applyFill="1" applyBorder="1" applyAlignment="1" applyProtection="1">
      <alignment horizontal="right" vertical="top" wrapText="1"/>
      <protection hidden="1"/>
    </xf>
    <xf numFmtId="0" fontId="27" fillId="0" borderId="47" xfId="0" applyFont="1" applyBorder="1" applyAlignment="1" applyProtection="1">
      <alignment horizontal="left" vertical="top" wrapText="1"/>
      <protection hidden="1"/>
    </xf>
    <xf numFmtId="0" fontId="27" fillId="0" borderId="56" xfId="0" applyFont="1" applyBorder="1" applyAlignment="1" applyProtection="1">
      <alignment horizontal="left" vertical="top" wrapText="1"/>
      <protection hidden="1"/>
    </xf>
    <xf numFmtId="0" fontId="25" fillId="0" borderId="4" xfId="0" applyFont="1" applyBorder="1" applyAlignment="1" applyProtection="1">
      <alignment vertical="top" wrapText="1"/>
      <protection hidden="1"/>
    </xf>
    <xf numFmtId="38" fontId="25" fillId="0" borderId="38" xfId="1" applyFont="1" applyBorder="1" applyAlignment="1" applyProtection="1">
      <alignment horizontal="right" vertical="top" wrapText="1"/>
      <protection hidden="1"/>
    </xf>
    <xf numFmtId="38" fontId="25" fillId="5" borderId="40" xfId="1" applyFont="1" applyFill="1" applyBorder="1" applyAlignment="1" applyProtection="1">
      <alignment horizontal="right" vertical="top" wrapText="1"/>
      <protection hidden="1"/>
    </xf>
    <xf numFmtId="0" fontId="25" fillId="0" borderId="39" xfId="0" applyFont="1" applyBorder="1" applyAlignment="1" applyProtection="1">
      <alignment vertical="top" wrapText="1"/>
      <protection hidden="1"/>
    </xf>
    <xf numFmtId="0" fontId="25" fillId="0" borderId="48" xfId="0" applyFont="1" applyBorder="1" applyAlignment="1" applyProtection="1">
      <alignment horizontal="left" vertical="top" wrapText="1"/>
      <protection hidden="1"/>
    </xf>
    <xf numFmtId="0" fontId="44" fillId="0" borderId="14" xfId="0" applyFont="1" applyBorder="1" applyAlignment="1" applyProtection="1">
      <alignment horizontal="distributed" vertical="center" wrapText="1" justifyLastLine="1"/>
      <protection hidden="1"/>
    </xf>
    <xf numFmtId="0" fontId="14" fillId="0" borderId="61" xfId="0" applyFont="1" applyBorder="1" applyAlignment="1" applyProtection="1">
      <alignment horizontal="center" vertical="center" shrinkToFit="1"/>
      <protection hidden="1"/>
    </xf>
    <xf numFmtId="0" fontId="14" fillId="0" borderId="66" xfId="0" applyFont="1" applyBorder="1" applyAlignment="1" applyProtection="1">
      <alignment horizontal="center" vertical="center" shrinkToFit="1"/>
      <protection hidden="1"/>
    </xf>
    <xf numFmtId="0" fontId="14" fillId="0" borderId="62" xfId="0" applyFont="1" applyBorder="1" applyAlignment="1" applyProtection="1">
      <alignment horizontal="center" vertical="center" shrinkToFit="1"/>
      <protection hidden="1"/>
    </xf>
    <xf numFmtId="0" fontId="56" fillId="0" borderId="0" xfId="0" applyFont="1" applyAlignment="1" applyProtection="1">
      <alignment horizontal="center" shrinkToFit="1"/>
      <protection hidden="1"/>
    </xf>
    <xf numFmtId="0" fontId="35" fillId="0" borderId="14" xfId="0" applyFont="1" applyBorder="1" applyAlignment="1" applyProtection="1">
      <alignment horizontal="center" vertical="center" wrapText="1" shrinkToFit="1"/>
      <protection locked="0" hidden="1"/>
    </xf>
    <xf numFmtId="0" fontId="35" fillId="0" borderId="14" xfId="0" applyFont="1" applyBorder="1" applyAlignment="1" applyProtection="1">
      <alignment horizontal="center" vertical="center" wrapText="1"/>
      <protection locked="0" hidden="1"/>
    </xf>
    <xf numFmtId="0" fontId="35" fillId="0" borderId="0" xfId="0" applyFont="1" applyAlignment="1" applyProtection="1">
      <alignment horizontal="center" vertical="center" wrapText="1"/>
      <protection locked="0" hidden="1"/>
    </xf>
    <xf numFmtId="0" fontId="59" fillId="0" borderId="4" xfId="0" applyFont="1" applyBorder="1" applyAlignment="1" applyProtection="1">
      <alignment horizontal="center" vertical="center"/>
      <protection hidden="1"/>
    </xf>
    <xf numFmtId="0" fontId="59" fillId="0" borderId="5" xfId="0" applyFont="1" applyBorder="1" applyAlignment="1" applyProtection="1">
      <alignment horizontal="center" vertical="center"/>
      <protection hidden="1"/>
    </xf>
    <xf numFmtId="0" fontId="59" fillId="0" borderId="6" xfId="0" applyFont="1" applyBorder="1" applyAlignment="1" applyProtection="1">
      <alignment horizontal="center" vertical="center"/>
      <protection hidden="1"/>
    </xf>
    <xf numFmtId="0" fontId="59" fillId="0" borderId="7" xfId="0" applyFont="1" applyBorder="1" applyAlignment="1" applyProtection="1">
      <alignment horizontal="center" vertical="center"/>
      <protection hidden="1"/>
    </xf>
    <xf numFmtId="0" fontId="59" fillId="0" borderId="0" xfId="0" applyFont="1" applyAlignment="1" applyProtection="1">
      <alignment horizontal="center" vertical="center"/>
      <protection hidden="1"/>
    </xf>
    <xf numFmtId="0" fontId="59" fillId="0" borderId="8" xfId="0" applyFont="1" applyBorder="1" applyAlignment="1" applyProtection="1">
      <alignment horizontal="center" vertical="center"/>
      <protection hidden="1"/>
    </xf>
    <xf numFmtId="176" fontId="2" fillId="0" borderId="0" xfId="0" applyNumberFormat="1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14" fillId="0" borderId="14" xfId="0" applyFont="1" applyBorder="1" applyAlignment="1" applyProtection="1">
      <alignment horizontal="center" vertical="top"/>
      <protection locked="0" hidden="1"/>
    </xf>
    <xf numFmtId="0" fontId="14" fillId="0" borderId="0" xfId="0" applyFont="1" applyAlignment="1" applyProtection="1">
      <alignment horizontal="center" vertical="top"/>
      <protection locked="0" hidden="1"/>
    </xf>
    <xf numFmtId="0" fontId="72" fillId="0" borderId="0" xfId="0" applyFont="1" applyAlignment="1" applyProtection="1">
      <alignment horizontal="center" vertical="center"/>
      <protection hidden="1"/>
    </xf>
    <xf numFmtId="185" fontId="45" fillId="2" borderId="0" xfId="0" applyNumberFormat="1" applyFont="1" applyFill="1" applyAlignment="1" applyProtection="1">
      <alignment horizontal="right" vertical="center" shrinkToFit="1"/>
      <protection hidden="1"/>
    </xf>
    <xf numFmtId="0" fontId="68" fillId="0" borderId="0" xfId="0" applyFont="1" applyAlignment="1" applyProtection="1">
      <alignment horizontal="right" vertical="center"/>
      <protection hidden="1"/>
    </xf>
    <xf numFmtId="0" fontId="69" fillId="0" borderId="0" xfId="0" applyFont="1" applyAlignment="1" applyProtection="1">
      <alignment horizontal="left" vertical="center"/>
      <protection locked="0" hidden="1"/>
    </xf>
    <xf numFmtId="0" fontId="68" fillId="0" borderId="0" xfId="0" applyFont="1" applyAlignment="1" applyProtection="1">
      <alignment horizontal="distributed" vertical="center"/>
      <protection hidden="1"/>
    </xf>
    <xf numFmtId="0" fontId="68" fillId="0" borderId="2" xfId="0" applyFont="1" applyBorder="1" applyAlignment="1" applyProtection="1">
      <alignment horizontal="distributed" vertical="center"/>
      <protection hidden="1"/>
    </xf>
    <xf numFmtId="0" fontId="69" fillId="0" borderId="0" xfId="0" applyFont="1" applyAlignment="1" applyProtection="1">
      <alignment horizontal="left" vertical="center" shrinkToFit="1"/>
      <protection locked="0" hidden="1"/>
    </xf>
    <xf numFmtId="0" fontId="69" fillId="0" borderId="2" xfId="0" applyFont="1" applyBorder="1" applyAlignment="1" applyProtection="1">
      <alignment horizontal="left" vertical="center" shrinkToFit="1"/>
      <protection locked="0" hidden="1"/>
    </xf>
    <xf numFmtId="0" fontId="69" fillId="0" borderId="0" xfId="0" applyFont="1" applyAlignment="1" applyProtection="1">
      <alignment horizontal="center" vertical="center" wrapText="1"/>
      <protection hidden="1"/>
    </xf>
    <xf numFmtId="0" fontId="69" fillId="0" borderId="0" xfId="0" applyFont="1" applyAlignment="1" applyProtection="1">
      <alignment horizontal="center" vertical="center"/>
      <protection hidden="1"/>
    </xf>
    <xf numFmtId="0" fontId="68" fillId="0" borderId="15" xfId="0" applyFont="1" applyBorder="1" applyAlignment="1" applyProtection="1">
      <alignment horizontal="distributed" vertical="center"/>
      <protection hidden="1"/>
    </xf>
    <xf numFmtId="0" fontId="69" fillId="0" borderId="15" xfId="0" applyFont="1" applyBorder="1" applyAlignment="1" applyProtection="1">
      <alignment horizontal="left" vertical="center"/>
      <protection locked="0" hidden="1"/>
    </xf>
    <xf numFmtId="0" fontId="69" fillId="0" borderId="2" xfId="0" applyFont="1" applyBorder="1" applyAlignment="1" applyProtection="1">
      <alignment horizontal="left" vertical="center"/>
      <protection locked="0" hidden="1"/>
    </xf>
    <xf numFmtId="177" fontId="73" fillId="0" borderId="0" xfId="0" applyNumberFormat="1" applyFont="1" applyAlignment="1" applyProtection="1">
      <alignment horizontal="center" vertical="center" shrinkToFit="1"/>
      <protection locked="0" hidden="1"/>
    </xf>
    <xf numFmtId="0" fontId="5" fillId="0" borderId="0" xfId="0" applyFont="1" applyAlignment="1" applyProtection="1">
      <alignment horizontal="left" vertical="center" wrapText="1" shrinkToFit="1"/>
      <protection hidden="1"/>
    </xf>
    <xf numFmtId="0" fontId="53" fillId="0" borderId="0" xfId="5" applyAlignment="1" applyProtection="1">
      <alignment horizontal="left"/>
      <protection hidden="1"/>
    </xf>
    <xf numFmtId="0" fontId="5" fillId="0" borderId="0" xfId="0" applyFont="1" applyAlignment="1" applyProtection="1">
      <alignment vertical="center" shrinkToFit="1"/>
      <protection hidden="1"/>
    </xf>
    <xf numFmtId="0" fontId="69" fillId="0" borderId="0" xfId="0" applyFont="1" applyAlignment="1" applyProtection="1">
      <alignment horizontal="center" vertical="center"/>
      <protection locked="0" hidden="1"/>
    </xf>
    <xf numFmtId="0" fontId="69" fillId="0" borderId="2" xfId="0" applyFont="1" applyBorder="1" applyAlignment="1" applyProtection="1">
      <alignment horizontal="center" vertical="center"/>
      <protection locked="0" hidden="1"/>
    </xf>
    <xf numFmtId="0" fontId="68" fillId="0" borderId="15" xfId="0" applyFont="1" applyBorder="1" applyAlignment="1" applyProtection="1">
      <alignment horizontal="distributed" vertical="center" wrapText="1"/>
      <protection hidden="1"/>
    </xf>
    <xf numFmtId="0" fontId="68" fillId="0" borderId="0" xfId="0" applyFont="1" applyAlignment="1" applyProtection="1">
      <alignment horizontal="left" vertical="center" shrinkToFit="1"/>
      <protection hidden="1"/>
    </xf>
    <xf numFmtId="0" fontId="68" fillId="0" borderId="0" xfId="0" applyFont="1" applyAlignment="1" applyProtection="1">
      <alignment horizontal="left" vertical="center" wrapText="1" shrinkToFit="1"/>
      <protection locked="0" hidden="1"/>
    </xf>
    <xf numFmtId="0" fontId="68" fillId="0" borderId="2" xfId="0" applyFont="1" applyBorder="1" applyAlignment="1" applyProtection="1">
      <alignment horizontal="left" vertical="center" wrapText="1" shrinkToFit="1"/>
      <protection locked="0" hidden="1"/>
    </xf>
    <xf numFmtId="0" fontId="76" fillId="0" borderId="15" xfId="0" applyFont="1" applyBorder="1" applyAlignment="1" applyProtection="1">
      <alignment horizontal="center" vertical="center" wrapText="1" shrinkToFit="1"/>
      <protection locked="0" hidden="1"/>
    </xf>
    <xf numFmtId="0" fontId="76" fillId="0" borderId="2" xfId="0" applyFont="1" applyBorder="1" applyAlignment="1" applyProtection="1">
      <alignment horizontal="center" vertical="center" wrapText="1" shrinkToFit="1"/>
      <protection locked="0" hidden="1"/>
    </xf>
    <xf numFmtId="0" fontId="70" fillId="0" borderId="0" xfId="0" applyFont="1" applyAlignment="1" applyProtection="1">
      <alignment horizontal="center" vertical="center" wrapText="1"/>
      <protection hidden="1"/>
    </xf>
    <xf numFmtId="0" fontId="70" fillId="0" borderId="2" xfId="0" applyFont="1" applyBorder="1" applyAlignment="1" applyProtection="1">
      <alignment horizontal="center" vertical="center" wrapText="1"/>
      <protection hidden="1"/>
    </xf>
    <xf numFmtId="186" fontId="51" fillId="0" borderId="0" xfId="0" applyNumberFormat="1" applyFont="1" applyAlignment="1" applyProtection="1">
      <alignment horizontal="center" vertical="center" shrinkToFit="1"/>
      <protection locked="0" hidden="1"/>
    </xf>
    <xf numFmtId="0" fontId="52" fillId="0" borderId="0" xfId="0" applyFont="1" applyAlignment="1" applyProtection="1">
      <alignment horizontal="center" vertical="center" shrinkToFit="1"/>
      <protection hidden="1"/>
    </xf>
    <xf numFmtId="0" fontId="52" fillId="0" borderId="2" xfId="0" applyFont="1" applyBorder="1" applyAlignment="1" applyProtection="1">
      <alignment horizontal="center" vertical="center" shrinkToFit="1"/>
      <protection hidden="1"/>
    </xf>
    <xf numFmtId="0" fontId="0" fillId="0" borderId="61" xfId="0" applyBorder="1" applyAlignment="1" applyProtection="1">
      <alignment horizontal="center" vertical="center" shrinkToFit="1"/>
      <protection hidden="1"/>
    </xf>
    <xf numFmtId="0" fontId="0" fillId="0" borderId="66" xfId="0" applyBorder="1" applyAlignment="1" applyProtection="1">
      <alignment horizontal="center" vertical="center" shrinkToFit="1"/>
      <protection hidden="1"/>
    </xf>
    <xf numFmtId="0" fontId="0" fillId="0" borderId="62" xfId="0" applyBorder="1" applyAlignment="1" applyProtection="1">
      <alignment horizontal="center" vertical="center" shrinkToFit="1"/>
      <protection hidden="1"/>
    </xf>
    <xf numFmtId="0" fontId="0" fillId="0" borderId="14" xfId="0" applyBorder="1" applyAlignment="1" applyProtection="1">
      <alignment horizontal="center" vertical="center" shrinkToFit="1"/>
      <protection hidden="1"/>
    </xf>
    <xf numFmtId="0" fontId="0" fillId="0" borderId="17" xfId="0" applyBorder="1" applyAlignment="1" applyProtection="1">
      <alignment horizontal="center" vertical="center" shrinkToFit="1"/>
      <protection hidden="1"/>
    </xf>
    <xf numFmtId="0" fontId="0" fillId="0" borderId="15" xfId="0" applyBorder="1" applyAlignment="1" applyProtection="1">
      <alignment horizontal="center" vertical="center" shrinkToFit="1"/>
      <protection hidden="1"/>
    </xf>
    <xf numFmtId="0" fontId="0" fillId="0" borderId="16" xfId="0" applyBorder="1" applyAlignment="1" applyProtection="1">
      <alignment horizontal="center" vertical="center" shrinkToFit="1"/>
      <protection hidden="1"/>
    </xf>
    <xf numFmtId="0" fontId="0" fillId="0" borderId="12" xfId="0" applyBorder="1" applyAlignment="1" applyProtection="1">
      <alignment horizontal="center" vertical="center" shrinkToFit="1"/>
      <protection hidden="1"/>
    </xf>
    <xf numFmtId="0" fontId="0" fillId="0" borderId="2" xfId="0" applyBorder="1" applyAlignment="1" applyProtection="1">
      <alignment horizontal="center" vertical="center" shrinkToFit="1"/>
      <protection hidden="1"/>
    </xf>
    <xf numFmtId="0" fontId="0" fillId="0" borderId="3" xfId="0" applyBorder="1" applyAlignment="1" applyProtection="1">
      <alignment horizontal="center" vertical="center" shrinkToFit="1"/>
      <protection hidden="1"/>
    </xf>
    <xf numFmtId="0" fontId="0" fillId="0" borderId="17" xfId="0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0" borderId="13" xfId="0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12" xfId="0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/>
      <protection hidden="1"/>
    </xf>
    <xf numFmtId="0" fontId="0" fillId="0" borderId="14" xfId="0" applyBorder="1" applyAlignment="1" applyProtection="1">
      <alignment horizontal="center" vertical="center"/>
      <protection locked="0" hidden="1"/>
    </xf>
    <xf numFmtId="0" fontId="0" fillId="0" borderId="17" xfId="0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2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horizontal="center" vertical="center"/>
      <protection locked="0" hidden="1"/>
    </xf>
    <xf numFmtId="0" fontId="0" fillId="0" borderId="15" xfId="0" applyBorder="1" applyAlignment="1" applyProtection="1">
      <alignment horizontal="center" vertical="center"/>
      <protection locked="0" hidden="1"/>
    </xf>
    <xf numFmtId="0" fontId="0" fillId="0" borderId="16" xfId="0" applyBorder="1" applyAlignment="1" applyProtection="1">
      <alignment horizontal="center" vertical="center"/>
      <protection locked="0" hidden="1"/>
    </xf>
    <xf numFmtId="0" fontId="0" fillId="0" borderId="13" xfId="0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locked="0" hidden="1"/>
    </xf>
    <xf numFmtId="0" fontId="0" fillId="0" borderId="1" xfId="0" applyBorder="1" applyAlignment="1" applyProtection="1">
      <alignment horizontal="center" vertical="center"/>
      <protection locked="0" hidden="1"/>
    </xf>
    <xf numFmtId="0" fontId="0" fillId="0" borderId="12" xfId="0" applyBorder="1" applyAlignment="1" applyProtection="1">
      <alignment horizontal="center" vertical="center"/>
      <protection locked="0" hidden="1"/>
    </xf>
    <xf numFmtId="0" fontId="0" fillId="0" borderId="2" xfId="0" applyBorder="1" applyAlignment="1" applyProtection="1">
      <alignment horizontal="center" vertical="center"/>
      <protection locked="0" hidden="1"/>
    </xf>
    <xf numFmtId="0" fontId="0" fillId="0" borderId="3" xfId="0" applyBorder="1" applyAlignment="1" applyProtection="1">
      <alignment horizontal="center" vertical="center"/>
      <protection locked="0" hidden="1"/>
    </xf>
    <xf numFmtId="38" fontId="40" fillId="5" borderId="64" xfId="4" applyFont="1" applyFill="1" applyBorder="1" applyAlignment="1" applyProtection="1">
      <alignment horizontal="center" vertical="center" wrapText="1"/>
      <protection hidden="1"/>
    </xf>
    <xf numFmtId="38" fontId="40" fillId="5" borderId="25" xfId="4" applyFont="1" applyFill="1" applyBorder="1" applyAlignment="1" applyProtection="1">
      <alignment horizontal="center" vertical="center"/>
      <protection hidden="1"/>
    </xf>
    <xf numFmtId="0" fontId="41" fillId="0" borderId="21" xfId="0" applyFont="1" applyBorder="1" applyAlignment="1" applyProtection="1">
      <alignment horizontal="center" vertical="center"/>
      <protection hidden="1"/>
    </xf>
    <xf numFmtId="0" fontId="41" fillId="0" borderId="26" xfId="0" applyFont="1" applyBorder="1" applyAlignment="1" applyProtection="1">
      <alignment horizontal="center" vertical="center"/>
      <protection hidden="1"/>
    </xf>
    <xf numFmtId="179" fontId="59" fillId="0" borderId="0" xfId="1" applyNumberFormat="1" applyFont="1" applyFill="1" applyBorder="1" applyAlignment="1" applyProtection="1">
      <alignment horizontal="center" vertical="center" shrinkToFit="1"/>
      <protection hidden="1"/>
    </xf>
    <xf numFmtId="0" fontId="34" fillId="0" borderId="17" xfId="0" applyFont="1" applyBorder="1" applyAlignment="1" applyProtection="1">
      <alignment horizontal="center" vertical="center" shrinkToFit="1"/>
      <protection hidden="1"/>
    </xf>
    <xf numFmtId="0" fontId="34" fillId="0" borderId="15" xfId="0" applyFont="1" applyBorder="1" applyAlignment="1" applyProtection="1">
      <alignment horizontal="center" vertical="center" shrinkToFit="1"/>
      <protection hidden="1"/>
    </xf>
    <xf numFmtId="0" fontId="34" fillId="0" borderId="16" xfId="0" applyFont="1" applyBorder="1" applyAlignment="1" applyProtection="1">
      <alignment horizontal="center" vertical="center" shrinkToFit="1"/>
      <protection hidden="1"/>
    </xf>
    <xf numFmtId="0" fontId="34" fillId="0" borderId="13" xfId="0" applyFont="1" applyBorder="1" applyAlignment="1" applyProtection="1">
      <alignment horizontal="center" vertical="center" shrinkToFit="1"/>
      <protection hidden="1"/>
    </xf>
    <xf numFmtId="0" fontId="34" fillId="0" borderId="0" xfId="0" applyFont="1" applyAlignment="1" applyProtection="1">
      <alignment horizontal="center" vertical="center" shrinkToFit="1"/>
      <protection hidden="1"/>
    </xf>
    <xf numFmtId="0" fontId="34" fillId="0" borderId="1" xfId="0" applyFont="1" applyBorder="1" applyAlignment="1" applyProtection="1">
      <alignment horizontal="center" vertical="center" shrinkToFit="1"/>
      <protection hidden="1"/>
    </xf>
    <xf numFmtId="0" fontId="34" fillId="0" borderId="12" xfId="0" applyFont="1" applyBorder="1" applyAlignment="1" applyProtection="1">
      <alignment horizontal="center" vertical="center" shrinkToFit="1"/>
      <protection hidden="1"/>
    </xf>
    <xf numFmtId="0" fontId="34" fillId="0" borderId="2" xfId="0" applyFont="1" applyBorder="1" applyAlignment="1" applyProtection="1">
      <alignment horizontal="center" vertical="center" shrinkToFit="1"/>
      <protection hidden="1"/>
    </xf>
    <xf numFmtId="0" fontId="34" fillId="0" borderId="3" xfId="0" applyFont="1" applyBorder="1" applyAlignment="1" applyProtection="1">
      <alignment horizontal="center" vertical="center" shrinkToFit="1"/>
      <protection hidden="1"/>
    </xf>
    <xf numFmtId="181" fontId="30" fillId="0" borderId="17" xfId="0" applyNumberFormat="1" applyFont="1" applyBorder="1" applyAlignment="1" applyProtection="1">
      <alignment horizontal="center" vertical="center" shrinkToFit="1"/>
      <protection locked="0" hidden="1"/>
    </xf>
    <xf numFmtId="181" fontId="30" fillId="0" borderId="15" xfId="0" applyNumberFormat="1" applyFont="1" applyBorder="1" applyAlignment="1" applyProtection="1">
      <alignment horizontal="center" vertical="center" shrinkToFit="1"/>
      <protection locked="0" hidden="1"/>
    </xf>
    <xf numFmtId="181" fontId="30" fillId="0" borderId="16" xfId="0" applyNumberFormat="1" applyFont="1" applyBorder="1" applyAlignment="1" applyProtection="1">
      <alignment horizontal="center" vertical="center" shrinkToFit="1"/>
      <protection locked="0" hidden="1"/>
    </xf>
    <xf numFmtId="181" fontId="30" fillId="0" borderId="13" xfId="0" applyNumberFormat="1" applyFont="1" applyBorder="1" applyAlignment="1" applyProtection="1">
      <alignment horizontal="center" vertical="center" shrinkToFit="1"/>
      <protection locked="0" hidden="1"/>
    </xf>
    <xf numFmtId="181" fontId="30" fillId="0" borderId="0" xfId="0" applyNumberFormat="1" applyFont="1" applyAlignment="1" applyProtection="1">
      <alignment horizontal="center" vertical="center" shrinkToFit="1"/>
      <protection locked="0" hidden="1"/>
    </xf>
    <xf numFmtId="181" fontId="30" fillId="0" borderId="1" xfId="0" applyNumberFormat="1" applyFont="1" applyBorder="1" applyAlignment="1" applyProtection="1">
      <alignment horizontal="center" vertical="center" shrinkToFit="1"/>
      <protection locked="0" hidden="1"/>
    </xf>
    <xf numFmtId="181" fontId="30" fillId="0" borderId="12" xfId="0" applyNumberFormat="1" applyFont="1" applyBorder="1" applyAlignment="1" applyProtection="1">
      <alignment horizontal="center" vertical="center" shrinkToFit="1"/>
      <protection locked="0" hidden="1"/>
    </xf>
    <xf numFmtId="181" fontId="30" fillId="0" borderId="2" xfId="0" applyNumberFormat="1" applyFont="1" applyBorder="1" applyAlignment="1" applyProtection="1">
      <alignment horizontal="center" vertical="center" shrinkToFit="1"/>
      <protection locked="0" hidden="1"/>
    </xf>
    <xf numFmtId="181" fontId="30" fillId="0" borderId="3" xfId="0" applyNumberFormat="1" applyFont="1" applyBorder="1" applyAlignment="1" applyProtection="1">
      <alignment horizontal="center" vertical="center" shrinkToFit="1"/>
      <protection locked="0" hidden="1"/>
    </xf>
    <xf numFmtId="179" fontId="34" fillId="0" borderId="17" xfId="1" applyNumberFormat="1" applyFont="1" applyFill="1" applyBorder="1" applyAlignment="1" applyProtection="1">
      <alignment horizontal="center" vertical="center" shrinkToFit="1"/>
      <protection hidden="1"/>
    </xf>
    <xf numFmtId="179" fontId="34" fillId="0" borderId="15" xfId="1" applyNumberFormat="1" applyFont="1" applyFill="1" applyBorder="1" applyAlignment="1" applyProtection="1">
      <alignment horizontal="center" vertical="center" shrinkToFit="1"/>
      <protection hidden="1"/>
    </xf>
    <xf numFmtId="179" fontId="34" fillId="0" borderId="16" xfId="1" applyNumberFormat="1" applyFont="1" applyFill="1" applyBorder="1" applyAlignment="1" applyProtection="1">
      <alignment horizontal="center" vertical="center" shrinkToFit="1"/>
      <protection hidden="1"/>
    </xf>
    <xf numFmtId="179" fontId="34" fillId="0" borderId="13" xfId="1" applyNumberFormat="1" applyFont="1" applyFill="1" applyBorder="1" applyAlignment="1" applyProtection="1">
      <alignment horizontal="center" vertical="center" shrinkToFit="1"/>
      <protection hidden="1"/>
    </xf>
    <xf numFmtId="179" fontId="34" fillId="0" borderId="0" xfId="1" applyNumberFormat="1" applyFont="1" applyFill="1" applyBorder="1" applyAlignment="1" applyProtection="1">
      <alignment horizontal="center" vertical="center" shrinkToFit="1"/>
      <protection hidden="1"/>
    </xf>
    <xf numFmtId="179" fontId="34" fillId="0" borderId="1" xfId="1" applyNumberFormat="1" applyFont="1" applyFill="1" applyBorder="1" applyAlignment="1" applyProtection="1">
      <alignment horizontal="center" vertical="center" shrinkToFit="1"/>
      <protection hidden="1"/>
    </xf>
    <xf numFmtId="0" fontId="11" fillId="0" borderId="14" xfId="0" applyFont="1" applyBorder="1" applyAlignment="1" applyProtection="1">
      <alignment horizontal="center" vertical="center" shrinkToFit="1"/>
      <protection locked="0" hidden="1"/>
    </xf>
    <xf numFmtId="0" fontId="0" fillId="0" borderId="0" xfId="0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37" fillId="5" borderId="41" xfId="0" applyFont="1" applyFill="1" applyBorder="1" applyAlignment="1" applyProtection="1">
      <alignment horizontal="center" vertical="center"/>
      <protection hidden="1"/>
    </xf>
    <xf numFmtId="0" fontId="37" fillId="5" borderId="52" xfId="0" applyFont="1" applyFill="1" applyBorder="1" applyAlignment="1" applyProtection="1">
      <alignment horizontal="center" vertical="center"/>
      <protection hidden="1"/>
    </xf>
    <xf numFmtId="0" fontId="39" fillId="5" borderId="63" xfId="0" applyFont="1" applyFill="1" applyBorder="1" applyAlignment="1" applyProtection="1">
      <alignment horizontal="center" vertical="center" wrapText="1"/>
      <protection hidden="1"/>
    </xf>
    <xf numFmtId="0" fontId="39" fillId="5" borderId="65" xfId="0" applyFont="1" applyFill="1" applyBorder="1" applyAlignment="1" applyProtection="1">
      <alignment horizontal="center" vertical="center"/>
      <protection hidden="1"/>
    </xf>
    <xf numFmtId="0" fontId="40" fillId="5" borderId="64" xfId="0" applyFont="1" applyFill="1" applyBorder="1" applyAlignment="1" applyProtection="1">
      <alignment horizontal="center" vertical="center" wrapText="1"/>
      <protection hidden="1"/>
    </xf>
    <xf numFmtId="0" fontId="40" fillId="5" borderId="25" xfId="0" applyFont="1" applyFill="1" applyBorder="1" applyAlignment="1" applyProtection="1">
      <alignment horizontal="center" vertical="center"/>
      <protection hidden="1"/>
    </xf>
    <xf numFmtId="181" fontId="42" fillId="8" borderId="67" xfId="0" applyNumberFormat="1" applyFont="1" applyFill="1" applyBorder="1" applyAlignment="1" applyProtection="1">
      <alignment horizontal="center" vertical="center" shrinkToFit="1"/>
      <protection hidden="1"/>
    </xf>
    <xf numFmtId="181" fontId="42" fillId="8" borderId="18" xfId="0" applyNumberFormat="1" applyFont="1" applyFill="1" applyBorder="1" applyAlignment="1" applyProtection="1">
      <alignment horizontal="center" vertical="center" shrinkToFit="1"/>
      <protection hidden="1"/>
    </xf>
    <xf numFmtId="181" fontId="42" fillId="8" borderId="19" xfId="0" applyNumberFormat="1" applyFont="1" applyFill="1" applyBorder="1" applyAlignment="1" applyProtection="1">
      <alignment horizontal="center" vertical="center" shrinkToFit="1"/>
      <protection hidden="1"/>
    </xf>
    <xf numFmtId="179" fontId="23" fillId="0" borderId="2" xfId="1" applyNumberFormat="1" applyFont="1" applyFill="1" applyBorder="1" applyAlignment="1" applyProtection="1">
      <alignment horizontal="center" vertical="center" shrinkToFit="1"/>
      <protection hidden="1"/>
    </xf>
    <xf numFmtId="0" fontId="33" fillId="0" borderId="49" xfId="0" applyFont="1" applyBorder="1" applyAlignment="1" applyProtection="1">
      <alignment horizontal="center" vertical="center" shrinkToFit="1"/>
      <protection hidden="1"/>
    </xf>
    <xf numFmtId="0" fontId="33" fillId="0" borderId="42" xfId="0" applyFont="1" applyBorder="1" applyAlignment="1" applyProtection="1">
      <alignment horizontal="center" vertical="center" shrinkToFit="1"/>
      <protection hidden="1"/>
    </xf>
    <xf numFmtId="180" fontId="42" fillId="8" borderId="57" xfId="0" applyNumberFormat="1" applyFont="1" applyFill="1" applyBorder="1" applyAlignment="1" applyProtection="1">
      <alignment horizontal="center" vertical="center" shrinkToFit="1"/>
      <protection hidden="1"/>
    </xf>
    <xf numFmtId="180" fontId="42" fillId="8" borderId="60" xfId="0" applyNumberFormat="1" applyFont="1" applyFill="1" applyBorder="1" applyAlignment="1" applyProtection="1">
      <alignment horizontal="center" vertical="center" shrinkToFit="1"/>
      <protection hidden="1"/>
    </xf>
    <xf numFmtId="180" fontId="42" fillId="8" borderId="55" xfId="0" applyNumberFormat="1" applyFont="1" applyFill="1" applyBorder="1" applyAlignment="1" applyProtection="1">
      <alignment horizontal="center" vertical="center" shrinkToFit="1"/>
      <protection hidden="1"/>
    </xf>
    <xf numFmtId="180" fontId="42" fillId="8" borderId="67" xfId="0" applyNumberFormat="1" applyFont="1" applyFill="1" applyBorder="1" applyAlignment="1" applyProtection="1">
      <alignment horizontal="center" vertical="center" shrinkToFit="1"/>
      <protection hidden="1"/>
    </xf>
    <xf numFmtId="180" fontId="42" fillId="8" borderId="18" xfId="0" applyNumberFormat="1" applyFont="1" applyFill="1" applyBorder="1" applyAlignment="1" applyProtection="1">
      <alignment horizontal="center" vertical="center" shrinkToFit="1"/>
      <protection hidden="1"/>
    </xf>
    <xf numFmtId="180" fontId="42" fillId="8" borderId="19" xfId="0" applyNumberFormat="1" applyFont="1" applyFill="1" applyBorder="1" applyAlignment="1" applyProtection="1">
      <alignment horizontal="center" vertical="center" shrinkToFit="1"/>
      <protection hidden="1"/>
    </xf>
    <xf numFmtId="181" fontId="42" fillId="8" borderId="14" xfId="0" applyNumberFormat="1" applyFont="1" applyFill="1" applyBorder="1" applyAlignment="1" applyProtection="1">
      <alignment horizontal="center" vertical="center" shrinkToFi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3" fillId="0" borderId="51" xfId="0" applyFont="1" applyBorder="1" applyAlignment="1" applyProtection="1">
      <alignment horizontal="center" vertical="center" shrinkToFit="1"/>
      <protection hidden="1"/>
    </xf>
    <xf numFmtId="180" fontId="42" fillId="8" borderId="62" xfId="0" applyNumberFormat="1" applyFont="1" applyFill="1" applyBorder="1" applyAlignment="1" applyProtection="1">
      <alignment horizontal="center" vertical="center" shrinkToFit="1"/>
      <protection hidden="1"/>
    </xf>
    <xf numFmtId="180" fontId="42" fillId="8" borderId="14" xfId="0" applyNumberFormat="1" applyFont="1" applyFill="1" applyBorder="1" applyAlignment="1" applyProtection="1">
      <alignment horizontal="center" vertical="center" shrinkToFit="1"/>
      <protection hidden="1"/>
    </xf>
    <xf numFmtId="6" fontId="75" fillId="0" borderId="17" xfId="2" applyFont="1" applyBorder="1" applyAlignment="1" applyProtection="1">
      <alignment horizontal="center" vertical="center" wrapText="1"/>
      <protection hidden="1"/>
    </xf>
    <xf numFmtId="6" fontId="75" fillId="0" borderId="15" xfId="2" applyFont="1" applyBorder="1" applyAlignment="1" applyProtection="1">
      <alignment horizontal="center" vertical="center" wrapText="1"/>
      <protection hidden="1"/>
    </xf>
    <xf numFmtId="6" fontId="75" fillId="0" borderId="16" xfId="2" applyFont="1" applyBorder="1" applyAlignment="1" applyProtection="1">
      <alignment horizontal="center" vertical="center" wrapText="1"/>
      <protection hidden="1"/>
    </xf>
    <xf numFmtId="6" fontId="75" fillId="0" borderId="12" xfId="2" applyFont="1" applyBorder="1" applyAlignment="1" applyProtection="1">
      <alignment horizontal="center" vertical="center" wrapText="1"/>
      <protection hidden="1"/>
    </xf>
    <xf numFmtId="6" fontId="75" fillId="0" borderId="2" xfId="2" applyFont="1" applyBorder="1" applyAlignment="1" applyProtection="1">
      <alignment horizontal="center" vertical="center" wrapText="1"/>
      <protection hidden="1"/>
    </xf>
    <xf numFmtId="6" fontId="75" fillId="0" borderId="3" xfId="2" applyFont="1" applyBorder="1" applyAlignment="1" applyProtection="1">
      <alignment horizontal="center" vertical="center" wrapText="1"/>
      <protection hidden="1"/>
    </xf>
    <xf numFmtId="0" fontId="44" fillId="0" borderId="14" xfId="0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 applyProtection="1">
      <alignment horizontal="center" vertical="center" wrapText="1"/>
      <protection locked="0" hidden="1"/>
    </xf>
    <xf numFmtId="0" fontId="35" fillId="0" borderId="14" xfId="0" applyFont="1" applyBorder="1" applyAlignment="1" applyProtection="1">
      <alignment horizontal="center" vertical="center"/>
      <protection hidden="1"/>
    </xf>
    <xf numFmtId="0" fontId="35" fillId="0" borderId="14" xfId="0" applyFont="1" applyBorder="1" applyAlignment="1" applyProtection="1">
      <alignment horizontal="center" vertical="center" wrapText="1"/>
      <protection hidden="1"/>
    </xf>
    <xf numFmtId="0" fontId="12" fillId="0" borderId="14" xfId="0" applyFont="1" applyBorder="1" applyAlignment="1" applyProtection="1">
      <alignment horizontal="center" vertical="center" justifyLastLine="1"/>
      <protection hidden="1"/>
    </xf>
    <xf numFmtId="0" fontId="14" fillId="0" borderId="14" xfId="0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 applyProtection="1">
      <alignment horizontal="center" vertical="center" wrapText="1"/>
      <protection hidden="1"/>
    </xf>
    <xf numFmtId="0" fontId="14" fillId="0" borderId="17" xfId="0" applyFont="1" applyBorder="1" applyAlignment="1" applyProtection="1">
      <alignment horizontal="center" vertical="top"/>
      <protection locked="0" hidden="1"/>
    </xf>
    <xf numFmtId="0" fontId="14" fillId="0" borderId="15" xfId="0" applyFont="1" applyBorder="1" applyAlignment="1" applyProtection="1">
      <alignment horizontal="center" vertical="top"/>
      <protection locked="0" hidden="1"/>
    </xf>
    <xf numFmtId="0" fontId="14" fillId="0" borderId="16" xfId="0" applyFont="1" applyBorder="1" applyAlignment="1" applyProtection="1">
      <alignment horizontal="center" vertical="top"/>
      <protection locked="0" hidden="1"/>
    </xf>
    <xf numFmtId="0" fontId="14" fillId="0" borderId="13" xfId="0" applyFont="1" applyBorder="1" applyAlignment="1" applyProtection="1">
      <alignment horizontal="center" vertical="top"/>
      <protection locked="0" hidden="1"/>
    </xf>
    <xf numFmtId="0" fontId="14" fillId="0" borderId="1" xfId="0" applyFont="1" applyBorder="1" applyAlignment="1" applyProtection="1">
      <alignment horizontal="center" vertical="top"/>
      <protection locked="0" hidden="1"/>
    </xf>
    <xf numFmtId="0" fontId="14" fillId="0" borderId="12" xfId="0" applyFont="1" applyBorder="1" applyAlignment="1" applyProtection="1">
      <alignment horizontal="center" vertical="top"/>
      <protection locked="0" hidden="1"/>
    </xf>
    <xf numFmtId="0" fontId="14" fillId="0" borderId="2" xfId="0" applyFont="1" applyBorder="1" applyAlignment="1" applyProtection="1">
      <alignment horizontal="center" vertical="top"/>
      <protection locked="0" hidden="1"/>
    </xf>
    <xf numFmtId="0" fontId="14" fillId="0" borderId="3" xfId="0" applyFont="1" applyBorder="1" applyAlignment="1" applyProtection="1">
      <alignment horizontal="center" vertical="top"/>
      <protection locked="0" hidden="1"/>
    </xf>
    <xf numFmtId="0" fontId="0" fillId="0" borderId="17" xfId="0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  <xf numFmtId="0" fontId="0" fillId="0" borderId="16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59" fillId="0" borderId="17" xfId="0" applyFont="1" applyBorder="1" applyAlignment="1" applyProtection="1">
      <alignment horizontal="left" vertical="center" shrinkToFit="1"/>
      <protection hidden="1"/>
    </xf>
    <xf numFmtId="0" fontId="59" fillId="0" borderId="15" xfId="0" applyFont="1" applyBorder="1" applyAlignment="1" applyProtection="1">
      <alignment horizontal="left" vertical="center" shrinkToFit="1"/>
      <protection hidden="1"/>
    </xf>
    <xf numFmtId="0" fontId="59" fillId="0" borderId="16" xfId="0" applyFont="1" applyBorder="1" applyAlignment="1" applyProtection="1">
      <alignment horizontal="left" vertical="center" shrinkToFit="1"/>
      <protection hidden="1"/>
    </xf>
    <xf numFmtId="0" fontId="59" fillId="0" borderId="13" xfId="0" applyFont="1" applyBorder="1" applyAlignment="1" applyProtection="1">
      <alignment horizontal="left" vertical="center" shrinkToFit="1"/>
      <protection hidden="1"/>
    </xf>
    <xf numFmtId="0" fontId="59" fillId="0" borderId="0" xfId="0" applyFont="1" applyAlignment="1" applyProtection="1">
      <alignment horizontal="left" vertical="center" shrinkToFit="1"/>
      <protection hidden="1"/>
    </xf>
    <xf numFmtId="0" fontId="59" fillId="0" borderId="1" xfId="0" applyFont="1" applyBorder="1" applyAlignment="1" applyProtection="1">
      <alignment horizontal="left" vertical="center" shrinkToFit="1"/>
      <protection hidden="1"/>
    </xf>
    <xf numFmtId="0" fontId="59" fillId="0" borderId="12" xfId="0" applyFont="1" applyBorder="1" applyAlignment="1" applyProtection="1">
      <alignment horizontal="left" vertical="center" shrinkToFit="1"/>
      <protection hidden="1"/>
    </xf>
    <xf numFmtId="0" fontId="59" fillId="0" borderId="2" xfId="0" applyFont="1" applyBorder="1" applyAlignment="1" applyProtection="1">
      <alignment horizontal="left" vertical="center" shrinkToFit="1"/>
      <protection hidden="1"/>
    </xf>
    <xf numFmtId="0" fontId="59" fillId="0" borderId="3" xfId="0" applyFont="1" applyBorder="1" applyAlignment="1" applyProtection="1">
      <alignment horizontal="left" vertical="center" shrinkToFit="1"/>
      <protection hidden="1"/>
    </xf>
    <xf numFmtId="0" fontId="43" fillId="0" borderId="14" xfId="0" applyFont="1" applyBorder="1" applyAlignment="1" applyProtection="1">
      <alignment horizontal="center" vertical="center"/>
      <protection locked="0" hidden="1"/>
    </xf>
    <xf numFmtId="38" fontId="32" fillId="0" borderId="0" xfId="0" applyNumberFormat="1" applyFont="1" applyAlignment="1" applyProtection="1">
      <alignment horizontal="center" vertical="center" shrinkToFit="1"/>
      <protection hidden="1"/>
    </xf>
    <xf numFmtId="38" fontId="32" fillId="0" borderId="1" xfId="0" applyNumberFormat="1" applyFont="1" applyBorder="1" applyAlignment="1" applyProtection="1">
      <alignment horizontal="center" vertical="center" shrinkToFit="1"/>
      <protection hidden="1"/>
    </xf>
    <xf numFmtId="38" fontId="3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/>
      <protection hidden="1"/>
    </xf>
    <xf numFmtId="0" fontId="35" fillId="0" borderId="17" xfId="0" applyFont="1" applyBorder="1" applyAlignment="1" applyProtection="1">
      <alignment horizontal="center" vertical="center"/>
      <protection hidden="1"/>
    </xf>
    <xf numFmtId="0" fontId="35" fillId="0" borderId="15" xfId="0" applyFont="1" applyBorder="1" applyAlignment="1" applyProtection="1">
      <alignment horizontal="center" vertical="center"/>
      <protection hidden="1"/>
    </xf>
    <xf numFmtId="0" fontId="35" fillId="0" borderId="16" xfId="0" applyFont="1" applyBorder="1" applyAlignment="1" applyProtection="1">
      <alignment horizontal="center" vertical="center"/>
      <protection hidden="1"/>
    </xf>
    <xf numFmtId="0" fontId="35" fillId="0" borderId="12" xfId="0" applyFont="1" applyBorder="1" applyAlignment="1" applyProtection="1">
      <alignment horizontal="center" vertical="center"/>
      <protection hidden="1"/>
    </xf>
    <xf numFmtId="0" fontId="35" fillId="0" borderId="2" xfId="0" applyFont="1" applyBorder="1" applyAlignment="1" applyProtection="1">
      <alignment horizontal="center" vertical="center"/>
      <protection hidden="1"/>
    </xf>
    <xf numFmtId="0" fontId="35" fillId="0" borderId="3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left" vertical="center" wrapText="1"/>
      <protection hidden="1"/>
    </xf>
    <xf numFmtId="0" fontId="14" fillId="0" borderId="15" xfId="0" applyFont="1" applyBorder="1" applyAlignment="1" applyProtection="1">
      <alignment horizontal="left" vertical="center" wrapText="1"/>
      <protection hidden="1"/>
    </xf>
    <xf numFmtId="0" fontId="14" fillId="0" borderId="16" xfId="0" applyFont="1" applyBorder="1" applyAlignment="1" applyProtection="1">
      <alignment horizontal="left" vertical="center" wrapText="1"/>
      <protection hidden="1"/>
    </xf>
    <xf numFmtId="0" fontId="14" fillId="0" borderId="12" xfId="0" applyFont="1" applyBorder="1" applyAlignment="1" applyProtection="1">
      <alignment horizontal="left" vertical="center" wrapText="1"/>
      <protection hidden="1"/>
    </xf>
    <xf numFmtId="0" fontId="14" fillId="0" borderId="2" xfId="0" applyFont="1" applyBorder="1" applyAlignment="1" applyProtection="1">
      <alignment horizontal="left" vertical="center" wrapText="1"/>
      <protection hidden="1"/>
    </xf>
    <xf numFmtId="0" fontId="14" fillId="0" borderId="3" xfId="0" applyFont="1" applyBorder="1" applyAlignment="1" applyProtection="1">
      <alignment horizontal="left" vertical="center" wrapText="1"/>
      <protection hidden="1"/>
    </xf>
    <xf numFmtId="38" fontId="13" fillId="0" borderId="13" xfId="0" applyNumberFormat="1" applyFont="1" applyBorder="1" applyAlignment="1" applyProtection="1">
      <alignment horizontal="center" vertical="center" shrinkToFit="1"/>
      <protection hidden="1"/>
    </xf>
    <xf numFmtId="38" fontId="13" fillId="0" borderId="0" xfId="0" applyNumberFormat="1" applyFont="1" applyAlignment="1" applyProtection="1">
      <alignment horizontal="center" vertical="center" shrinkToFit="1"/>
      <protection hidden="1"/>
    </xf>
    <xf numFmtId="38" fontId="13" fillId="0" borderId="1" xfId="0" applyNumberFormat="1" applyFont="1" applyBorder="1" applyAlignment="1" applyProtection="1">
      <alignment horizontal="center" vertical="center" shrinkToFit="1"/>
      <protection hidden="1"/>
    </xf>
    <xf numFmtId="0" fontId="74" fillId="0" borderId="0" xfId="0" applyFont="1" applyAlignment="1" applyProtection="1">
      <alignment horizontal="center" vertical="center"/>
      <protection locked="0" hidden="1"/>
    </xf>
    <xf numFmtId="0" fontId="74" fillId="0" borderId="2" xfId="0" applyFont="1" applyBorder="1" applyAlignment="1" applyProtection="1">
      <alignment horizontal="center" vertical="center"/>
      <protection locked="0" hidden="1"/>
    </xf>
    <xf numFmtId="0" fontId="5" fillId="0" borderId="15" xfId="0" applyFont="1" applyBorder="1" applyAlignment="1" applyProtection="1">
      <alignment horizontal="distributed" vertical="center" justifyLastLine="1"/>
      <protection hidden="1"/>
    </xf>
    <xf numFmtId="0" fontId="5" fillId="0" borderId="2" xfId="0" applyFont="1" applyBorder="1" applyAlignment="1" applyProtection="1">
      <alignment horizontal="distributed" vertical="center" justifyLastLine="1"/>
      <protection hidden="1"/>
    </xf>
    <xf numFmtId="0" fontId="74" fillId="0" borderId="0" xfId="0" applyFont="1" applyAlignment="1" applyProtection="1">
      <alignment horizontal="left" vertical="center" shrinkToFit="1"/>
      <protection locked="0" hidden="1"/>
    </xf>
    <xf numFmtId="0" fontId="74" fillId="0" borderId="2" xfId="0" applyFont="1" applyBorder="1" applyAlignment="1" applyProtection="1">
      <alignment horizontal="left" vertical="center" shrinkToFit="1"/>
      <protection locked="0" hidden="1"/>
    </xf>
    <xf numFmtId="0" fontId="5" fillId="0" borderId="0" xfId="0" applyFont="1" applyAlignment="1" applyProtection="1">
      <alignment horizontal="left" vertical="center" shrinkToFit="1"/>
      <protection hidden="1"/>
    </xf>
    <xf numFmtId="0" fontId="5" fillId="0" borderId="0" xfId="0" applyFont="1" applyAlignment="1" applyProtection="1">
      <alignment horizontal="left" vertical="center" wrapText="1" shrinkToFit="1"/>
      <protection locked="0" hidden="1"/>
    </xf>
    <xf numFmtId="0" fontId="5" fillId="0" borderId="2" xfId="0" applyFont="1" applyBorder="1" applyAlignment="1" applyProtection="1">
      <alignment horizontal="left" vertical="center" wrapText="1" shrinkToFit="1"/>
      <protection locked="0" hidden="1"/>
    </xf>
    <xf numFmtId="0" fontId="77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74" fillId="0" borderId="0" xfId="0" applyFont="1" applyAlignment="1" applyProtection="1">
      <alignment horizontal="left" vertical="center"/>
      <protection locked="0" hidden="1"/>
    </xf>
    <xf numFmtId="0" fontId="5" fillId="0" borderId="0" xfId="0" applyFont="1" applyAlignment="1" applyProtection="1">
      <alignment horizontal="distributed" vertical="center" justifyLastLine="1"/>
      <protection hidden="1"/>
    </xf>
    <xf numFmtId="0" fontId="74" fillId="0" borderId="0" xfId="0" applyFont="1" applyAlignment="1" applyProtection="1">
      <alignment horizontal="center" vertical="center" wrapText="1"/>
      <protection hidden="1"/>
    </xf>
    <xf numFmtId="0" fontId="74" fillId="0" borderId="0" xfId="0" applyFont="1" applyAlignment="1" applyProtection="1">
      <alignment horizontal="center" vertical="center"/>
      <protection hidden="1"/>
    </xf>
    <xf numFmtId="177" fontId="78" fillId="0" borderId="0" xfId="0" applyNumberFormat="1" applyFont="1" applyAlignment="1" applyProtection="1">
      <alignment horizontal="center" vertical="center" shrinkToFit="1"/>
      <protection locked="0" hidden="1"/>
    </xf>
    <xf numFmtId="0" fontId="18" fillId="0" borderId="0" xfId="0" applyFont="1" applyAlignment="1" applyProtection="1">
      <alignment horizontal="left"/>
      <protection hidden="1"/>
    </xf>
    <xf numFmtId="38" fontId="40" fillId="5" borderId="64" xfId="4" applyFont="1" applyFill="1" applyBorder="1" applyAlignment="1" applyProtection="1">
      <alignment horizontal="center" vertical="center" shrinkToFit="1"/>
      <protection hidden="1"/>
    </xf>
    <xf numFmtId="38" fontId="40" fillId="5" borderId="25" xfId="4" applyFont="1" applyFill="1" applyBorder="1" applyAlignment="1" applyProtection="1">
      <alignment horizontal="center" vertical="center" shrinkToFit="1"/>
      <protection hidden="1"/>
    </xf>
    <xf numFmtId="0" fontId="41" fillId="0" borderId="21" xfId="0" applyFont="1" applyBorder="1" applyAlignment="1" applyProtection="1">
      <alignment horizontal="center" vertical="center" shrinkToFit="1"/>
      <protection hidden="1"/>
    </xf>
    <xf numFmtId="0" fontId="41" fillId="0" borderId="26" xfId="0" applyFont="1" applyBorder="1" applyAlignment="1" applyProtection="1">
      <alignment horizontal="center" vertical="center" shrinkToFit="1"/>
      <protection hidden="1"/>
    </xf>
    <xf numFmtId="0" fontId="37" fillId="5" borderId="41" xfId="0" applyFont="1" applyFill="1" applyBorder="1" applyAlignment="1" applyProtection="1">
      <alignment horizontal="center" vertical="center" shrinkToFit="1"/>
      <protection hidden="1"/>
    </xf>
    <xf numFmtId="0" fontId="37" fillId="5" borderId="52" xfId="0" applyFont="1" applyFill="1" applyBorder="1" applyAlignment="1" applyProtection="1">
      <alignment horizontal="center" vertical="center" shrinkToFit="1"/>
      <protection hidden="1"/>
    </xf>
    <xf numFmtId="0" fontId="39" fillId="5" borderId="63" xfId="0" applyFont="1" applyFill="1" applyBorder="1" applyAlignment="1" applyProtection="1">
      <alignment horizontal="center" vertical="center" shrinkToFit="1"/>
      <protection hidden="1"/>
    </xf>
    <xf numFmtId="0" fontId="39" fillId="5" borderId="65" xfId="0" applyFont="1" applyFill="1" applyBorder="1" applyAlignment="1" applyProtection="1">
      <alignment horizontal="center" vertical="center" shrinkToFit="1"/>
      <protection hidden="1"/>
    </xf>
    <xf numFmtId="0" fontId="40" fillId="5" borderId="64" xfId="0" applyFont="1" applyFill="1" applyBorder="1" applyAlignment="1" applyProtection="1">
      <alignment horizontal="center" vertical="center" shrinkToFit="1"/>
      <protection hidden="1"/>
    </xf>
    <xf numFmtId="0" fontId="40" fillId="5" borderId="25" xfId="0" applyFont="1" applyFill="1" applyBorder="1" applyAlignment="1" applyProtection="1">
      <alignment horizontal="center" vertical="center" shrinkToFit="1"/>
      <protection hidden="1"/>
    </xf>
    <xf numFmtId="0" fontId="14" fillId="0" borderId="14" xfId="0" applyFont="1" applyBorder="1" applyAlignment="1" applyProtection="1">
      <alignment horizontal="center" vertical="center" shrinkToFit="1"/>
      <protection hidden="1"/>
    </xf>
    <xf numFmtId="0" fontId="14" fillId="0" borderId="17" xfId="0" applyFont="1" applyBorder="1" applyAlignment="1" applyProtection="1">
      <alignment horizontal="center" vertical="center" shrinkToFit="1"/>
      <protection hidden="1"/>
    </xf>
    <xf numFmtId="0" fontId="14" fillId="0" borderId="15" xfId="0" applyFont="1" applyBorder="1" applyAlignment="1" applyProtection="1">
      <alignment horizontal="center" vertical="center" shrinkToFit="1"/>
      <protection hidden="1"/>
    </xf>
    <xf numFmtId="0" fontId="14" fillId="0" borderId="16" xfId="0" applyFont="1" applyBorder="1" applyAlignment="1" applyProtection="1">
      <alignment horizontal="center" vertical="center" shrinkToFit="1"/>
      <protection hidden="1"/>
    </xf>
    <xf numFmtId="0" fontId="14" fillId="0" borderId="12" xfId="0" applyFont="1" applyBorder="1" applyAlignment="1" applyProtection="1">
      <alignment horizontal="center" vertical="center" shrinkToFit="1"/>
      <protection hidden="1"/>
    </xf>
    <xf numFmtId="0" fontId="14" fillId="0" borderId="2" xfId="0" applyFont="1" applyBorder="1" applyAlignment="1" applyProtection="1">
      <alignment horizontal="center" vertical="center" shrinkToFit="1"/>
      <protection hidden="1"/>
    </xf>
    <xf numFmtId="0" fontId="14" fillId="0" borderId="3" xfId="0" applyFont="1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shrinkToFit="1"/>
      <protection hidden="1"/>
    </xf>
    <xf numFmtId="0" fontId="3" fillId="0" borderId="0" xfId="0" applyFont="1" applyAlignment="1" applyProtection="1">
      <alignment horizontal="center" vertical="center" shrinkToFit="1"/>
      <protection hidden="1"/>
    </xf>
    <xf numFmtId="0" fontId="33" fillId="0" borderId="52" xfId="0" applyFont="1" applyBorder="1" applyAlignment="1" applyProtection="1">
      <alignment horizontal="center" vertical="center" shrinkToFit="1"/>
      <protection hidden="1"/>
    </xf>
    <xf numFmtId="0" fontId="34" fillId="0" borderId="14" xfId="0" applyFont="1" applyBorder="1" applyAlignment="1" applyProtection="1">
      <alignment horizontal="center" vertical="center" shrinkToFit="1"/>
      <protection hidden="1"/>
    </xf>
    <xf numFmtId="0" fontId="6" fillId="0" borderId="14" xfId="0" applyFont="1" applyBorder="1" applyAlignment="1" applyProtection="1">
      <alignment horizontal="distributed" vertical="center" justifyLastLine="1"/>
      <protection hidden="1"/>
    </xf>
    <xf numFmtId="0" fontId="6" fillId="0" borderId="17" xfId="0" applyFont="1" applyBorder="1" applyAlignment="1" applyProtection="1">
      <alignment horizontal="distributed" vertical="center" justifyLastLine="1"/>
      <protection hidden="1"/>
    </xf>
    <xf numFmtId="0" fontId="6" fillId="0" borderId="15" xfId="0" applyFont="1" applyBorder="1" applyAlignment="1" applyProtection="1">
      <alignment horizontal="distributed" vertical="center" justifyLastLine="1"/>
      <protection hidden="1"/>
    </xf>
    <xf numFmtId="0" fontId="6" fillId="0" borderId="16" xfId="0" applyFont="1" applyBorder="1" applyAlignment="1" applyProtection="1">
      <alignment horizontal="distributed" vertical="center" justifyLastLine="1"/>
      <protection hidden="1"/>
    </xf>
    <xf numFmtId="0" fontId="6" fillId="0" borderId="13" xfId="0" applyFont="1" applyBorder="1" applyAlignment="1" applyProtection="1">
      <alignment horizontal="distributed" vertical="center" justifyLastLine="1"/>
      <protection hidden="1"/>
    </xf>
    <xf numFmtId="0" fontId="6" fillId="0" borderId="0" xfId="0" applyFont="1" applyAlignment="1" applyProtection="1">
      <alignment horizontal="distributed" vertical="center" justifyLastLine="1"/>
      <protection hidden="1"/>
    </xf>
    <xf numFmtId="0" fontId="6" fillId="0" borderId="1" xfId="0" applyFont="1" applyBorder="1" applyAlignment="1" applyProtection="1">
      <alignment horizontal="distributed" vertical="center" justifyLastLine="1"/>
      <protection hidden="1"/>
    </xf>
    <xf numFmtId="0" fontId="6" fillId="0" borderId="12" xfId="0" applyFont="1" applyBorder="1" applyAlignment="1" applyProtection="1">
      <alignment horizontal="distributed" vertical="center" justifyLastLine="1"/>
      <protection hidden="1"/>
    </xf>
    <xf numFmtId="0" fontId="6" fillId="0" borderId="2" xfId="0" applyFont="1" applyBorder="1" applyAlignment="1" applyProtection="1">
      <alignment horizontal="distributed" vertical="center" justifyLastLine="1"/>
      <protection hidden="1"/>
    </xf>
    <xf numFmtId="0" fontId="6" fillId="0" borderId="3" xfId="0" applyFont="1" applyBorder="1" applyAlignment="1" applyProtection="1">
      <alignment horizontal="distributed" vertical="center" justifyLastLine="1"/>
      <protection hidden="1"/>
    </xf>
    <xf numFmtId="0" fontId="6" fillId="0" borderId="14" xfId="0" applyFont="1" applyBorder="1" applyAlignment="1" applyProtection="1">
      <alignment horizontal="distributed" vertical="center" justifyLastLine="1"/>
      <protection locked="0" hidden="1"/>
    </xf>
    <xf numFmtId="0" fontId="70" fillId="0" borderId="0" xfId="0" applyFont="1" applyAlignment="1" applyProtection="1">
      <alignment horizontal="center" vertical="center" shrinkToFit="1"/>
      <protection hidden="1"/>
    </xf>
    <xf numFmtId="0" fontId="70" fillId="0" borderId="2" xfId="0" applyFont="1" applyBorder="1" applyAlignment="1" applyProtection="1">
      <alignment horizontal="center" vertical="center" shrinkToFit="1"/>
      <protection hidden="1"/>
    </xf>
    <xf numFmtId="0" fontId="56" fillId="0" borderId="15" xfId="0" applyFont="1" applyBorder="1" applyAlignment="1" applyProtection="1">
      <alignment horizontal="center" shrinkToFit="1"/>
      <protection hidden="1"/>
    </xf>
    <xf numFmtId="0" fontId="6" fillId="0" borderId="17" xfId="0" applyFont="1" applyBorder="1" applyAlignment="1" applyProtection="1">
      <alignment horizontal="center" vertical="center" wrapText="1"/>
      <protection hidden="1"/>
    </xf>
    <xf numFmtId="0" fontId="6" fillId="0" borderId="15" xfId="0" applyFont="1" applyBorder="1" applyAlignment="1" applyProtection="1">
      <alignment horizontal="center" vertical="center" wrapText="1"/>
      <protection hidden="1"/>
    </xf>
    <xf numFmtId="0" fontId="6" fillId="0" borderId="16" xfId="0" applyFont="1" applyBorder="1" applyAlignment="1" applyProtection="1">
      <alignment horizontal="center" vertical="center" wrapText="1"/>
      <protection hidden="1"/>
    </xf>
    <xf numFmtId="0" fontId="6" fillId="0" borderId="13" xfId="0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12" xfId="0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0" fontId="6" fillId="0" borderId="3" xfId="0" applyFont="1" applyBorder="1" applyAlignment="1" applyProtection="1">
      <alignment horizontal="center" vertical="center" wrapText="1"/>
      <protection hidden="1"/>
    </xf>
    <xf numFmtId="0" fontId="74" fillId="0" borderId="15" xfId="0" applyFont="1" applyBorder="1" applyAlignment="1" applyProtection="1">
      <alignment horizontal="left" vertical="center"/>
      <protection locked="0" hidden="1"/>
    </xf>
    <xf numFmtId="0" fontId="74" fillId="0" borderId="2" xfId="0" applyFont="1" applyBorder="1" applyAlignment="1" applyProtection="1">
      <alignment horizontal="left" vertical="center"/>
      <protection locked="0" hidden="1"/>
    </xf>
    <xf numFmtId="0" fontId="16" fillId="0" borderId="17" xfId="0" applyFont="1" applyBorder="1" applyAlignment="1" applyProtection="1">
      <alignment horizontal="center" vertical="center" wrapText="1"/>
      <protection hidden="1"/>
    </xf>
    <xf numFmtId="0" fontId="16" fillId="0" borderId="15" xfId="0" applyFont="1" applyBorder="1" applyAlignment="1" applyProtection="1">
      <alignment horizontal="center" vertical="center" wrapText="1"/>
      <protection hidden="1"/>
    </xf>
    <xf numFmtId="0" fontId="16" fillId="0" borderId="16" xfId="0" applyFont="1" applyBorder="1" applyAlignment="1" applyProtection="1">
      <alignment horizontal="center" vertical="center" wrapText="1"/>
      <protection hidden="1"/>
    </xf>
    <xf numFmtId="0" fontId="16" fillId="0" borderId="12" xfId="0" applyFont="1" applyBorder="1" applyAlignment="1" applyProtection="1">
      <alignment horizontal="center" vertical="center" wrapText="1"/>
      <protection hidden="1"/>
    </xf>
    <xf numFmtId="0" fontId="16" fillId="0" borderId="2" xfId="0" applyFont="1" applyBorder="1" applyAlignment="1" applyProtection="1">
      <alignment horizontal="center" vertical="center" wrapText="1"/>
      <protection hidden="1"/>
    </xf>
    <xf numFmtId="0" fontId="16" fillId="0" borderId="3" xfId="0" applyFont="1" applyBorder="1" applyAlignment="1" applyProtection="1">
      <alignment horizontal="center" vertical="center" wrapText="1"/>
      <protection hidden="1"/>
    </xf>
    <xf numFmtId="0" fontId="16" fillId="0" borderId="14" xfId="0" applyFont="1" applyBorder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5" fillId="0" borderId="17" xfId="0" applyFont="1" applyBorder="1" applyAlignment="1" applyProtection="1">
      <alignment horizontal="center" vertical="center"/>
      <protection hidden="1"/>
    </xf>
    <xf numFmtId="0" fontId="15" fillId="0" borderId="15" xfId="0" applyFont="1" applyBorder="1" applyAlignment="1" applyProtection="1">
      <alignment horizontal="center" vertical="center"/>
      <protection hidden="1"/>
    </xf>
    <xf numFmtId="0" fontId="15" fillId="0" borderId="16" xfId="0" applyFont="1" applyBorder="1" applyAlignment="1" applyProtection="1">
      <alignment horizontal="center" vertical="center"/>
      <protection hidden="1"/>
    </xf>
    <xf numFmtId="0" fontId="15" fillId="0" borderId="13" xfId="0" applyFont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1" xfId="0" applyFont="1" applyBorder="1" applyAlignment="1" applyProtection="1">
      <alignment horizontal="center" vertical="center"/>
      <protection hidden="1"/>
    </xf>
    <xf numFmtId="0" fontId="15" fillId="0" borderId="12" xfId="0" applyFont="1" applyBorder="1" applyAlignment="1" applyProtection="1">
      <alignment horizontal="center" vertical="center"/>
      <protection hidden="1"/>
    </xf>
    <xf numFmtId="0" fontId="15" fillId="0" borderId="2" xfId="0" applyFont="1" applyBorder="1" applyAlignment="1" applyProtection="1">
      <alignment horizontal="center" vertical="center"/>
      <protection hidden="1"/>
    </xf>
    <xf numFmtId="0" fontId="15" fillId="0" borderId="3" xfId="0" applyFont="1" applyBorder="1" applyAlignment="1" applyProtection="1">
      <alignment horizontal="center" vertical="center"/>
      <protection hidden="1"/>
    </xf>
    <xf numFmtId="0" fontId="12" fillId="0" borderId="17" xfId="0" applyFont="1" applyBorder="1" applyAlignment="1" applyProtection="1">
      <alignment horizontal="center" vertical="center" wrapText="1"/>
      <protection hidden="1"/>
    </xf>
    <xf numFmtId="0" fontId="12" fillId="0" borderId="15" xfId="0" applyFont="1" applyBorder="1" applyAlignment="1" applyProtection="1">
      <alignment horizontal="center" vertical="center" wrapText="1"/>
      <protection hidden="1"/>
    </xf>
    <xf numFmtId="0" fontId="12" fillId="0" borderId="16" xfId="0" applyFont="1" applyBorder="1" applyAlignment="1" applyProtection="1">
      <alignment horizontal="center" vertical="center" wrapText="1"/>
      <protection hidden="1"/>
    </xf>
    <xf numFmtId="0" fontId="12" fillId="0" borderId="27" xfId="0" applyFont="1" applyBorder="1" applyAlignment="1" applyProtection="1">
      <alignment horizontal="center" vertical="center" wrapText="1"/>
      <protection hidden="1"/>
    </xf>
    <xf numFmtId="0" fontId="12" fillId="0" borderId="28" xfId="0" applyFont="1" applyBorder="1" applyAlignment="1" applyProtection="1">
      <alignment horizontal="center" vertical="center" wrapText="1"/>
      <protection hidden="1"/>
    </xf>
    <xf numFmtId="0" fontId="12" fillId="0" borderId="29" xfId="0" applyFont="1" applyBorder="1" applyAlignment="1" applyProtection="1">
      <alignment horizontal="center" vertical="center" wrapText="1"/>
      <protection hidden="1"/>
    </xf>
    <xf numFmtId="0" fontId="14" fillId="0" borderId="69" xfId="0" applyFont="1" applyBorder="1" applyAlignment="1" applyProtection="1">
      <alignment horizontal="center"/>
      <protection hidden="1"/>
    </xf>
    <xf numFmtId="0" fontId="14" fillId="0" borderId="32" xfId="0" applyFont="1" applyBorder="1" applyAlignment="1" applyProtection="1">
      <alignment horizontal="center"/>
      <protection hidden="1"/>
    </xf>
    <xf numFmtId="0" fontId="14" fillId="0" borderId="33" xfId="0" applyFont="1" applyBorder="1" applyAlignment="1" applyProtection="1">
      <alignment horizontal="center"/>
      <protection hidden="1"/>
    </xf>
    <xf numFmtId="0" fontId="14" fillId="0" borderId="70" xfId="0" applyFont="1" applyBorder="1" applyAlignment="1" applyProtection="1">
      <alignment horizontal="center"/>
      <protection hidden="1"/>
    </xf>
    <xf numFmtId="6" fontId="6" fillId="0" borderId="17" xfId="2" applyFont="1" applyBorder="1" applyAlignment="1" applyProtection="1">
      <alignment horizontal="center" vertical="center" wrapText="1"/>
      <protection hidden="1"/>
    </xf>
    <xf numFmtId="6" fontId="6" fillId="0" borderId="15" xfId="2" applyFont="1" applyBorder="1" applyAlignment="1" applyProtection="1">
      <alignment horizontal="center" vertical="center" wrapText="1"/>
      <protection hidden="1"/>
    </xf>
    <xf numFmtId="6" fontId="6" fillId="0" borderId="13" xfId="2" applyFont="1" applyBorder="1" applyAlignment="1" applyProtection="1">
      <alignment horizontal="center" vertical="center" wrapText="1"/>
      <protection hidden="1"/>
    </xf>
    <xf numFmtId="6" fontId="6" fillId="0" borderId="0" xfId="2" applyFont="1" applyBorder="1" applyAlignment="1" applyProtection="1">
      <alignment horizontal="center" vertical="center" wrapText="1"/>
      <protection hidden="1"/>
    </xf>
    <xf numFmtId="6" fontId="6" fillId="0" borderId="12" xfId="2" applyFont="1" applyBorder="1" applyAlignment="1" applyProtection="1">
      <alignment horizontal="center" vertical="center" wrapText="1"/>
      <protection hidden="1"/>
    </xf>
    <xf numFmtId="6" fontId="6" fillId="0" borderId="2" xfId="2" applyFont="1" applyBorder="1" applyAlignment="1" applyProtection="1">
      <alignment horizontal="center" vertical="center" wrapText="1"/>
      <protection hidden="1"/>
    </xf>
    <xf numFmtId="0" fontId="31" fillId="0" borderId="17" xfId="0" applyFont="1" applyBorder="1" applyAlignment="1" applyProtection="1">
      <alignment horizontal="left" vertical="center" wrapText="1"/>
      <protection hidden="1"/>
    </xf>
    <xf numFmtId="0" fontId="31" fillId="0" borderId="15" xfId="0" applyFont="1" applyBorder="1" applyAlignment="1" applyProtection="1">
      <alignment horizontal="left" vertical="center" wrapText="1"/>
      <protection hidden="1"/>
    </xf>
    <xf numFmtId="0" fontId="31" fillId="0" borderId="13" xfId="0" applyFont="1" applyBorder="1" applyAlignment="1" applyProtection="1">
      <alignment horizontal="left" vertical="center" wrapText="1"/>
      <protection hidden="1"/>
    </xf>
    <xf numFmtId="0" fontId="31" fillId="0" borderId="0" xfId="0" applyFont="1" applyAlignment="1" applyProtection="1">
      <alignment horizontal="left" vertical="center" wrapText="1"/>
      <protection hidden="1"/>
    </xf>
    <xf numFmtId="38" fontId="32" fillId="0" borderId="15" xfId="0" applyNumberFormat="1" applyFont="1" applyBorder="1" applyAlignment="1" applyProtection="1">
      <alignment horizontal="center" vertical="center" shrinkToFit="1"/>
      <protection hidden="1"/>
    </xf>
    <xf numFmtId="0" fontId="32" fillId="0" borderId="15" xfId="0" applyFont="1" applyBorder="1" applyAlignment="1" applyProtection="1">
      <alignment horizontal="center" vertical="center" shrinkToFit="1"/>
      <protection hidden="1"/>
    </xf>
    <xf numFmtId="0" fontId="32" fillId="0" borderId="0" xfId="0" applyFont="1" applyAlignment="1" applyProtection="1">
      <alignment horizontal="center" vertical="center" shrinkToFit="1"/>
      <protection hidden="1"/>
    </xf>
    <xf numFmtId="0" fontId="35" fillId="0" borderId="13" xfId="0" applyFont="1" applyBorder="1" applyAlignment="1" applyProtection="1">
      <alignment horizontal="left"/>
      <protection hidden="1"/>
    </xf>
    <xf numFmtId="0" fontId="35" fillId="0" borderId="0" xfId="0" applyFont="1" applyAlignment="1" applyProtection="1">
      <alignment horizontal="left"/>
      <protection hidden="1"/>
    </xf>
    <xf numFmtId="0" fontId="13" fillId="0" borderId="0" xfId="0" applyFont="1" applyAlignment="1" applyProtection="1">
      <alignment horizontal="center" vertical="center" shrinkToFit="1"/>
      <protection hidden="1"/>
    </xf>
    <xf numFmtId="0" fontId="13" fillId="0" borderId="2" xfId="0" applyFont="1" applyBorder="1" applyAlignment="1" applyProtection="1">
      <alignment horizontal="center" vertical="center" shrinkToFit="1"/>
      <protection hidden="1"/>
    </xf>
    <xf numFmtId="0" fontId="11" fillId="0" borderId="17" xfId="0" applyFont="1" applyBorder="1" applyAlignment="1" applyProtection="1">
      <alignment horizontal="center" vertical="center" shrinkToFit="1"/>
      <protection hidden="1"/>
    </xf>
    <xf numFmtId="0" fontId="11" fillId="0" borderId="15" xfId="0" applyFont="1" applyBorder="1" applyAlignment="1" applyProtection="1">
      <alignment horizontal="center" vertical="center" shrinkToFit="1"/>
      <protection hidden="1"/>
    </xf>
    <xf numFmtId="0" fontId="11" fillId="0" borderId="16" xfId="0" applyFont="1" applyBorder="1" applyAlignment="1" applyProtection="1">
      <alignment horizontal="center" vertical="center" shrinkToFit="1"/>
      <protection hidden="1"/>
    </xf>
    <xf numFmtId="0" fontId="11" fillId="0" borderId="13" xfId="0" applyFont="1" applyBorder="1" applyAlignment="1" applyProtection="1">
      <alignment horizontal="center" vertical="center" shrinkToFit="1"/>
      <protection hidden="1"/>
    </xf>
    <xf numFmtId="0" fontId="11" fillId="0" borderId="0" xfId="0" applyFont="1" applyAlignment="1" applyProtection="1">
      <alignment horizontal="center" vertical="center" shrinkToFit="1"/>
      <protection hidden="1"/>
    </xf>
    <xf numFmtId="0" fontId="11" fillId="0" borderId="1" xfId="0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 applyProtection="1">
      <alignment horizontal="center" vertical="center" shrinkToFit="1"/>
      <protection hidden="1"/>
    </xf>
    <xf numFmtId="0" fontId="11" fillId="0" borderId="2" xfId="0" applyFont="1" applyBorder="1" applyAlignment="1" applyProtection="1">
      <alignment horizontal="center" vertical="center" shrinkToFit="1"/>
      <protection hidden="1"/>
    </xf>
    <xf numFmtId="0" fontId="11" fillId="0" borderId="3" xfId="0" applyFont="1" applyBorder="1" applyAlignment="1" applyProtection="1">
      <alignment horizontal="center" vertical="center" shrinkToFit="1"/>
      <protection hidden="1"/>
    </xf>
    <xf numFmtId="181" fontId="4" fillId="0" borderId="17" xfId="0" applyNumberFormat="1" applyFont="1" applyBorder="1" applyAlignment="1" applyProtection="1">
      <alignment horizontal="center" vertical="center" shrinkToFit="1"/>
      <protection hidden="1"/>
    </xf>
    <xf numFmtId="181" fontId="4" fillId="0" borderId="15" xfId="0" applyNumberFormat="1" applyFont="1" applyBorder="1" applyAlignment="1" applyProtection="1">
      <alignment horizontal="center" vertical="center" shrinkToFit="1"/>
      <protection hidden="1"/>
    </xf>
    <xf numFmtId="181" fontId="4" fillId="0" borderId="16" xfId="0" applyNumberFormat="1" applyFont="1" applyBorder="1" applyAlignment="1" applyProtection="1">
      <alignment horizontal="center" vertical="center" shrinkToFit="1"/>
      <protection hidden="1"/>
    </xf>
    <xf numFmtId="181" fontId="4" fillId="0" borderId="13" xfId="0" applyNumberFormat="1" applyFont="1" applyBorder="1" applyAlignment="1" applyProtection="1">
      <alignment horizontal="center" vertical="center" shrinkToFit="1"/>
      <protection hidden="1"/>
    </xf>
    <xf numFmtId="181" fontId="4" fillId="0" borderId="0" xfId="0" applyNumberFormat="1" applyFont="1" applyAlignment="1" applyProtection="1">
      <alignment horizontal="center" vertical="center" shrinkToFit="1"/>
      <protection hidden="1"/>
    </xf>
    <xf numFmtId="181" fontId="4" fillId="0" borderId="1" xfId="0" applyNumberFormat="1" applyFont="1" applyBorder="1" applyAlignment="1" applyProtection="1">
      <alignment horizontal="center" vertical="center" shrinkToFit="1"/>
      <protection hidden="1"/>
    </xf>
    <xf numFmtId="181" fontId="4" fillId="0" borderId="12" xfId="0" applyNumberFormat="1" applyFont="1" applyBorder="1" applyAlignment="1" applyProtection="1">
      <alignment horizontal="center" vertical="center" shrinkToFit="1"/>
      <protection hidden="1"/>
    </xf>
    <xf numFmtId="181" fontId="4" fillId="0" borderId="2" xfId="0" applyNumberFormat="1" applyFont="1" applyBorder="1" applyAlignment="1" applyProtection="1">
      <alignment horizontal="center" vertical="center" shrinkToFit="1"/>
      <protection hidden="1"/>
    </xf>
    <xf numFmtId="181" fontId="4" fillId="0" borderId="3" xfId="0" applyNumberFormat="1" applyFont="1" applyBorder="1" applyAlignment="1" applyProtection="1">
      <alignment horizontal="center" vertical="center" shrinkToFit="1"/>
      <protection hidden="1"/>
    </xf>
    <xf numFmtId="181" fontId="30" fillId="0" borderId="17" xfId="0" applyNumberFormat="1" applyFont="1" applyBorder="1" applyAlignment="1" applyProtection="1">
      <alignment horizontal="center" vertical="center" shrinkToFit="1"/>
      <protection hidden="1"/>
    </xf>
    <xf numFmtId="181" fontId="30" fillId="0" borderId="15" xfId="0" applyNumberFormat="1" applyFont="1" applyBorder="1" applyAlignment="1" applyProtection="1">
      <alignment horizontal="center" vertical="center" shrinkToFit="1"/>
      <protection hidden="1"/>
    </xf>
    <xf numFmtId="181" fontId="30" fillId="0" borderId="16" xfId="0" applyNumberFormat="1" applyFont="1" applyBorder="1" applyAlignment="1" applyProtection="1">
      <alignment horizontal="center" vertical="center" shrinkToFit="1"/>
      <protection hidden="1"/>
    </xf>
    <xf numFmtId="181" fontId="30" fillId="0" borderId="13" xfId="0" applyNumberFormat="1" applyFont="1" applyBorder="1" applyAlignment="1" applyProtection="1">
      <alignment horizontal="center" vertical="center" shrinkToFit="1"/>
      <protection hidden="1"/>
    </xf>
    <xf numFmtId="181" fontId="30" fillId="0" borderId="0" xfId="0" applyNumberFormat="1" applyFont="1" applyAlignment="1" applyProtection="1">
      <alignment horizontal="center" vertical="center" shrinkToFit="1"/>
      <protection hidden="1"/>
    </xf>
    <xf numFmtId="181" fontId="30" fillId="0" borderId="1" xfId="0" applyNumberFormat="1" applyFont="1" applyBorder="1" applyAlignment="1" applyProtection="1">
      <alignment horizontal="center" vertical="center" shrinkToFit="1"/>
      <protection hidden="1"/>
    </xf>
    <xf numFmtId="181" fontId="30" fillId="0" borderId="12" xfId="0" applyNumberFormat="1" applyFont="1" applyBorder="1" applyAlignment="1" applyProtection="1">
      <alignment horizontal="center" vertical="center" shrinkToFit="1"/>
      <protection hidden="1"/>
    </xf>
    <xf numFmtId="181" fontId="30" fillId="0" borderId="2" xfId="0" applyNumberFormat="1" applyFont="1" applyBorder="1" applyAlignment="1" applyProtection="1">
      <alignment horizontal="center" vertical="center" shrinkToFit="1"/>
      <protection hidden="1"/>
    </xf>
    <xf numFmtId="181" fontId="30" fillId="0" borderId="3" xfId="0" applyNumberFormat="1" applyFont="1" applyBorder="1" applyAlignment="1" applyProtection="1">
      <alignment horizontal="center" vertical="center" shrinkToFit="1"/>
      <protection hidden="1"/>
    </xf>
    <xf numFmtId="0" fontId="52" fillId="0" borderId="15" xfId="0" applyFont="1" applyBorder="1" applyAlignment="1" applyProtection="1">
      <alignment horizontal="center" vertical="center" wrapText="1"/>
      <protection hidden="1"/>
    </xf>
    <xf numFmtId="0" fontId="52" fillId="0" borderId="2" xfId="0" applyFont="1" applyBorder="1" applyAlignment="1" applyProtection="1">
      <alignment horizontal="center" vertical="center" wrapText="1"/>
      <protection hidden="1"/>
    </xf>
    <xf numFmtId="186" fontId="51" fillId="0" borderId="2" xfId="0" applyNumberFormat="1" applyFont="1" applyBorder="1" applyAlignment="1" applyProtection="1">
      <alignment horizontal="center" vertical="center" shrinkToFit="1"/>
      <protection hidden="1"/>
    </xf>
    <xf numFmtId="0" fontId="14" fillId="0" borderId="13" xfId="0" applyFont="1" applyBorder="1" applyAlignment="1" applyProtection="1">
      <alignment horizontal="center"/>
      <protection hidden="1"/>
    </xf>
    <xf numFmtId="0" fontId="48" fillId="0" borderId="0" xfId="0" applyFont="1" applyAlignment="1" applyProtection="1">
      <alignment horizontal="left" vertical="center"/>
      <protection hidden="1"/>
    </xf>
    <xf numFmtId="0" fontId="48" fillId="0" borderId="2" xfId="0" applyFont="1" applyBorder="1" applyAlignment="1" applyProtection="1">
      <alignment horizontal="left" vertical="center"/>
      <protection hidden="1"/>
    </xf>
    <xf numFmtId="0" fontId="38" fillId="0" borderId="14" xfId="0" applyFont="1" applyBorder="1" applyAlignment="1" applyProtection="1">
      <alignment horizontal="center" vertical="center"/>
      <protection hidden="1"/>
    </xf>
    <xf numFmtId="0" fontId="38" fillId="0" borderId="17" xfId="0" applyFont="1" applyBorder="1" applyAlignment="1" applyProtection="1">
      <alignment horizontal="center" vertical="center"/>
      <protection hidden="1"/>
    </xf>
    <xf numFmtId="0" fontId="38" fillId="0" borderId="15" xfId="0" applyFont="1" applyBorder="1" applyAlignment="1" applyProtection="1">
      <alignment horizontal="center" vertical="center"/>
      <protection hidden="1"/>
    </xf>
    <xf numFmtId="0" fontId="38" fillId="0" borderId="16" xfId="0" applyFont="1" applyBorder="1" applyAlignment="1" applyProtection="1">
      <alignment horizontal="center" vertical="center"/>
      <protection hidden="1"/>
    </xf>
    <xf numFmtId="0" fontId="38" fillId="0" borderId="13" xfId="0" applyFont="1" applyBorder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38" fillId="0" borderId="1" xfId="0" applyFont="1" applyBorder="1" applyAlignment="1" applyProtection="1">
      <alignment horizontal="center" vertical="center"/>
      <protection hidden="1"/>
    </xf>
    <xf numFmtId="0" fontId="38" fillId="0" borderId="12" xfId="0" applyFont="1" applyBorder="1" applyAlignment="1" applyProtection="1">
      <alignment horizontal="center" vertical="center"/>
      <protection hidden="1"/>
    </xf>
    <xf numFmtId="0" fontId="38" fillId="0" borderId="2" xfId="0" applyFont="1" applyBorder="1" applyAlignment="1" applyProtection="1">
      <alignment horizontal="center" vertical="center"/>
      <protection hidden="1"/>
    </xf>
    <xf numFmtId="0" fontId="38" fillId="0" borderId="3" xfId="0" applyFont="1" applyBorder="1" applyAlignment="1" applyProtection="1">
      <alignment horizontal="center" vertical="center"/>
      <protection hidden="1"/>
    </xf>
    <xf numFmtId="0" fontId="48" fillId="0" borderId="0" xfId="0" applyFont="1" applyAlignment="1" applyProtection="1">
      <alignment horizontal="center" vertical="center"/>
      <protection hidden="1"/>
    </xf>
    <xf numFmtId="0" fontId="48" fillId="0" borderId="2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48" fillId="0" borderId="0" xfId="0" applyFont="1" applyAlignment="1" applyProtection="1">
      <alignment horizontal="left" vertical="center" shrinkToFit="1"/>
      <protection hidden="1"/>
    </xf>
    <xf numFmtId="0" fontId="48" fillId="0" borderId="2" xfId="0" applyFont="1" applyBorder="1" applyAlignment="1" applyProtection="1">
      <alignment horizontal="left" vertical="center" shrinkToFit="1"/>
      <protection hidden="1"/>
    </xf>
    <xf numFmtId="0" fontId="79" fillId="0" borderId="15" xfId="0" applyFont="1" applyBorder="1" applyAlignment="1" applyProtection="1">
      <alignment horizontal="left" vertical="center" wrapText="1" shrinkToFit="1"/>
      <protection hidden="1"/>
    </xf>
    <xf numFmtId="0" fontId="79" fillId="0" borderId="2" xfId="0" applyFont="1" applyBorder="1" applyAlignment="1" applyProtection="1">
      <alignment horizontal="left" vertical="center" wrapText="1" shrinkToFit="1"/>
      <protection hidden="1"/>
    </xf>
    <xf numFmtId="0" fontId="19" fillId="0" borderId="0" xfId="0" applyFont="1" applyAlignment="1" applyProtection="1">
      <alignment horizontal="left" vertical="center" shrinkToFit="1"/>
      <protection hidden="1"/>
    </xf>
    <xf numFmtId="0" fontId="61" fillId="0" borderId="0" xfId="0" applyFont="1" applyAlignment="1" applyProtection="1">
      <alignment horizontal="left" vertical="center" wrapText="1" shrinkToFit="1"/>
      <protection hidden="1"/>
    </xf>
    <xf numFmtId="0" fontId="61" fillId="0" borderId="2" xfId="0" applyFont="1" applyBorder="1" applyAlignment="1" applyProtection="1">
      <alignment horizontal="left" vertical="center" wrapText="1" shrinkToFit="1"/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0" fontId="32" fillId="0" borderId="0" xfId="0" applyFont="1" applyAlignment="1" applyProtection="1">
      <alignment horizontal="center" vertical="center"/>
      <protection hidden="1"/>
    </xf>
    <xf numFmtId="0" fontId="48" fillId="0" borderId="15" xfId="0" applyFont="1" applyBorder="1" applyAlignment="1" applyProtection="1">
      <alignment horizontal="left" vertical="center"/>
      <protection hidden="1"/>
    </xf>
    <xf numFmtId="0" fontId="54" fillId="0" borderId="0" xfId="0" applyFont="1" applyAlignment="1" applyProtection="1">
      <alignment horizontal="center" vertical="center"/>
      <protection hidden="1"/>
    </xf>
    <xf numFmtId="0" fontId="54" fillId="0" borderId="2" xfId="0" applyFont="1" applyBorder="1" applyAlignment="1" applyProtection="1">
      <alignment horizontal="center" vertical="center"/>
      <protection hidden="1"/>
    </xf>
    <xf numFmtId="0" fontId="36" fillId="0" borderId="0" xfId="0" applyFont="1" applyAlignment="1" applyProtection="1">
      <alignment horizontal="center" vertical="center"/>
      <protection hidden="1"/>
    </xf>
    <xf numFmtId="177" fontId="47" fillId="0" borderId="0" xfId="0" applyNumberFormat="1" applyFont="1" applyAlignment="1" applyProtection="1">
      <alignment horizontal="center" vertical="center" shrinkToFit="1"/>
      <protection hidden="1"/>
    </xf>
    <xf numFmtId="0" fontId="8" fillId="0" borderId="0" xfId="0" applyFont="1" applyAlignment="1" applyProtection="1">
      <alignment horizontal="right" vertical="center"/>
      <protection hidden="1"/>
    </xf>
    <xf numFmtId="0" fontId="30" fillId="0" borderId="4" xfId="0" applyFont="1" applyBorder="1" applyAlignment="1" applyProtection="1">
      <alignment horizontal="center" vertical="center"/>
      <protection hidden="1"/>
    </xf>
    <xf numFmtId="0" fontId="30" fillId="0" borderId="5" xfId="0" applyFont="1" applyBorder="1" applyAlignment="1" applyProtection="1">
      <alignment horizontal="center" vertical="center"/>
      <protection hidden="1"/>
    </xf>
    <xf numFmtId="0" fontId="30" fillId="0" borderId="6" xfId="0" applyFont="1" applyBorder="1" applyAlignment="1" applyProtection="1">
      <alignment horizontal="center" vertical="center"/>
      <protection hidden="1"/>
    </xf>
    <xf numFmtId="0" fontId="30" fillId="0" borderId="7" xfId="0" applyFont="1" applyBorder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30" fillId="0" borderId="8" xfId="0" applyFont="1" applyBorder="1" applyAlignment="1" applyProtection="1">
      <alignment horizontal="center" vertical="center"/>
      <protection hidden="1"/>
    </xf>
    <xf numFmtId="187" fontId="58" fillId="0" borderId="0" xfId="3" applyNumberFormat="1" applyFont="1" applyAlignment="1" applyProtection="1">
      <alignment horizontal="center" vertical="center" shrinkToFit="1"/>
      <protection hidden="1"/>
    </xf>
  </cellXfs>
  <cellStyles count="6">
    <cellStyle name="ハイパーリンク" xfId="5" builtinId="8"/>
    <cellStyle name="桁区切り" xfId="1" builtinId="6"/>
    <cellStyle name="桁区切り 2" xfId="4" xr:uid="{00000000-0005-0000-0000-000002000000}"/>
    <cellStyle name="通貨" xfId="2" builtinId="7"/>
    <cellStyle name="標準" xfId="0" builtinId="0"/>
    <cellStyle name="標準 2" xfId="3" xr:uid="{00000000-0005-0000-0000-000005000000}"/>
  </cellStyles>
  <dxfs count="51">
    <dxf>
      <font>
        <color rgb="FFFF0000"/>
      </font>
    </dxf>
    <dxf>
      <font>
        <color rgb="FFFFC000"/>
      </font>
      <fill>
        <patternFill>
          <bgColor rgb="FFFFC7CE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3B7F3"/>
        </patternFill>
      </fill>
    </dxf>
    <dxf>
      <fill>
        <patternFill>
          <bgColor rgb="FFFFCFFD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</dxf>
    <dxf>
      <fill>
        <patternFill>
          <bgColor rgb="FFFFCCFF"/>
        </patternFill>
      </fill>
    </dxf>
    <dxf>
      <font>
        <color rgb="FFFF0000"/>
      </font>
    </dxf>
    <dxf>
      <font>
        <color theme="1"/>
      </font>
      <fill>
        <patternFill>
          <bgColor rgb="FFFFCCFF"/>
        </patternFill>
      </fill>
    </dxf>
    <dxf>
      <font>
        <color theme="0"/>
      </font>
    </dxf>
    <dxf>
      <font>
        <color auto="1"/>
      </font>
    </dxf>
    <dxf>
      <font>
        <color rgb="FFFFC000"/>
      </font>
      <fill>
        <patternFill>
          <bgColor rgb="FFFFC7CE"/>
        </patternFill>
      </fill>
    </dxf>
    <dxf>
      <font>
        <color rgb="FFFFC000"/>
      </font>
      <fill>
        <patternFill>
          <bgColor rgb="FFFFC7CE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3B7F3"/>
        </patternFill>
      </fill>
    </dxf>
    <dxf>
      <fill>
        <patternFill>
          <bgColor rgb="FFFFCCFF"/>
        </patternFill>
      </fill>
    </dxf>
    <dxf>
      <fill>
        <patternFill>
          <bgColor rgb="FFFFCFFD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rgb="FFFFCCFF"/>
        </patternFill>
      </fill>
    </dxf>
    <dxf>
      <font>
        <color theme="1"/>
      </font>
      <fill>
        <patternFill>
          <bgColor rgb="FFFFCCFF"/>
        </patternFill>
      </fill>
    </dxf>
    <dxf>
      <font>
        <color theme="0"/>
      </font>
    </dxf>
    <dxf>
      <font>
        <color auto="1"/>
      </font>
    </dxf>
    <dxf>
      <font>
        <color rgb="FFFF0000"/>
      </font>
    </dxf>
    <dxf>
      <font>
        <color rgb="FFFFC000"/>
      </font>
      <fill>
        <patternFill>
          <bgColor rgb="FFFFC7CE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3B7F3"/>
        </patternFill>
      </fill>
    </dxf>
    <dxf>
      <fill>
        <patternFill>
          <bgColor rgb="FFFFCFFD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</dxf>
    <dxf>
      <font>
        <color theme="1"/>
      </font>
      <fill>
        <patternFill>
          <bgColor rgb="FFFFCCFF"/>
        </patternFill>
      </fill>
    </dxf>
    <dxf>
      <font>
        <color theme="0"/>
      </font>
    </dxf>
    <dxf>
      <font>
        <color auto="1"/>
      </font>
    </dxf>
    <dxf>
      <font>
        <color rgb="FFFF0000"/>
      </font>
    </dxf>
  </dxfs>
  <tableStyles count="0" defaultTableStyle="TableStyleMedium2" defaultPivotStyle="PivotStyleLight16"/>
  <colors>
    <mruColors>
      <color rgb="FFFFDDFF"/>
      <color rgb="FFFFCCCC"/>
      <color rgb="FFFFCCFF"/>
      <color rgb="FFEDB9E3"/>
      <color rgb="FFF2C4EF"/>
      <color rgb="FFF3B7F3"/>
      <color rgb="FFF2B4F2"/>
      <color rgb="FFFFCFFD"/>
      <color rgb="FFF3C5F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J$4" lockText="1" noThreeD="1"/>
</file>

<file path=xl/ctrlProps/ctrlProp10.xml><?xml version="1.0" encoding="utf-8"?>
<formControlPr xmlns="http://schemas.microsoft.com/office/spreadsheetml/2009/9/main" objectType="CheckBox" fmlaLink="$J$21" lockText="1" noThreeD="1"/>
</file>

<file path=xl/ctrlProps/ctrlProp11.xml><?xml version="1.0" encoding="utf-8"?>
<formControlPr xmlns="http://schemas.microsoft.com/office/spreadsheetml/2009/9/main" objectType="CheckBox" fmlaLink="$J$24" lockText="1" noThreeD="1"/>
</file>

<file path=xl/ctrlProps/ctrlProp12.xml><?xml version="1.0" encoding="utf-8"?>
<formControlPr xmlns="http://schemas.microsoft.com/office/spreadsheetml/2009/9/main" objectType="CheckBox" fmlaLink="$J$26" lockText="1" noThreeD="1"/>
</file>

<file path=xl/ctrlProps/ctrlProp13.xml><?xml version="1.0" encoding="utf-8"?>
<formControlPr xmlns="http://schemas.microsoft.com/office/spreadsheetml/2009/9/main" objectType="CheckBox" fmlaLink="$J$27" lockText="1" noThreeD="1"/>
</file>

<file path=xl/ctrlProps/ctrlProp14.xml><?xml version="1.0" encoding="utf-8"?>
<formControlPr xmlns="http://schemas.microsoft.com/office/spreadsheetml/2009/9/main" objectType="CheckBox" fmlaLink="$J$28" lockText="1" noThreeD="1"/>
</file>

<file path=xl/ctrlProps/ctrlProp15.xml><?xml version="1.0" encoding="utf-8"?>
<formControlPr xmlns="http://schemas.microsoft.com/office/spreadsheetml/2009/9/main" objectType="CheckBox" fmlaLink="$J$31" lockText="1" noThreeD="1"/>
</file>

<file path=xl/ctrlProps/ctrlProp16.xml><?xml version="1.0" encoding="utf-8"?>
<formControlPr xmlns="http://schemas.microsoft.com/office/spreadsheetml/2009/9/main" objectType="CheckBox" fmlaLink="$J$32" lockText="1" noThreeD="1"/>
</file>

<file path=xl/ctrlProps/ctrlProp17.xml><?xml version="1.0" encoding="utf-8"?>
<formControlPr xmlns="http://schemas.microsoft.com/office/spreadsheetml/2009/9/main" objectType="CheckBox" fmlaLink="$J$34" lockText="1" noThreeD="1"/>
</file>

<file path=xl/ctrlProps/ctrlProp18.xml><?xml version="1.0" encoding="utf-8"?>
<formControlPr xmlns="http://schemas.microsoft.com/office/spreadsheetml/2009/9/main" objectType="CheckBox" fmlaLink="$J$35" lockText="1" noThreeD="1"/>
</file>

<file path=xl/ctrlProps/ctrlProp19.xml><?xml version="1.0" encoding="utf-8"?>
<formControlPr xmlns="http://schemas.microsoft.com/office/spreadsheetml/2009/9/main" objectType="CheckBox" fmlaLink="$J$38" lockText="1" noThreeD="1"/>
</file>

<file path=xl/ctrlProps/ctrlProp2.xml><?xml version="1.0" encoding="utf-8"?>
<formControlPr xmlns="http://schemas.microsoft.com/office/spreadsheetml/2009/9/main" objectType="CheckBox" fmlaLink="$J$5" lockText="1" noThreeD="1"/>
</file>

<file path=xl/ctrlProps/ctrlProp20.xml><?xml version="1.0" encoding="utf-8"?>
<formControlPr xmlns="http://schemas.microsoft.com/office/spreadsheetml/2009/9/main" objectType="CheckBox" fmlaLink="$J$39" lockText="1" noThreeD="1"/>
</file>

<file path=xl/ctrlProps/ctrlProp21.xml><?xml version="1.0" encoding="utf-8"?>
<formControlPr xmlns="http://schemas.microsoft.com/office/spreadsheetml/2009/9/main" objectType="CheckBox" fmlaLink="$J$41" lockText="1" noThreeD="1"/>
</file>

<file path=xl/ctrlProps/ctrlProp22.xml><?xml version="1.0" encoding="utf-8"?>
<formControlPr xmlns="http://schemas.microsoft.com/office/spreadsheetml/2009/9/main" objectType="CheckBox" fmlaLink="$J$43" lockText="1" noThreeD="1"/>
</file>

<file path=xl/ctrlProps/ctrlProp23.xml><?xml version="1.0" encoding="utf-8"?>
<formControlPr xmlns="http://schemas.microsoft.com/office/spreadsheetml/2009/9/main" objectType="CheckBox" fmlaLink="$J$45" lockText="1" noThreeD="1"/>
</file>

<file path=xl/ctrlProps/ctrlProp24.xml><?xml version="1.0" encoding="utf-8"?>
<formControlPr xmlns="http://schemas.microsoft.com/office/spreadsheetml/2009/9/main" objectType="CheckBox" fmlaLink="$J$48" lockText="1" noThreeD="1"/>
</file>

<file path=xl/ctrlProps/ctrlProp25.xml><?xml version="1.0" encoding="utf-8"?>
<formControlPr xmlns="http://schemas.microsoft.com/office/spreadsheetml/2009/9/main" objectType="CheckBox" fmlaLink="$J$50" lockText="1" noThreeD="1"/>
</file>

<file path=xl/ctrlProps/ctrlProp26.xml><?xml version="1.0" encoding="utf-8"?>
<formControlPr xmlns="http://schemas.microsoft.com/office/spreadsheetml/2009/9/main" objectType="CheckBox" fmlaLink="$J$51" lockText="1" noThreeD="1"/>
</file>

<file path=xl/ctrlProps/ctrlProp27.xml><?xml version="1.0" encoding="utf-8"?>
<formControlPr xmlns="http://schemas.microsoft.com/office/spreadsheetml/2009/9/main" objectType="CheckBox" fmlaLink="$J$55" lockText="1" noThreeD="1"/>
</file>

<file path=xl/ctrlProps/ctrlProp28.xml><?xml version="1.0" encoding="utf-8"?>
<formControlPr xmlns="http://schemas.microsoft.com/office/spreadsheetml/2009/9/main" objectType="CheckBox" fmlaLink="$J$58" lockText="1" noThreeD="1"/>
</file>

<file path=xl/ctrlProps/ctrlProp29.xml><?xml version="1.0" encoding="utf-8"?>
<formControlPr xmlns="http://schemas.microsoft.com/office/spreadsheetml/2009/9/main" objectType="CheckBox" fmlaLink="$J$62" lockText="1" noThreeD="1"/>
</file>

<file path=xl/ctrlProps/ctrlProp3.xml><?xml version="1.0" encoding="utf-8"?>
<formControlPr xmlns="http://schemas.microsoft.com/office/spreadsheetml/2009/9/main" objectType="CheckBox" fmlaLink="$J$9" lockText="1" noThreeD="1"/>
</file>

<file path=xl/ctrlProps/ctrlProp30.xml><?xml version="1.0" encoding="utf-8"?>
<formControlPr xmlns="http://schemas.microsoft.com/office/spreadsheetml/2009/9/main" objectType="CheckBox" fmlaLink="$J$65" lockText="1" noThreeD="1"/>
</file>

<file path=xl/ctrlProps/ctrlProp31.xml><?xml version="1.0" encoding="utf-8"?>
<formControlPr xmlns="http://schemas.microsoft.com/office/spreadsheetml/2009/9/main" objectType="CheckBox" fmlaLink="$J$67" lockText="1" noThreeD="1"/>
</file>

<file path=xl/ctrlProps/ctrlProp32.xml><?xml version="1.0" encoding="utf-8"?>
<formControlPr xmlns="http://schemas.microsoft.com/office/spreadsheetml/2009/9/main" objectType="CheckBox" fmlaLink="$J$69" lockText="1" noThreeD="1"/>
</file>

<file path=xl/ctrlProps/ctrlProp33.xml><?xml version="1.0" encoding="utf-8"?>
<formControlPr xmlns="http://schemas.microsoft.com/office/spreadsheetml/2009/9/main" objectType="CheckBox" fmlaLink="$J$72" lockText="1" noThreeD="1"/>
</file>

<file path=xl/ctrlProps/ctrlProp34.xml><?xml version="1.0" encoding="utf-8"?>
<formControlPr xmlns="http://schemas.microsoft.com/office/spreadsheetml/2009/9/main" objectType="CheckBox" fmlaLink="$J$83" lockText="1" noThreeD="1"/>
</file>

<file path=xl/ctrlProps/ctrlProp35.xml><?xml version="1.0" encoding="utf-8"?>
<formControlPr xmlns="http://schemas.microsoft.com/office/spreadsheetml/2009/9/main" objectType="CheckBox" fmlaLink="$J$85" lockText="1" noThreeD="1"/>
</file>

<file path=xl/ctrlProps/ctrlProp36.xml><?xml version="1.0" encoding="utf-8"?>
<formControlPr xmlns="http://schemas.microsoft.com/office/spreadsheetml/2009/9/main" objectType="CheckBox" fmlaLink="$J$86" lockText="1" noThreeD="1"/>
</file>

<file path=xl/ctrlProps/ctrlProp37.xml><?xml version="1.0" encoding="utf-8"?>
<formControlPr xmlns="http://schemas.microsoft.com/office/spreadsheetml/2009/9/main" objectType="CheckBox" fmlaLink="$J$88" lockText="1" noThreeD="1"/>
</file>

<file path=xl/ctrlProps/ctrlProp38.xml><?xml version="1.0" encoding="utf-8"?>
<formControlPr xmlns="http://schemas.microsoft.com/office/spreadsheetml/2009/9/main" objectType="CheckBox" fmlaLink="$J$91" lockText="1" noThreeD="1"/>
</file>

<file path=xl/ctrlProps/ctrlProp39.xml><?xml version="1.0" encoding="utf-8"?>
<formControlPr xmlns="http://schemas.microsoft.com/office/spreadsheetml/2009/9/main" objectType="CheckBox" fmlaLink="$J$93" lockText="1" noThreeD="1"/>
</file>

<file path=xl/ctrlProps/ctrlProp4.xml><?xml version="1.0" encoding="utf-8"?>
<formControlPr xmlns="http://schemas.microsoft.com/office/spreadsheetml/2009/9/main" objectType="CheckBox" fmlaLink="$J$10" lockText="1" noThreeD="1"/>
</file>

<file path=xl/ctrlProps/ctrlProp40.xml><?xml version="1.0" encoding="utf-8"?>
<formControlPr xmlns="http://schemas.microsoft.com/office/spreadsheetml/2009/9/main" objectType="CheckBox" fmlaLink="$J$98" lockText="1" noThreeD="1"/>
</file>

<file path=xl/ctrlProps/ctrlProp41.xml><?xml version="1.0" encoding="utf-8"?>
<formControlPr xmlns="http://schemas.microsoft.com/office/spreadsheetml/2009/9/main" objectType="CheckBox" fmlaLink="$J$107" lockText="1" noThreeD="1"/>
</file>

<file path=xl/ctrlProps/ctrlProp42.xml><?xml version="1.0" encoding="utf-8"?>
<formControlPr xmlns="http://schemas.microsoft.com/office/spreadsheetml/2009/9/main" objectType="CheckBox" fmlaLink="$J$109" lockText="1" noThreeD="1"/>
</file>

<file path=xl/ctrlProps/ctrlProp43.xml><?xml version="1.0" encoding="utf-8"?>
<formControlPr xmlns="http://schemas.microsoft.com/office/spreadsheetml/2009/9/main" objectType="CheckBox" fmlaLink="$J$111" lockText="1" noThreeD="1"/>
</file>

<file path=xl/ctrlProps/ctrlProp44.xml><?xml version="1.0" encoding="utf-8"?>
<formControlPr xmlns="http://schemas.microsoft.com/office/spreadsheetml/2009/9/main" objectType="CheckBox" fmlaLink="$J$113" lockText="1" noThreeD="1"/>
</file>

<file path=xl/ctrlProps/ctrlProp45.xml><?xml version="1.0" encoding="utf-8"?>
<formControlPr xmlns="http://schemas.microsoft.com/office/spreadsheetml/2009/9/main" objectType="CheckBox" fmlaLink="$J$102" lockText="1" noThreeD="1"/>
</file>

<file path=xl/ctrlProps/ctrlProp46.xml><?xml version="1.0" encoding="utf-8"?>
<formControlPr xmlns="http://schemas.microsoft.com/office/spreadsheetml/2009/9/main" objectType="CheckBox" fmlaLink="$J$104" lockText="1" noThreeD="1"/>
</file>

<file path=xl/ctrlProps/ctrlProp47.xml><?xml version="1.0" encoding="utf-8"?>
<formControlPr xmlns="http://schemas.microsoft.com/office/spreadsheetml/2009/9/main" objectType="CheckBox" fmlaLink="$J$106" lockText="1" noThreeD="1"/>
</file>

<file path=xl/ctrlProps/ctrlProp48.xml><?xml version="1.0" encoding="utf-8"?>
<formControlPr xmlns="http://schemas.microsoft.com/office/spreadsheetml/2009/9/main" objectType="CheckBox" fmlaLink="$J$6" lockText="1" noThreeD="1"/>
</file>

<file path=xl/ctrlProps/ctrlProp49.xml><?xml version="1.0" encoding="utf-8"?>
<formControlPr xmlns="http://schemas.microsoft.com/office/spreadsheetml/2009/9/main" objectType="CheckBox" fmlaLink="$J$8" lockText="1" noThreeD="1"/>
</file>

<file path=xl/ctrlProps/ctrlProp5.xml><?xml version="1.0" encoding="utf-8"?>
<formControlPr xmlns="http://schemas.microsoft.com/office/spreadsheetml/2009/9/main" objectType="CheckBox" fmlaLink="$J$12" lockText="1" noThreeD="1"/>
</file>

<file path=xl/ctrlProps/ctrlProp50.xml><?xml version="1.0" encoding="utf-8"?>
<formControlPr xmlns="http://schemas.microsoft.com/office/spreadsheetml/2009/9/main" objectType="CheckBox" fmlaLink="$J$46" lockText="1" noThreeD="1"/>
</file>

<file path=xl/ctrlProps/ctrlProp51.xml><?xml version="1.0" encoding="utf-8"?>
<formControlPr xmlns="http://schemas.microsoft.com/office/spreadsheetml/2009/9/main" objectType="CheckBox" fmlaLink="$J$70" lockText="1" noThreeD="1"/>
</file>

<file path=xl/ctrlProps/ctrlProp52.xml><?xml version="1.0" encoding="utf-8"?>
<formControlPr xmlns="http://schemas.microsoft.com/office/spreadsheetml/2009/9/main" objectType="CheckBox" fmlaLink="$J$84" lockText="1" noThreeD="1"/>
</file>

<file path=xl/ctrlProps/ctrlProp53.xml><?xml version="1.0" encoding="utf-8"?>
<formControlPr xmlns="http://schemas.microsoft.com/office/spreadsheetml/2009/9/main" objectType="CheckBox" fmlaLink="$J$89" lockText="1" noThreeD="1"/>
</file>

<file path=xl/ctrlProps/ctrlProp54.xml><?xml version="1.0" encoding="utf-8"?>
<formControlPr xmlns="http://schemas.microsoft.com/office/spreadsheetml/2009/9/main" objectType="CheckBox" fmlaLink="$J$56" lockText="1" noThreeD="1"/>
</file>

<file path=xl/ctrlProps/ctrlProp55.xml><?xml version="1.0" encoding="utf-8"?>
<formControlPr xmlns="http://schemas.microsoft.com/office/spreadsheetml/2009/9/main" objectType="CheckBox" fmlaLink="$J$17" lockText="1" noThreeD="1"/>
</file>

<file path=xl/ctrlProps/ctrlProp56.xml><?xml version="1.0" encoding="utf-8"?>
<formControlPr xmlns="http://schemas.microsoft.com/office/spreadsheetml/2009/9/main" objectType="CheckBox" fmlaLink="$J$64" lockText="1" noThreeD="1"/>
</file>

<file path=xl/ctrlProps/ctrlProp57.xml><?xml version="1.0" encoding="utf-8"?>
<formControlPr xmlns="http://schemas.microsoft.com/office/spreadsheetml/2009/9/main" objectType="CheckBox" fmlaLink="$J$25" lockText="1" noThreeD="1"/>
</file>

<file path=xl/ctrlProps/ctrlProp58.xml><?xml version="1.0" encoding="utf-8"?>
<formControlPr xmlns="http://schemas.microsoft.com/office/spreadsheetml/2009/9/main" objectType="CheckBox" fmlaLink="$J$29" lockText="1" noThreeD="1"/>
</file>

<file path=xl/ctrlProps/ctrlProp59.xml><?xml version="1.0" encoding="utf-8"?>
<formControlPr xmlns="http://schemas.microsoft.com/office/spreadsheetml/2009/9/main" objectType="CheckBox" fmlaLink="$J$54" lockText="1" noThreeD="1"/>
</file>

<file path=xl/ctrlProps/ctrlProp6.xml><?xml version="1.0" encoding="utf-8"?>
<formControlPr xmlns="http://schemas.microsoft.com/office/spreadsheetml/2009/9/main" objectType="CheckBox" fmlaLink="$J$13" lockText="1" noThreeD="1"/>
</file>

<file path=xl/ctrlProps/ctrlProp60.xml><?xml version="1.0" encoding="utf-8"?>
<formControlPr xmlns="http://schemas.microsoft.com/office/spreadsheetml/2009/9/main" objectType="CheckBox" fmlaLink="$J$47" lockText="1" noThreeD="1"/>
</file>

<file path=xl/ctrlProps/ctrlProp61.xml><?xml version="1.0" encoding="utf-8"?>
<formControlPr xmlns="http://schemas.microsoft.com/office/spreadsheetml/2009/9/main" objectType="CheckBox" fmlaLink="$J$57" lockText="1" noThreeD="1"/>
</file>

<file path=xl/ctrlProps/ctrlProp62.xml><?xml version="1.0" encoding="utf-8"?>
<formControlPr xmlns="http://schemas.microsoft.com/office/spreadsheetml/2009/9/main" objectType="CheckBox" fmlaLink="$J$61" lockText="1" noThreeD="1"/>
</file>

<file path=xl/ctrlProps/ctrlProp63.xml><?xml version="1.0" encoding="utf-8"?>
<formControlPr xmlns="http://schemas.microsoft.com/office/spreadsheetml/2009/9/main" objectType="CheckBox" fmlaLink="$J$68" lockText="1" noThreeD="1"/>
</file>

<file path=xl/ctrlProps/ctrlProp64.xml><?xml version="1.0" encoding="utf-8"?>
<formControlPr xmlns="http://schemas.microsoft.com/office/spreadsheetml/2009/9/main" objectType="CheckBox" fmlaLink="$J$73" lockText="1" noThreeD="1"/>
</file>

<file path=xl/ctrlProps/ctrlProp65.xml><?xml version="1.0" encoding="utf-8"?>
<formControlPr xmlns="http://schemas.microsoft.com/office/spreadsheetml/2009/9/main" objectType="CheckBox" fmlaLink="$J$75" lockText="1" noThreeD="1"/>
</file>

<file path=xl/ctrlProps/ctrlProp66.xml><?xml version="1.0" encoding="utf-8"?>
<formControlPr xmlns="http://schemas.microsoft.com/office/spreadsheetml/2009/9/main" objectType="CheckBox" fmlaLink="$J$77" lockText="1" noThreeD="1"/>
</file>

<file path=xl/ctrlProps/ctrlProp67.xml><?xml version="1.0" encoding="utf-8"?>
<formControlPr xmlns="http://schemas.microsoft.com/office/spreadsheetml/2009/9/main" objectType="CheckBox" fmlaLink="$J$79" lockText="1" noThreeD="1"/>
</file>

<file path=xl/ctrlProps/ctrlProp68.xml><?xml version="1.0" encoding="utf-8"?>
<formControlPr xmlns="http://schemas.microsoft.com/office/spreadsheetml/2009/9/main" objectType="CheckBox" fmlaLink="$J$81" lockText="1" noThreeD="1"/>
</file>

<file path=xl/ctrlProps/ctrlProp69.xml><?xml version="1.0" encoding="utf-8"?>
<formControlPr xmlns="http://schemas.microsoft.com/office/spreadsheetml/2009/9/main" objectType="CheckBox" fmlaLink="$J$87" lockText="1" noThreeD="1"/>
</file>

<file path=xl/ctrlProps/ctrlProp7.xml><?xml version="1.0" encoding="utf-8"?>
<formControlPr xmlns="http://schemas.microsoft.com/office/spreadsheetml/2009/9/main" objectType="CheckBox" fmlaLink="$J$16" lockText="1" noThreeD="1"/>
</file>

<file path=xl/ctrlProps/ctrlProp70.xml><?xml version="1.0" encoding="utf-8"?>
<formControlPr xmlns="http://schemas.microsoft.com/office/spreadsheetml/2009/9/main" objectType="CheckBox" fmlaLink="$J$103" lockText="1" noThreeD="1"/>
</file>

<file path=xl/ctrlProps/ctrlProp71.xml><?xml version="1.0" encoding="utf-8"?>
<formControlPr xmlns="http://schemas.microsoft.com/office/spreadsheetml/2009/9/main" objectType="CheckBox" fmlaLink="$J$14" lockText="1" noThreeD="1"/>
</file>

<file path=xl/ctrlProps/ctrlProp72.xml><?xml version="1.0" encoding="utf-8"?>
<formControlPr xmlns="http://schemas.microsoft.com/office/spreadsheetml/2009/9/main" objectType="CheckBox" fmlaLink="$J$36" lockText="1" noThreeD="1"/>
</file>

<file path=xl/ctrlProps/ctrlProp73.xml><?xml version="1.0" encoding="utf-8"?>
<formControlPr xmlns="http://schemas.microsoft.com/office/spreadsheetml/2009/9/main" objectType="CheckBox" fmlaLink="$J$52" lockText="1" noThreeD="1"/>
</file>

<file path=xl/ctrlProps/ctrlProp74.xml><?xml version="1.0" encoding="utf-8"?>
<formControlPr xmlns="http://schemas.microsoft.com/office/spreadsheetml/2009/9/main" objectType="CheckBox" fmlaLink="$J$94" lockText="1" noThreeD="1"/>
</file>

<file path=xl/ctrlProps/ctrlProp75.xml><?xml version="1.0" encoding="utf-8"?>
<formControlPr xmlns="http://schemas.microsoft.com/office/spreadsheetml/2009/9/main" objectType="CheckBox" fmlaLink="$J$95" lockText="1" noThreeD="1"/>
</file>

<file path=xl/ctrlProps/ctrlProp76.xml><?xml version="1.0" encoding="utf-8"?>
<formControlPr xmlns="http://schemas.microsoft.com/office/spreadsheetml/2009/9/main" objectType="CheckBox" fmlaLink="$J$96" lockText="1" noThreeD="1"/>
</file>

<file path=xl/ctrlProps/ctrlProp77.xml><?xml version="1.0" encoding="utf-8"?>
<formControlPr xmlns="http://schemas.microsoft.com/office/spreadsheetml/2009/9/main" objectType="CheckBox" fmlaLink="$J$99" lockText="1" noThreeD="1"/>
</file>

<file path=xl/ctrlProps/ctrlProp78.xml><?xml version="1.0" encoding="utf-8"?>
<formControlPr xmlns="http://schemas.microsoft.com/office/spreadsheetml/2009/9/main" objectType="CheckBox" fmlaLink="$J$100" lockText="1" noThreeD="1"/>
</file>

<file path=xl/ctrlProps/ctrlProp79.xml><?xml version="1.0" encoding="utf-8"?>
<formControlPr xmlns="http://schemas.microsoft.com/office/spreadsheetml/2009/9/main" objectType="CheckBox" fmlaLink="$J$22" lockText="1" noThreeD="1"/>
</file>

<file path=xl/ctrlProps/ctrlProp8.xml><?xml version="1.0" encoding="utf-8"?>
<formControlPr xmlns="http://schemas.microsoft.com/office/spreadsheetml/2009/9/main" objectType="CheckBox" fmlaLink="$J$18" lockText="1" noThreeD="1"/>
</file>

<file path=xl/ctrlProps/ctrlProp80.xml><?xml version="1.0" encoding="utf-8"?>
<formControlPr xmlns="http://schemas.microsoft.com/office/spreadsheetml/2009/9/main" objectType="CheckBox" fmlaLink="$J$59" lockText="1" noThreeD="1"/>
</file>

<file path=xl/ctrlProps/ctrlProp9.xml><?xml version="1.0" encoding="utf-8"?>
<formControlPr xmlns="http://schemas.microsoft.com/office/spreadsheetml/2009/9/main" objectType="CheckBox" fmlaLink="$J$20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115956</xdr:colOff>
      <xdr:row>0</xdr:row>
      <xdr:rowOff>8282</xdr:rowOff>
    </xdr:from>
    <xdr:to>
      <xdr:col>62</xdr:col>
      <xdr:colOff>8283</xdr:colOff>
      <xdr:row>9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878831" y="8282"/>
          <a:ext cx="1703319" cy="1458568"/>
        </a:xfrm>
        <a:prstGeom prst="rect">
          <a:avLst/>
        </a:prstGeom>
        <a:solidFill>
          <a:srgbClr val="FFCC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申請書の書き方</a:t>
          </a:r>
          <a:endParaRPr kumimoji="1" lang="en-US" altLang="ja-JP" sz="18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試験を依頼される方へ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記入例（別シート）を参考に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赤色</a:t>
          </a:r>
          <a:r>
            <a:rPr kumimoji="1" lang="ja-JP" altLang="en-US" sz="1100" b="1">
              <a:solidFill>
                <a:schemeClr val="tx1"/>
              </a:solidFill>
            </a:rPr>
            <a:t>でし示した欄に記入願います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空欄に入力すると</a:t>
          </a:r>
          <a:r>
            <a:rPr kumimoji="1" lang="ja-JP" altLang="en-US" sz="1100" b="1" u="sng">
              <a:solidFill>
                <a:schemeClr val="tx1"/>
              </a:solidFill>
            </a:rPr>
            <a:t>色が消えます</a:t>
          </a:r>
          <a:endParaRPr kumimoji="1" lang="en-US" altLang="ja-JP" sz="1100" b="1" u="sng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塗りつぶし色は印刷されません</a:t>
          </a:r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31</xdr:col>
      <xdr:colOff>131256</xdr:colOff>
      <xdr:row>0</xdr:row>
      <xdr:rowOff>0</xdr:rowOff>
    </xdr:from>
    <xdr:to>
      <xdr:col>41</xdr:col>
      <xdr:colOff>52575</xdr:colOff>
      <xdr:row>8</xdr:row>
      <xdr:rowOff>33132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771292" y="0"/>
          <a:ext cx="1418104" cy="1380239"/>
        </a:xfrm>
        <a:prstGeom prst="ellipse">
          <a:avLst/>
        </a:prstGeom>
        <a:noFill/>
        <a:ln w="3175">
          <a:solidFill>
            <a:schemeClr val="tx1">
              <a:alpha val="25000"/>
            </a:schemeClr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>
                  <a:alpha val="25000"/>
                </a:schemeClr>
              </a:solidFill>
            </a:rPr>
            <a:t>受付印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115956</xdr:colOff>
      <xdr:row>0</xdr:row>
      <xdr:rowOff>8282</xdr:rowOff>
    </xdr:from>
    <xdr:to>
      <xdr:col>62</xdr:col>
      <xdr:colOff>8283</xdr:colOff>
      <xdr:row>9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7878831" y="8282"/>
          <a:ext cx="1703319" cy="1458568"/>
        </a:xfrm>
        <a:prstGeom prst="rect">
          <a:avLst/>
        </a:prstGeom>
        <a:solidFill>
          <a:srgbClr val="FFCC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申請書の書き方</a:t>
          </a:r>
          <a:endParaRPr kumimoji="1" lang="en-US" altLang="ja-JP" sz="18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試験を依頼される方へ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記入例（別シート）を参考に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赤色</a:t>
          </a:r>
          <a:r>
            <a:rPr kumimoji="1" lang="ja-JP" altLang="en-US" sz="1100" b="1">
              <a:solidFill>
                <a:schemeClr val="tx1"/>
              </a:solidFill>
            </a:rPr>
            <a:t>でし示した欄に記入願います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空欄に入力すると</a:t>
          </a:r>
          <a:r>
            <a:rPr kumimoji="1" lang="ja-JP" altLang="en-US" sz="1100" b="1" u="sng">
              <a:solidFill>
                <a:schemeClr val="tx1"/>
              </a:solidFill>
            </a:rPr>
            <a:t>色が消えます</a:t>
          </a:r>
          <a:endParaRPr kumimoji="1" lang="en-US" altLang="ja-JP" sz="1100" b="1" u="sng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塗りつぶし色は印刷されません</a:t>
          </a:r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31</xdr:col>
      <xdr:colOff>131256</xdr:colOff>
      <xdr:row>0</xdr:row>
      <xdr:rowOff>0</xdr:rowOff>
    </xdr:from>
    <xdr:to>
      <xdr:col>41</xdr:col>
      <xdr:colOff>52575</xdr:colOff>
      <xdr:row>8</xdr:row>
      <xdr:rowOff>33132</xdr:rowOff>
    </xdr:to>
    <xdr:sp macro="" textlink="">
      <xdr:nvSpPr>
        <xdr:cNvPr id="5" name="円/楕円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560381" y="0"/>
          <a:ext cx="1350069" cy="1376157"/>
        </a:xfrm>
        <a:prstGeom prst="ellipse">
          <a:avLst/>
        </a:prstGeom>
        <a:noFill/>
        <a:ln w="3175">
          <a:solidFill>
            <a:schemeClr val="tx1">
              <a:alpha val="25000"/>
            </a:schemeClr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>
                  <a:alpha val="25000"/>
                </a:schemeClr>
              </a:solidFill>
            </a:rPr>
            <a:t>受付印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115956</xdr:colOff>
      <xdr:row>0</xdr:row>
      <xdr:rowOff>8282</xdr:rowOff>
    </xdr:from>
    <xdr:to>
      <xdr:col>62</xdr:col>
      <xdr:colOff>8283</xdr:colOff>
      <xdr:row>9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878831" y="8282"/>
          <a:ext cx="2349777" cy="1325218"/>
        </a:xfrm>
        <a:prstGeom prst="rect">
          <a:avLst/>
        </a:prstGeom>
        <a:solidFill>
          <a:srgbClr val="FFCC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申請書の書き方</a:t>
          </a:r>
          <a:endParaRPr kumimoji="1" lang="en-US" altLang="ja-JP" sz="18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試験を依頼される方へ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記入例（別シート）を参考に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</a:rPr>
            <a:t>赤色</a:t>
          </a:r>
          <a:r>
            <a:rPr kumimoji="1" lang="ja-JP" altLang="en-US" sz="1100" b="1">
              <a:solidFill>
                <a:schemeClr val="tx1"/>
              </a:solidFill>
            </a:rPr>
            <a:t>でし示した欄に記入願います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空欄に入力すると</a:t>
          </a:r>
          <a:r>
            <a:rPr kumimoji="1" lang="ja-JP" altLang="en-US" sz="1100" b="1" u="sng">
              <a:solidFill>
                <a:schemeClr val="tx1"/>
              </a:solidFill>
            </a:rPr>
            <a:t>色が消えます</a:t>
          </a:r>
          <a:endParaRPr kumimoji="1" lang="en-US" altLang="ja-JP" sz="1100" b="1" u="sng">
            <a:solidFill>
              <a:schemeClr val="tx1"/>
            </a:solidFill>
          </a:endParaRPr>
        </a:p>
        <a:p>
          <a:pPr algn="l"/>
          <a:r>
            <a:rPr kumimoji="1" lang="en-US" altLang="ja-JP" sz="1100" b="1">
              <a:solidFill>
                <a:schemeClr val="tx1"/>
              </a:solidFill>
            </a:rPr>
            <a:t>※</a:t>
          </a:r>
          <a:r>
            <a:rPr kumimoji="1" lang="ja-JP" altLang="en-US" sz="1100" b="1">
              <a:solidFill>
                <a:schemeClr val="tx1"/>
              </a:solidFill>
            </a:rPr>
            <a:t>塗りつぶし色は印刷されません</a:t>
          </a:r>
          <a:endParaRPr kumimoji="1" lang="en-US" altLang="ja-JP" sz="1100" b="1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131258</xdr:colOff>
      <xdr:row>82</xdr:row>
      <xdr:rowOff>17196</xdr:rowOff>
    </xdr:from>
    <xdr:to>
      <xdr:col>12</xdr:col>
      <xdr:colOff>52576</xdr:colOff>
      <xdr:row>91</xdr:row>
      <xdr:rowOff>50328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17008" y="11361471"/>
          <a:ext cx="1350068" cy="1319007"/>
        </a:xfrm>
        <a:prstGeom prst="ellipse">
          <a:avLst/>
        </a:prstGeom>
        <a:noFill/>
        <a:ln w="3175">
          <a:solidFill>
            <a:schemeClr val="tx1">
              <a:alpha val="25000"/>
            </a:schemeClr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>
                  <a:alpha val="25000"/>
                </a:schemeClr>
              </a:solidFill>
            </a:rPr>
            <a:t>受付印</a:t>
          </a:r>
        </a:p>
      </xdr:txBody>
    </xdr:sp>
    <xdr:clientData/>
  </xdr:twoCellAnchor>
  <xdr:twoCellAnchor>
    <xdr:from>
      <xdr:col>0</xdr:col>
      <xdr:colOff>145675</xdr:colOff>
      <xdr:row>53</xdr:row>
      <xdr:rowOff>33617</xdr:rowOff>
    </xdr:from>
    <xdr:to>
      <xdr:col>53</xdr:col>
      <xdr:colOff>33617</xdr:colOff>
      <xdr:row>90</xdr:row>
      <xdr:rowOff>117947</xdr:rowOff>
    </xdr:to>
    <xdr:sp macro="" textlink="">
      <xdr:nvSpPr>
        <xdr:cNvPr id="4" name="角丸四角形 5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45675" y="7586382"/>
          <a:ext cx="7608795" cy="5250241"/>
        </a:xfrm>
        <a:prstGeom prst="roundRect">
          <a:avLst>
            <a:gd name="adj" fmla="val 3434"/>
          </a:avLst>
        </a:prstGeom>
        <a:solidFill>
          <a:schemeClr val="tx1">
            <a:alpha val="7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800">
              <a:solidFill>
                <a:schemeClr val="bg1"/>
              </a:solidFill>
            </a:rPr>
            <a:t>センター職員記入欄</a:t>
          </a:r>
        </a:p>
      </xdr:txBody>
    </xdr:sp>
    <xdr:clientData/>
  </xdr:twoCellAnchor>
  <xdr:twoCellAnchor>
    <xdr:from>
      <xdr:col>0</xdr:col>
      <xdr:colOff>85174</xdr:colOff>
      <xdr:row>0</xdr:row>
      <xdr:rowOff>0</xdr:rowOff>
    </xdr:from>
    <xdr:to>
      <xdr:col>53</xdr:col>
      <xdr:colOff>112059</xdr:colOff>
      <xdr:row>8</xdr:row>
      <xdr:rowOff>129152</xdr:rowOff>
    </xdr:to>
    <xdr:sp macro="" textlink="">
      <xdr:nvSpPr>
        <xdr:cNvPr id="5" name="角丸四角形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85174" y="0"/>
          <a:ext cx="7747738" cy="1294564"/>
        </a:xfrm>
        <a:prstGeom prst="roundRect">
          <a:avLst>
            <a:gd name="adj" fmla="val 6280"/>
          </a:avLst>
        </a:prstGeom>
        <a:solidFill>
          <a:schemeClr val="tx1">
            <a:alpha val="7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800">
              <a:solidFill>
                <a:schemeClr val="bg1"/>
              </a:solidFill>
            </a:rPr>
            <a:t>センター職員記入欄</a:t>
          </a:r>
        </a:p>
      </xdr:txBody>
    </xdr:sp>
    <xdr:clientData/>
  </xdr:twoCellAnchor>
  <xdr:twoCellAnchor>
    <xdr:from>
      <xdr:col>31</xdr:col>
      <xdr:colOff>131256</xdr:colOff>
      <xdr:row>0</xdr:row>
      <xdr:rowOff>0</xdr:rowOff>
    </xdr:from>
    <xdr:to>
      <xdr:col>41</xdr:col>
      <xdr:colOff>52575</xdr:colOff>
      <xdr:row>8</xdr:row>
      <xdr:rowOff>33132</xdr:rowOff>
    </xdr:to>
    <xdr:sp macro="" textlink="">
      <xdr:nvSpPr>
        <xdr:cNvPr id="6" name="円/楕円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560381" y="0"/>
          <a:ext cx="1350069" cy="1376157"/>
        </a:xfrm>
        <a:prstGeom prst="ellipse">
          <a:avLst/>
        </a:prstGeom>
        <a:noFill/>
        <a:ln w="3175">
          <a:solidFill>
            <a:schemeClr val="tx1">
              <a:alpha val="25000"/>
            </a:schemeClr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>
                  <a:alpha val="25000"/>
                </a:schemeClr>
              </a:solidFill>
            </a:rPr>
            <a:t>受付印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</xdr:row>
          <xdr:rowOff>9525</xdr:rowOff>
        </xdr:from>
        <xdr:to>
          <xdr:col>11</xdr:col>
          <xdr:colOff>28575</xdr:colOff>
          <xdr:row>4</xdr:row>
          <xdr:rowOff>0</xdr:rowOff>
        </xdr:to>
        <xdr:sp macro="" textlink="">
          <xdr:nvSpPr>
            <xdr:cNvPr id="40962" name="Check Box 2" hidden="1">
              <a:extLst>
                <a:ext uri="{63B3BB69-23CF-44E3-9099-C40C66FF867C}">
                  <a14:compatExt spid="_x0000_s40962"/>
                </a:ext>
                <a:ext uri="{FF2B5EF4-FFF2-40B4-BE49-F238E27FC236}">
                  <a16:creationId xmlns:a16="http://schemas.microsoft.com/office/drawing/2014/main" id="{00000000-0008-0000-0300-00000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4</xdr:row>
          <xdr:rowOff>9525</xdr:rowOff>
        </xdr:from>
        <xdr:to>
          <xdr:col>11</xdr:col>
          <xdr:colOff>19050</xdr:colOff>
          <xdr:row>5</xdr:row>
          <xdr:rowOff>0</xdr:rowOff>
        </xdr:to>
        <xdr:sp macro="" textlink="">
          <xdr:nvSpPr>
            <xdr:cNvPr id="40963" name="Check Box 3" hidden="1">
              <a:extLst>
                <a:ext uri="{63B3BB69-23CF-44E3-9099-C40C66FF867C}">
                  <a14:compatExt spid="_x0000_s40963"/>
                </a:ext>
                <a:ext uri="{FF2B5EF4-FFF2-40B4-BE49-F238E27FC236}">
                  <a16:creationId xmlns:a16="http://schemas.microsoft.com/office/drawing/2014/main" id="{00000000-0008-0000-0300-000003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</xdr:row>
          <xdr:rowOff>0</xdr:rowOff>
        </xdr:from>
        <xdr:to>
          <xdr:col>11</xdr:col>
          <xdr:colOff>19050</xdr:colOff>
          <xdr:row>9</xdr:row>
          <xdr:rowOff>0</xdr:rowOff>
        </xdr:to>
        <xdr:sp macro="" textlink="">
          <xdr:nvSpPr>
            <xdr:cNvPr id="40965" name="Check Box 5" hidden="1">
              <a:extLst>
                <a:ext uri="{63B3BB69-23CF-44E3-9099-C40C66FF867C}">
                  <a14:compatExt spid="_x0000_s40965"/>
                </a:ext>
                <a:ext uri="{FF2B5EF4-FFF2-40B4-BE49-F238E27FC236}">
                  <a16:creationId xmlns:a16="http://schemas.microsoft.com/office/drawing/2014/main" id="{00000000-0008-0000-0300-00000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11</xdr:col>
          <xdr:colOff>9525</xdr:colOff>
          <xdr:row>9</xdr:row>
          <xdr:rowOff>152400</xdr:rowOff>
        </xdr:to>
        <xdr:sp macro="" textlink="">
          <xdr:nvSpPr>
            <xdr:cNvPr id="40967" name="Check Box 7" hidden="1">
              <a:extLst>
                <a:ext uri="{63B3BB69-23CF-44E3-9099-C40C66FF867C}">
                  <a14:compatExt spid="_x0000_s40967"/>
                </a:ext>
                <a:ext uri="{FF2B5EF4-FFF2-40B4-BE49-F238E27FC236}">
                  <a16:creationId xmlns:a16="http://schemas.microsoft.com/office/drawing/2014/main" id="{00000000-0008-0000-0300-000007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11</xdr:row>
          <xdr:rowOff>0</xdr:rowOff>
        </xdr:from>
        <xdr:to>
          <xdr:col>11</xdr:col>
          <xdr:colOff>28575</xdr:colOff>
          <xdr:row>12</xdr:row>
          <xdr:rowOff>0</xdr:rowOff>
        </xdr:to>
        <xdr:sp macro="" textlink="">
          <xdr:nvSpPr>
            <xdr:cNvPr id="40968" name="Check Box 8" hidden="1">
              <a:extLst>
                <a:ext uri="{63B3BB69-23CF-44E3-9099-C40C66FF867C}">
                  <a14:compatExt spid="_x0000_s40968"/>
                </a:ext>
                <a:ext uri="{FF2B5EF4-FFF2-40B4-BE49-F238E27FC236}">
                  <a16:creationId xmlns:a16="http://schemas.microsoft.com/office/drawing/2014/main" id="{00000000-0008-0000-0300-000008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12</xdr:row>
          <xdr:rowOff>9525</xdr:rowOff>
        </xdr:from>
        <xdr:to>
          <xdr:col>11</xdr:col>
          <xdr:colOff>19050</xdr:colOff>
          <xdr:row>13</xdr:row>
          <xdr:rowOff>0</xdr:rowOff>
        </xdr:to>
        <xdr:sp macro="" textlink="">
          <xdr:nvSpPr>
            <xdr:cNvPr id="40969" name="Check Box 9" hidden="1">
              <a:extLst>
                <a:ext uri="{63B3BB69-23CF-44E3-9099-C40C66FF867C}">
                  <a14:compatExt spid="_x0000_s40969"/>
                </a:ext>
                <a:ext uri="{FF2B5EF4-FFF2-40B4-BE49-F238E27FC236}">
                  <a16:creationId xmlns:a16="http://schemas.microsoft.com/office/drawing/2014/main" id="{00000000-0008-0000-0300-000009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15</xdr:row>
          <xdr:rowOff>0</xdr:rowOff>
        </xdr:from>
        <xdr:to>
          <xdr:col>11</xdr:col>
          <xdr:colOff>19050</xdr:colOff>
          <xdr:row>16</xdr:row>
          <xdr:rowOff>0</xdr:rowOff>
        </xdr:to>
        <xdr:sp macro="" textlink="">
          <xdr:nvSpPr>
            <xdr:cNvPr id="40972" name="Check Box 12" hidden="1">
              <a:extLst>
                <a:ext uri="{63B3BB69-23CF-44E3-9099-C40C66FF867C}">
                  <a14:compatExt spid="_x0000_s40972"/>
                </a:ext>
                <a:ext uri="{FF2B5EF4-FFF2-40B4-BE49-F238E27FC236}">
                  <a16:creationId xmlns:a16="http://schemas.microsoft.com/office/drawing/2014/main" id="{00000000-0008-0000-0300-00000C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17</xdr:row>
          <xdr:rowOff>0</xdr:rowOff>
        </xdr:from>
        <xdr:to>
          <xdr:col>11</xdr:col>
          <xdr:colOff>19050</xdr:colOff>
          <xdr:row>18</xdr:row>
          <xdr:rowOff>0</xdr:rowOff>
        </xdr:to>
        <xdr:sp macro="" textlink="">
          <xdr:nvSpPr>
            <xdr:cNvPr id="40973" name="Check Box 13" hidden="1">
              <a:extLst>
                <a:ext uri="{63B3BB69-23CF-44E3-9099-C40C66FF867C}">
                  <a14:compatExt spid="_x0000_s40973"/>
                </a:ext>
                <a:ext uri="{FF2B5EF4-FFF2-40B4-BE49-F238E27FC236}">
                  <a16:creationId xmlns:a16="http://schemas.microsoft.com/office/drawing/2014/main" id="{00000000-0008-0000-0300-00000D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19</xdr:row>
          <xdr:rowOff>0</xdr:rowOff>
        </xdr:from>
        <xdr:to>
          <xdr:col>11</xdr:col>
          <xdr:colOff>19050</xdr:colOff>
          <xdr:row>19</xdr:row>
          <xdr:rowOff>161925</xdr:rowOff>
        </xdr:to>
        <xdr:sp macro="" textlink="">
          <xdr:nvSpPr>
            <xdr:cNvPr id="40975" name="Check Box 15" hidden="1">
              <a:extLst>
                <a:ext uri="{63B3BB69-23CF-44E3-9099-C40C66FF867C}">
                  <a14:compatExt spid="_x0000_s40975"/>
                </a:ext>
                <a:ext uri="{FF2B5EF4-FFF2-40B4-BE49-F238E27FC236}">
                  <a16:creationId xmlns:a16="http://schemas.microsoft.com/office/drawing/2014/main" id="{00000000-0008-0000-0300-00000F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20</xdr:row>
          <xdr:rowOff>0</xdr:rowOff>
        </xdr:from>
        <xdr:to>
          <xdr:col>11</xdr:col>
          <xdr:colOff>19050</xdr:colOff>
          <xdr:row>20</xdr:row>
          <xdr:rowOff>161925</xdr:rowOff>
        </xdr:to>
        <xdr:sp macro="" textlink="">
          <xdr:nvSpPr>
            <xdr:cNvPr id="40976" name="Check Box 16" hidden="1">
              <a:extLst>
                <a:ext uri="{63B3BB69-23CF-44E3-9099-C40C66FF867C}">
                  <a14:compatExt spid="_x0000_s40976"/>
                </a:ext>
                <a:ext uri="{FF2B5EF4-FFF2-40B4-BE49-F238E27FC236}">
                  <a16:creationId xmlns:a16="http://schemas.microsoft.com/office/drawing/2014/main" id="{00000000-0008-0000-0300-000010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23</xdr:row>
          <xdr:rowOff>0</xdr:rowOff>
        </xdr:from>
        <xdr:to>
          <xdr:col>11</xdr:col>
          <xdr:colOff>19050</xdr:colOff>
          <xdr:row>24</xdr:row>
          <xdr:rowOff>0</xdr:rowOff>
        </xdr:to>
        <xdr:sp macro="" textlink="">
          <xdr:nvSpPr>
            <xdr:cNvPr id="40978" name="Check Box 18" hidden="1">
              <a:extLst>
                <a:ext uri="{63B3BB69-23CF-44E3-9099-C40C66FF867C}">
                  <a14:compatExt spid="_x0000_s40978"/>
                </a:ext>
                <a:ext uri="{FF2B5EF4-FFF2-40B4-BE49-F238E27FC236}">
                  <a16:creationId xmlns:a16="http://schemas.microsoft.com/office/drawing/2014/main" id="{00000000-0008-0000-0300-00001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25</xdr:row>
          <xdr:rowOff>0</xdr:rowOff>
        </xdr:from>
        <xdr:to>
          <xdr:col>9</xdr:col>
          <xdr:colOff>0</xdr:colOff>
          <xdr:row>26</xdr:row>
          <xdr:rowOff>0</xdr:rowOff>
        </xdr:to>
        <xdr:sp macro="" textlink="">
          <xdr:nvSpPr>
            <xdr:cNvPr id="40980" name="Check Box 20" hidden="1">
              <a:extLst>
                <a:ext uri="{63B3BB69-23CF-44E3-9099-C40C66FF867C}">
                  <a14:compatExt spid="_x0000_s40980"/>
                </a:ext>
                <a:ext uri="{FF2B5EF4-FFF2-40B4-BE49-F238E27FC236}">
                  <a16:creationId xmlns:a16="http://schemas.microsoft.com/office/drawing/2014/main" id="{00000000-0008-0000-0300-000014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26</xdr:row>
          <xdr:rowOff>0</xdr:rowOff>
        </xdr:from>
        <xdr:to>
          <xdr:col>11</xdr:col>
          <xdr:colOff>19050</xdr:colOff>
          <xdr:row>26</xdr:row>
          <xdr:rowOff>180975</xdr:rowOff>
        </xdr:to>
        <xdr:sp macro="" textlink="">
          <xdr:nvSpPr>
            <xdr:cNvPr id="40981" name="Check Box 21" hidden="1">
              <a:extLst>
                <a:ext uri="{63B3BB69-23CF-44E3-9099-C40C66FF867C}">
                  <a14:compatExt spid="_x0000_s40981"/>
                </a:ext>
                <a:ext uri="{FF2B5EF4-FFF2-40B4-BE49-F238E27FC236}">
                  <a16:creationId xmlns:a16="http://schemas.microsoft.com/office/drawing/2014/main" id="{00000000-0008-0000-0300-00001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27</xdr:row>
          <xdr:rowOff>0</xdr:rowOff>
        </xdr:from>
        <xdr:to>
          <xdr:col>11</xdr:col>
          <xdr:colOff>19050</xdr:colOff>
          <xdr:row>28</xdr:row>
          <xdr:rowOff>0</xdr:rowOff>
        </xdr:to>
        <xdr:sp macro="" textlink="">
          <xdr:nvSpPr>
            <xdr:cNvPr id="40982" name="Check Box 22" hidden="1">
              <a:extLst>
                <a:ext uri="{63B3BB69-23CF-44E3-9099-C40C66FF867C}">
                  <a14:compatExt spid="_x0000_s40982"/>
                </a:ext>
                <a:ext uri="{FF2B5EF4-FFF2-40B4-BE49-F238E27FC236}">
                  <a16:creationId xmlns:a16="http://schemas.microsoft.com/office/drawing/2014/main" id="{00000000-0008-0000-0300-000016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29</xdr:row>
          <xdr:rowOff>171450</xdr:rowOff>
        </xdr:from>
        <xdr:to>
          <xdr:col>11</xdr:col>
          <xdr:colOff>19050</xdr:colOff>
          <xdr:row>30</xdr:row>
          <xdr:rowOff>152400</xdr:rowOff>
        </xdr:to>
        <xdr:sp macro="" textlink="">
          <xdr:nvSpPr>
            <xdr:cNvPr id="40985" name="Check Box 25" hidden="1">
              <a:extLst>
                <a:ext uri="{63B3BB69-23CF-44E3-9099-C40C66FF867C}">
                  <a14:compatExt spid="_x0000_s40985"/>
                </a:ext>
                <a:ext uri="{FF2B5EF4-FFF2-40B4-BE49-F238E27FC236}">
                  <a16:creationId xmlns:a16="http://schemas.microsoft.com/office/drawing/2014/main" id="{00000000-0008-0000-0300-000019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31</xdr:row>
          <xdr:rowOff>0</xdr:rowOff>
        </xdr:from>
        <xdr:to>
          <xdr:col>11</xdr:col>
          <xdr:colOff>19050</xdr:colOff>
          <xdr:row>32</xdr:row>
          <xdr:rowOff>0</xdr:rowOff>
        </xdr:to>
        <xdr:sp macro="" textlink="">
          <xdr:nvSpPr>
            <xdr:cNvPr id="40986" name="Check Box 26" hidden="1">
              <a:extLst>
                <a:ext uri="{63B3BB69-23CF-44E3-9099-C40C66FF867C}">
                  <a14:compatExt spid="_x0000_s40986"/>
                </a:ext>
                <a:ext uri="{FF2B5EF4-FFF2-40B4-BE49-F238E27FC236}">
                  <a16:creationId xmlns:a16="http://schemas.microsoft.com/office/drawing/2014/main" id="{00000000-0008-0000-0300-00001A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32</xdr:row>
          <xdr:rowOff>152400</xdr:rowOff>
        </xdr:from>
        <xdr:to>
          <xdr:col>11</xdr:col>
          <xdr:colOff>19050</xdr:colOff>
          <xdr:row>33</xdr:row>
          <xdr:rowOff>142875</xdr:rowOff>
        </xdr:to>
        <xdr:sp macro="" textlink="">
          <xdr:nvSpPr>
            <xdr:cNvPr id="40987" name="Check Box 27" hidden="1">
              <a:extLst>
                <a:ext uri="{63B3BB69-23CF-44E3-9099-C40C66FF867C}">
                  <a14:compatExt spid="_x0000_s40987"/>
                </a:ext>
                <a:ext uri="{FF2B5EF4-FFF2-40B4-BE49-F238E27FC236}">
                  <a16:creationId xmlns:a16="http://schemas.microsoft.com/office/drawing/2014/main" id="{00000000-0008-0000-0300-00001B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33</xdr:row>
          <xdr:rowOff>142875</xdr:rowOff>
        </xdr:from>
        <xdr:to>
          <xdr:col>11</xdr:col>
          <xdr:colOff>19050</xdr:colOff>
          <xdr:row>35</xdr:row>
          <xdr:rowOff>0</xdr:rowOff>
        </xdr:to>
        <xdr:sp macro="" textlink="">
          <xdr:nvSpPr>
            <xdr:cNvPr id="40988" name="Check Box 28" hidden="1">
              <a:extLst>
                <a:ext uri="{63B3BB69-23CF-44E3-9099-C40C66FF867C}">
                  <a14:compatExt spid="_x0000_s40988"/>
                </a:ext>
                <a:ext uri="{FF2B5EF4-FFF2-40B4-BE49-F238E27FC236}">
                  <a16:creationId xmlns:a16="http://schemas.microsoft.com/office/drawing/2014/main" id="{00000000-0008-0000-0300-00001C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36</xdr:row>
          <xdr:rowOff>152400</xdr:rowOff>
        </xdr:from>
        <xdr:to>
          <xdr:col>11</xdr:col>
          <xdr:colOff>19050</xdr:colOff>
          <xdr:row>38</xdr:row>
          <xdr:rowOff>0</xdr:rowOff>
        </xdr:to>
        <xdr:sp macro="" textlink="">
          <xdr:nvSpPr>
            <xdr:cNvPr id="40991" name="Check Box 31" hidden="1">
              <a:extLst>
                <a:ext uri="{63B3BB69-23CF-44E3-9099-C40C66FF867C}">
                  <a14:compatExt spid="_x0000_s40991"/>
                </a:ext>
                <a:ext uri="{FF2B5EF4-FFF2-40B4-BE49-F238E27FC236}">
                  <a16:creationId xmlns:a16="http://schemas.microsoft.com/office/drawing/2014/main" id="{00000000-0008-0000-0300-00001F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37</xdr:row>
          <xdr:rowOff>152400</xdr:rowOff>
        </xdr:from>
        <xdr:to>
          <xdr:col>11</xdr:col>
          <xdr:colOff>19050</xdr:colOff>
          <xdr:row>39</xdr:row>
          <xdr:rowOff>0</xdr:rowOff>
        </xdr:to>
        <xdr:sp macro="" textlink="">
          <xdr:nvSpPr>
            <xdr:cNvPr id="40992" name="Check Box 32" hidden="1">
              <a:extLst>
                <a:ext uri="{63B3BB69-23CF-44E3-9099-C40C66FF867C}">
                  <a14:compatExt spid="_x0000_s40992"/>
                </a:ext>
                <a:ext uri="{FF2B5EF4-FFF2-40B4-BE49-F238E27FC236}">
                  <a16:creationId xmlns:a16="http://schemas.microsoft.com/office/drawing/2014/main" id="{00000000-0008-0000-0300-000020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39</xdr:row>
          <xdr:rowOff>152400</xdr:rowOff>
        </xdr:from>
        <xdr:to>
          <xdr:col>11</xdr:col>
          <xdr:colOff>19050</xdr:colOff>
          <xdr:row>40</xdr:row>
          <xdr:rowOff>152400</xdr:rowOff>
        </xdr:to>
        <xdr:sp macro="" textlink="">
          <xdr:nvSpPr>
            <xdr:cNvPr id="40994" name="Check Box 34" hidden="1">
              <a:extLst>
                <a:ext uri="{63B3BB69-23CF-44E3-9099-C40C66FF867C}">
                  <a14:compatExt spid="_x0000_s40994"/>
                </a:ext>
                <a:ext uri="{FF2B5EF4-FFF2-40B4-BE49-F238E27FC236}">
                  <a16:creationId xmlns:a16="http://schemas.microsoft.com/office/drawing/2014/main" id="{00000000-0008-0000-0300-00002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42</xdr:row>
          <xdr:rowOff>9525</xdr:rowOff>
        </xdr:from>
        <xdr:to>
          <xdr:col>11</xdr:col>
          <xdr:colOff>19050</xdr:colOff>
          <xdr:row>43</xdr:row>
          <xdr:rowOff>0</xdr:rowOff>
        </xdr:to>
        <xdr:sp macro="" textlink="">
          <xdr:nvSpPr>
            <xdr:cNvPr id="40996" name="Check Box 36" hidden="1">
              <a:extLst>
                <a:ext uri="{63B3BB69-23CF-44E3-9099-C40C66FF867C}">
                  <a14:compatExt spid="_x0000_s40996"/>
                </a:ext>
                <a:ext uri="{FF2B5EF4-FFF2-40B4-BE49-F238E27FC236}">
                  <a16:creationId xmlns:a16="http://schemas.microsoft.com/office/drawing/2014/main" id="{00000000-0008-0000-0300-000024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44</xdr:row>
          <xdr:rowOff>0</xdr:rowOff>
        </xdr:from>
        <xdr:to>
          <xdr:col>11</xdr:col>
          <xdr:colOff>19050</xdr:colOff>
          <xdr:row>44</xdr:row>
          <xdr:rowOff>152400</xdr:rowOff>
        </xdr:to>
        <xdr:sp macro="" textlink="">
          <xdr:nvSpPr>
            <xdr:cNvPr id="40997" name="Check Box 37" hidden="1">
              <a:extLst>
                <a:ext uri="{63B3BB69-23CF-44E3-9099-C40C66FF867C}">
                  <a14:compatExt spid="_x0000_s40997"/>
                </a:ext>
                <a:ext uri="{FF2B5EF4-FFF2-40B4-BE49-F238E27FC236}">
                  <a16:creationId xmlns:a16="http://schemas.microsoft.com/office/drawing/2014/main" id="{00000000-0008-0000-0300-00002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47</xdr:row>
          <xdr:rowOff>0</xdr:rowOff>
        </xdr:from>
        <xdr:to>
          <xdr:col>11</xdr:col>
          <xdr:colOff>19050</xdr:colOff>
          <xdr:row>47</xdr:row>
          <xdr:rowOff>142875</xdr:rowOff>
        </xdr:to>
        <xdr:sp macro="" textlink="">
          <xdr:nvSpPr>
            <xdr:cNvPr id="40999" name="Check Box 39" hidden="1">
              <a:extLst>
                <a:ext uri="{63B3BB69-23CF-44E3-9099-C40C66FF867C}">
                  <a14:compatExt spid="_x0000_s40999"/>
                </a:ext>
                <a:ext uri="{FF2B5EF4-FFF2-40B4-BE49-F238E27FC236}">
                  <a16:creationId xmlns:a16="http://schemas.microsoft.com/office/drawing/2014/main" id="{00000000-0008-0000-0300-000027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49</xdr:row>
          <xdr:rowOff>0</xdr:rowOff>
        </xdr:from>
        <xdr:to>
          <xdr:col>11</xdr:col>
          <xdr:colOff>19050</xdr:colOff>
          <xdr:row>49</xdr:row>
          <xdr:rowOff>142875</xdr:rowOff>
        </xdr:to>
        <xdr:sp macro="" textlink="">
          <xdr:nvSpPr>
            <xdr:cNvPr id="41001" name="Check Box 41" hidden="1">
              <a:extLst>
                <a:ext uri="{63B3BB69-23CF-44E3-9099-C40C66FF867C}">
                  <a14:compatExt spid="_x0000_s41001"/>
                </a:ext>
                <a:ext uri="{FF2B5EF4-FFF2-40B4-BE49-F238E27FC236}">
                  <a16:creationId xmlns:a16="http://schemas.microsoft.com/office/drawing/2014/main" id="{00000000-0008-0000-0300-000029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50</xdr:row>
          <xdr:rowOff>0</xdr:rowOff>
        </xdr:from>
        <xdr:to>
          <xdr:col>11</xdr:col>
          <xdr:colOff>19050</xdr:colOff>
          <xdr:row>51</xdr:row>
          <xdr:rowOff>0</xdr:rowOff>
        </xdr:to>
        <xdr:sp macro="" textlink="">
          <xdr:nvSpPr>
            <xdr:cNvPr id="41002" name="Check Box 42" hidden="1">
              <a:extLst>
                <a:ext uri="{63B3BB69-23CF-44E3-9099-C40C66FF867C}">
                  <a14:compatExt spid="_x0000_s41002"/>
                </a:ext>
                <a:ext uri="{FF2B5EF4-FFF2-40B4-BE49-F238E27FC236}">
                  <a16:creationId xmlns:a16="http://schemas.microsoft.com/office/drawing/2014/main" id="{00000000-0008-0000-0300-00002A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54</xdr:row>
          <xdr:rowOff>0</xdr:rowOff>
        </xdr:from>
        <xdr:to>
          <xdr:col>11</xdr:col>
          <xdr:colOff>19050</xdr:colOff>
          <xdr:row>54</xdr:row>
          <xdr:rowOff>152400</xdr:rowOff>
        </xdr:to>
        <xdr:sp macro="" textlink="">
          <xdr:nvSpPr>
            <xdr:cNvPr id="41007" name="Check Box 47" hidden="1">
              <a:extLst>
                <a:ext uri="{63B3BB69-23CF-44E3-9099-C40C66FF867C}">
                  <a14:compatExt spid="_x0000_s41007"/>
                </a:ext>
                <a:ext uri="{FF2B5EF4-FFF2-40B4-BE49-F238E27FC236}">
                  <a16:creationId xmlns:a16="http://schemas.microsoft.com/office/drawing/2014/main" id="{00000000-0008-0000-0300-00002F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57</xdr:row>
          <xdr:rowOff>0</xdr:rowOff>
        </xdr:from>
        <xdr:to>
          <xdr:col>11</xdr:col>
          <xdr:colOff>19050</xdr:colOff>
          <xdr:row>58</xdr:row>
          <xdr:rowOff>0</xdr:rowOff>
        </xdr:to>
        <xdr:sp macro="" textlink="">
          <xdr:nvSpPr>
            <xdr:cNvPr id="41009" name="Check Box 49" hidden="1">
              <a:extLst>
                <a:ext uri="{63B3BB69-23CF-44E3-9099-C40C66FF867C}">
                  <a14:compatExt spid="_x0000_s41009"/>
                </a:ext>
                <a:ext uri="{FF2B5EF4-FFF2-40B4-BE49-F238E27FC236}">
                  <a16:creationId xmlns:a16="http://schemas.microsoft.com/office/drawing/2014/main" id="{00000000-0008-0000-0300-00003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61</xdr:row>
          <xdr:rowOff>0</xdr:rowOff>
        </xdr:from>
        <xdr:to>
          <xdr:col>11</xdr:col>
          <xdr:colOff>19050</xdr:colOff>
          <xdr:row>62</xdr:row>
          <xdr:rowOff>0</xdr:rowOff>
        </xdr:to>
        <xdr:sp macro="" textlink="">
          <xdr:nvSpPr>
            <xdr:cNvPr id="41013" name="Check Box 53" hidden="1">
              <a:extLst>
                <a:ext uri="{63B3BB69-23CF-44E3-9099-C40C66FF867C}">
                  <a14:compatExt spid="_x0000_s41013"/>
                </a:ext>
                <a:ext uri="{FF2B5EF4-FFF2-40B4-BE49-F238E27FC236}">
                  <a16:creationId xmlns:a16="http://schemas.microsoft.com/office/drawing/2014/main" id="{00000000-0008-0000-0300-00003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64</xdr:row>
          <xdr:rowOff>0</xdr:rowOff>
        </xdr:from>
        <xdr:to>
          <xdr:col>11</xdr:col>
          <xdr:colOff>19050</xdr:colOff>
          <xdr:row>65</xdr:row>
          <xdr:rowOff>0</xdr:rowOff>
        </xdr:to>
        <xdr:sp macro="" textlink="">
          <xdr:nvSpPr>
            <xdr:cNvPr id="41015" name="Check Box 55" hidden="1">
              <a:extLst>
                <a:ext uri="{63B3BB69-23CF-44E3-9099-C40C66FF867C}">
                  <a14:compatExt spid="_x0000_s41015"/>
                </a:ext>
                <a:ext uri="{FF2B5EF4-FFF2-40B4-BE49-F238E27FC236}">
                  <a16:creationId xmlns:a16="http://schemas.microsoft.com/office/drawing/2014/main" id="{00000000-0008-0000-0300-000037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66</xdr:row>
          <xdr:rowOff>0</xdr:rowOff>
        </xdr:from>
        <xdr:to>
          <xdr:col>11</xdr:col>
          <xdr:colOff>19050</xdr:colOff>
          <xdr:row>67</xdr:row>
          <xdr:rowOff>0</xdr:rowOff>
        </xdr:to>
        <xdr:sp macro="" textlink="">
          <xdr:nvSpPr>
            <xdr:cNvPr id="41017" name="Check Box 57" hidden="1">
              <a:extLst>
                <a:ext uri="{63B3BB69-23CF-44E3-9099-C40C66FF867C}">
                  <a14:compatExt spid="_x0000_s41017"/>
                </a:ext>
                <a:ext uri="{FF2B5EF4-FFF2-40B4-BE49-F238E27FC236}">
                  <a16:creationId xmlns:a16="http://schemas.microsoft.com/office/drawing/2014/main" id="{00000000-0008-0000-0300-000039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68</xdr:row>
          <xdr:rowOff>0</xdr:rowOff>
        </xdr:from>
        <xdr:to>
          <xdr:col>11</xdr:col>
          <xdr:colOff>19050</xdr:colOff>
          <xdr:row>69</xdr:row>
          <xdr:rowOff>9525</xdr:rowOff>
        </xdr:to>
        <xdr:sp macro="" textlink="">
          <xdr:nvSpPr>
            <xdr:cNvPr id="41019" name="Check Box 59" hidden="1">
              <a:extLst>
                <a:ext uri="{63B3BB69-23CF-44E3-9099-C40C66FF867C}">
                  <a14:compatExt spid="_x0000_s41019"/>
                </a:ext>
                <a:ext uri="{FF2B5EF4-FFF2-40B4-BE49-F238E27FC236}">
                  <a16:creationId xmlns:a16="http://schemas.microsoft.com/office/drawing/2014/main" id="{00000000-0008-0000-0300-00003B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71</xdr:row>
          <xdr:rowOff>0</xdr:rowOff>
        </xdr:from>
        <xdr:to>
          <xdr:col>11</xdr:col>
          <xdr:colOff>19050</xdr:colOff>
          <xdr:row>72</xdr:row>
          <xdr:rowOff>0</xdr:rowOff>
        </xdr:to>
        <xdr:sp macro="" textlink="">
          <xdr:nvSpPr>
            <xdr:cNvPr id="41021" name="Check Box 61" hidden="1">
              <a:extLst>
                <a:ext uri="{63B3BB69-23CF-44E3-9099-C40C66FF867C}">
                  <a14:compatExt spid="_x0000_s41021"/>
                </a:ext>
                <a:ext uri="{FF2B5EF4-FFF2-40B4-BE49-F238E27FC236}">
                  <a16:creationId xmlns:a16="http://schemas.microsoft.com/office/drawing/2014/main" id="{00000000-0008-0000-0300-00003D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82</xdr:row>
          <xdr:rowOff>0</xdr:rowOff>
        </xdr:from>
        <xdr:to>
          <xdr:col>11</xdr:col>
          <xdr:colOff>19050</xdr:colOff>
          <xdr:row>83</xdr:row>
          <xdr:rowOff>0</xdr:rowOff>
        </xdr:to>
        <xdr:sp macro="" textlink="">
          <xdr:nvSpPr>
            <xdr:cNvPr id="41032" name="Check Box 72" hidden="1">
              <a:extLst>
                <a:ext uri="{63B3BB69-23CF-44E3-9099-C40C66FF867C}">
                  <a14:compatExt spid="_x0000_s41032"/>
                </a:ext>
                <a:ext uri="{FF2B5EF4-FFF2-40B4-BE49-F238E27FC236}">
                  <a16:creationId xmlns:a16="http://schemas.microsoft.com/office/drawing/2014/main" id="{00000000-0008-0000-0300-000048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83</xdr:row>
          <xdr:rowOff>180975</xdr:rowOff>
        </xdr:from>
        <xdr:to>
          <xdr:col>11</xdr:col>
          <xdr:colOff>19050</xdr:colOff>
          <xdr:row>85</xdr:row>
          <xdr:rowOff>0</xdr:rowOff>
        </xdr:to>
        <xdr:sp macro="" textlink="">
          <xdr:nvSpPr>
            <xdr:cNvPr id="41033" name="Check Box 73" hidden="1">
              <a:extLst>
                <a:ext uri="{63B3BB69-23CF-44E3-9099-C40C66FF867C}">
                  <a14:compatExt spid="_x0000_s41033"/>
                </a:ext>
                <a:ext uri="{FF2B5EF4-FFF2-40B4-BE49-F238E27FC236}">
                  <a16:creationId xmlns:a16="http://schemas.microsoft.com/office/drawing/2014/main" id="{00000000-0008-0000-0300-000049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85</xdr:row>
          <xdr:rowOff>0</xdr:rowOff>
        </xdr:from>
        <xdr:to>
          <xdr:col>11</xdr:col>
          <xdr:colOff>19050</xdr:colOff>
          <xdr:row>86</xdr:row>
          <xdr:rowOff>19050</xdr:rowOff>
        </xdr:to>
        <xdr:sp macro="" textlink="">
          <xdr:nvSpPr>
            <xdr:cNvPr id="41034" name="Check Box 74" hidden="1">
              <a:extLst>
                <a:ext uri="{63B3BB69-23CF-44E3-9099-C40C66FF867C}">
                  <a14:compatExt spid="_x0000_s41034"/>
                </a:ext>
                <a:ext uri="{FF2B5EF4-FFF2-40B4-BE49-F238E27FC236}">
                  <a16:creationId xmlns:a16="http://schemas.microsoft.com/office/drawing/2014/main" id="{00000000-0008-0000-0300-00004A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87</xdr:row>
          <xdr:rowOff>0</xdr:rowOff>
        </xdr:from>
        <xdr:to>
          <xdr:col>11</xdr:col>
          <xdr:colOff>19050</xdr:colOff>
          <xdr:row>88</xdr:row>
          <xdr:rowOff>19050</xdr:rowOff>
        </xdr:to>
        <xdr:sp macro="" textlink="">
          <xdr:nvSpPr>
            <xdr:cNvPr id="41036" name="Check Box 76" hidden="1">
              <a:extLst>
                <a:ext uri="{63B3BB69-23CF-44E3-9099-C40C66FF867C}">
                  <a14:compatExt spid="_x0000_s41036"/>
                </a:ext>
                <a:ext uri="{FF2B5EF4-FFF2-40B4-BE49-F238E27FC236}">
                  <a16:creationId xmlns:a16="http://schemas.microsoft.com/office/drawing/2014/main" id="{00000000-0008-0000-0300-00004C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89</xdr:row>
          <xdr:rowOff>171450</xdr:rowOff>
        </xdr:from>
        <xdr:to>
          <xdr:col>11</xdr:col>
          <xdr:colOff>19050</xdr:colOff>
          <xdr:row>90</xdr:row>
          <xdr:rowOff>161925</xdr:rowOff>
        </xdr:to>
        <xdr:sp macro="" textlink="">
          <xdr:nvSpPr>
            <xdr:cNvPr id="41038" name="Check Box 78" hidden="1">
              <a:extLst>
                <a:ext uri="{63B3BB69-23CF-44E3-9099-C40C66FF867C}">
                  <a14:compatExt spid="_x0000_s41038"/>
                </a:ext>
                <a:ext uri="{FF2B5EF4-FFF2-40B4-BE49-F238E27FC236}">
                  <a16:creationId xmlns:a16="http://schemas.microsoft.com/office/drawing/2014/main" id="{00000000-0008-0000-0300-00004E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92</xdr:row>
          <xdr:rowOff>0</xdr:rowOff>
        </xdr:from>
        <xdr:to>
          <xdr:col>11</xdr:col>
          <xdr:colOff>19050</xdr:colOff>
          <xdr:row>92</xdr:row>
          <xdr:rowOff>171450</xdr:rowOff>
        </xdr:to>
        <xdr:sp macro="" textlink="">
          <xdr:nvSpPr>
            <xdr:cNvPr id="41040" name="Check Box 80" hidden="1">
              <a:extLst>
                <a:ext uri="{63B3BB69-23CF-44E3-9099-C40C66FF867C}">
                  <a14:compatExt spid="_x0000_s41040"/>
                </a:ext>
                <a:ext uri="{FF2B5EF4-FFF2-40B4-BE49-F238E27FC236}">
                  <a16:creationId xmlns:a16="http://schemas.microsoft.com/office/drawing/2014/main" id="{00000000-0008-0000-0300-000050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97</xdr:row>
          <xdr:rowOff>0</xdr:rowOff>
        </xdr:from>
        <xdr:to>
          <xdr:col>11</xdr:col>
          <xdr:colOff>19050</xdr:colOff>
          <xdr:row>98</xdr:row>
          <xdr:rowOff>28575</xdr:rowOff>
        </xdr:to>
        <xdr:sp macro="" textlink="">
          <xdr:nvSpPr>
            <xdr:cNvPr id="41042" name="Check Box 82" hidden="1">
              <a:extLst>
                <a:ext uri="{63B3BB69-23CF-44E3-9099-C40C66FF867C}">
                  <a14:compatExt spid="_x0000_s41042"/>
                </a:ext>
                <a:ext uri="{FF2B5EF4-FFF2-40B4-BE49-F238E27FC236}">
                  <a16:creationId xmlns:a16="http://schemas.microsoft.com/office/drawing/2014/main" id="{00000000-0008-0000-0300-00005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105</xdr:row>
          <xdr:rowOff>304800</xdr:rowOff>
        </xdr:from>
        <xdr:to>
          <xdr:col>9</xdr:col>
          <xdr:colOff>0</xdr:colOff>
          <xdr:row>107</xdr:row>
          <xdr:rowOff>0</xdr:rowOff>
        </xdr:to>
        <xdr:sp macro="" textlink="">
          <xdr:nvSpPr>
            <xdr:cNvPr id="41043" name="Check Box 83" hidden="1">
              <a:extLst>
                <a:ext uri="{63B3BB69-23CF-44E3-9099-C40C66FF867C}">
                  <a14:compatExt spid="_x0000_s41043"/>
                </a:ext>
                <a:ext uri="{FF2B5EF4-FFF2-40B4-BE49-F238E27FC236}">
                  <a16:creationId xmlns:a16="http://schemas.microsoft.com/office/drawing/2014/main" id="{00000000-0008-0000-0300-000053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108</xdr:row>
          <xdr:rowOff>0</xdr:rowOff>
        </xdr:from>
        <xdr:to>
          <xdr:col>11</xdr:col>
          <xdr:colOff>19050</xdr:colOff>
          <xdr:row>109</xdr:row>
          <xdr:rowOff>0</xdr:rowOff>
        </xdr:to>
        <xdr:sp macro="" textlink="">
          <xdr:nvSpPr>
            <xdr:cNvPr id="41045" name="Check Box 85" hidden="1">
              <a:extLst>
                <a:ext uri="{63B3BB69-23CF-44E3-9099-C40C66FF867C}">
                  <a14:compatExt spid="_x0000_s41045"/>
                </a:ext>
                <a:ext uri="{FF2B5EF4-FFF2-40B4-BE49-F238E27FC236}">
                  <a16:creationId xmlns:a16="http://schemas.microsoft.com/office/drawing/2014/main" id="{00000000-0008-0000-0300-00005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109</xdr:row>
          <xdr:rowOff>180975</xdr:rowOff>
        </xdr:from>
        <xdr:to>
          <xdr:col>11</xdr:col>
          <xdr:colOff>19050</xdr:colOff>
          <xdr:row>111</xdr:row>
          <xdr:rowOff>0</xdr:rowOff>
        </xdr:to>
        <xdr:sp macro="" textlink="">
          <xdr:nvSpPr>
            <xdr:cNvPr id="41047" name="Check Box 87" hidden="1">
              <a:extLst>
                <a:ext uri="{63B3BB69-23CF-44E3-9099-C40C66FF867C}">
                  <a14:compatExt spid="_x0000_s41047"/>
                </a:ext>
                <a:ext uri="{FF2B5EF4-FFF2-40B4-BE49-F238E27FC236}">
                  <a16:creationId xmlns:a16="http://schemas.microsoft.com/office/drawing/2014/main" id="{00000000-0008-0000-0300-000057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112</xdr:row>
          <xdr:rowOff>0</xdr:rowOff>
        </xdr:from>
        <xdr:to>
          <xdr:col>11</xdr:col>
          <xdr:colOff>19050</xdr:colOff>
          <xdr:row>112</xdr:row>
          <xdr:rowOff>171450</xdr:rowOff>
        </xdr:to>
        <xdr:sp macro="" textlink="">
          <xdr:nvSpPr>
            <xdr:cNvPr id="41048" name="Check Box 88" hidden="1">
              <a:extLst>
                <a:ext uri="{63B3BB69-23CF-44E3-9099-C40C66FF867C}">
                  <a14:compatExt spid="_x0000_s41048"/>
                </a:ext>
                <a:ext uri="{FF2B5EF4-FFF2-40B4-BE49-F238E27FC236}">
                  <a16:creationId xmlns:a16="http://schemas.microsoft.com/office/drawing/2014/main" id="{00000000-0008-0000-0300-000058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12</xdr:col>
      <xdr:colOff>171449</xdr:colOff>
      <xdr:row>2</xdr:row>
      <xdr:rowOff>0</xdr:rowOff>
    </xdr:from>
    <xdr:to>
      <xdr:col>18</xdr:col>
      <xdr:colOff>485774</xdr:colOff>
      <xdr:row>9</xdr:row>
      <xdr:rowOff>104775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1620499" y="314325"/>
          <a:ext cx="3914775" cy="1381125"/>
        </a:xfrm>
        <a:prstGeom prst="rect">
          <a:avLst/>
        </a:prstGeom>
        <a:solidFill>
          <a:srgbClr val="FFCC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000" b="1">
              <a:solidFill>
                <a:schemeClr val="tx1"/>
              </a:solidFill>
            </a:rPr>
            <a:t>申請書の書き方</a:t>
          </a:r>
          <a:endParaRPr kumimoji="1" lang="en-US" altLang="ja-JP" sz="2000" b="1">
            <a:solidFill>
              <a:schemeClr val="tx1"/>
            </a:solidFill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</a:rPr>
            <a:t>実施する試験項目の右にある</a:t>
          </a:r>
          <a:r>
            <a:rPr kumimoji="1" lang="ja-JP" altLang="en-US" sz="1100" b="1">
              <a:solidFill>
                <a:schemeClr val="tx1"/>
              </a:solidFill>
            </a:rPr>
            <a:t>□に✓を入力</a:t>
          </a:r>
          <a:r>
            <a:rPr kumimoji="1" lang="ja-JP" altLang="en-US" sz="1100" b="0">
              <a:solidFill>
                <a:schemeClr val="tx1"/>
              </a:solidFill>
            </a:rPr>
            <a:t>願います</a:t>
          </a:r>
          <a:endParaRPr kumimoji="1" lang="en-US" altLang="ja-JP" sz="1100" b="0">
            <a:solidFill>
              <a:schemeClr val="tx1"/>
            </a:solidFill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</a:rPr>
            <a:t>□をクリックするとチェックが入力されます</a:t>
          </a:r>
          <a:endParaRPr kumimoji="1" lang="en-US" altLang="ja-JP" sz="1100" b="0">
            <a:solidFill>
              <a:schemeClr val="tx1"/>
            </a:solidFill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</a:rPr>
            <a:t>選択した機器の情報が試験・分析・検査使用申請書（</a:t>
          </a:r>
          <a:r>
            <a:rPr kumimoji="1" lang="ja-JP" altLang="en-US" sz="1100" b="1">
              <a:solidFill>
                <a:schemeClr val="tx1"/>
              </a:solidFill>
            </a:rPr>
            <a:t>別シート</a:t>
          </a:r>
          <a:r>
            <a:rPr kumimoji="1" lang="ja-JP" altLang="en-US" sz="1100" b="0">
              <a:solidFill>
                <a:schemeClr val="tx1"/>
              </a:solidFill>
            </a:rPr>
            <a:t>）</a:t>
          </a:r>
          <a:endParaRPr kumimoji="1" lang="en-US" altLang="ja-JP" sz="1100" b="0">
            <a:solidFill>
              <a:schemeClr val="tx1"/>
            </a:solidFill>
          </a:endParaRPr>
        </a:p>
        <a:p>
          <a:pPr algn="l"/>
          <a:r>
            <a:rPr kumimoji="1" lang="ja-JP" altLang="en-US" sz="1100" b="0">
              <a:solidFill>
                <a:schemeClr val="tx1"/>
              </a:solidFill>
            </a:rPr>
            <a:t>に反映されます</a:t>
          </a:r>
        </a:p>
        <a:p>
          <a:pPr algn="l"/>
          <a:r>
            <a:rPr kumimoji="1" lang="ja-JP" altLang="en-US" sz="1100" b="0">
              <a:solidFill>
                <a:schemeClr val="tx1"/>
              </a:solidFill>
            </a:rPr>
            <a:t>試験の詳細は下記ページで確認できます</a:t>
          </a:r>
          <a:endParaRPr kumimoji="1" lang="en-US" altLang="ja-JP" sz="1100" b="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101</xdr:row>
          <xdr:rowOff>0</xdr:rowOff>
        </xdr:from>
        <xdr:to>
          <xdr:col>9</xdr:col>
          <xdr:colOff>0</xdr:colOff>
          <xdr:row>102</xdr:row>
          <xdr:rowOff>0</xdr:rowOff>
        </xdr:to>
        <xdr:sp macro="" textlink="">
          <xdr:nvSpPr>
            <xdr:cNvPr id="41054" name="Check Box 94" hidden="1">
              <a:extLst>
                <a:ext uri="{63B3BB69-23CF-44E3-9099-C40C66FF867C}">
                  <a14:compatExt spid="_x0000_s41054"/>
                </a:ext>
                <a:ext uri="{FF2B5EF4-FFF2-40B4-BE49-F238E27FC236}">
                  <a16:creationId xmlns:a16="http://schemas.microsoft.com/office/drawing/2014/main" id="{00000000-0008-0000-0300-00005E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102</xdr:row>
          <xdr:rowOff>304800</xdr:rowOff>
        </xdr:from>
        <xdr:to>
          <xdr:col>9</xdr:col>
          <xdr:colOff>0</xdr:colOff>
          <xdr:row>104</xdr:row>
          <xdr:rowOff>0</xdr:rowOff>
        </xdr:to>
        <xdr:sp macro="" textlink="">
          <xdr:nvSpPr>
            <xdr:cNvPr id="41056" name="Check Box 96" hidden="1">
              <a:extLst>
                <a:ext uri="{63B3BB69-23CF-44E3-9099-C40C66FF867C}">
                  <a14:compatExt spid="_x0000_s41056"/>
                </a:ext>
                <a:ext uri="{FF2B5EF4-FFF2-40B4-BE49-F238E27FC236}">
                  <a16:creationId xmlns:a16="http://schemas.microsoft.com/office/drawing/2014/main" id="{00000000-0008-0000-0300-000060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105</xdr:row>
          <xdr:rowOff>0</xdr:rowOff>
        </xdr:from>
        <xdr:to>
          <xdr:col>9</xdr:col>
          <xdr:colOff>0</xdr:colOff>
          <xdr:row>106</xdr:row>
          <xdr:rowOff>0</xdr:rowOff>
        </xdr:to>
        <xdr:sp macro="" textlink="">
          <xdr:nvSpPr>
            <xdr:cNvPr id="41058" name="Check Box 98" hidden="1">
              <a:extLst>
                <a:ext uri="{63B3BB69-23CF-44E3-9099-C40C66FF867C}">
                  <a14:compatExt spid="_x0000_s41058"/>
                </a:ext>
                <a:ext uri="{FF2B5EF4-FFF2-40B4-BE49-F238E27FC236}">
                  <a16:creationId xmlns:a16="http://schemas.microsoft.com/office/drawing/2014/main" id="{00000000-0008-0000-0300-00006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12</xdr:col>
      <xdr:colOff>161925</xdr:colOff>
      <xdr:row>13</xdr:row>
      <xdr:rowOff>133351</xdr:rowOff>
    </xdr:from>
    <xdr:to>
      <xdr:col>18</xdr:col>
      <xdr:colOff>266701</xdr:colOff>
      <xdr:row>22</xdr:row>
      <xdr:rowOff>95251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1610975" y="2362201"/>
          <a:ext cx="3705226" cy="1123950"/>
        </a:xfrm>
        <a:prstGeom prst="rect">
          <a:avLst/>
        </a:prstGeom>
        <a:ln/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2000" b="1">
              <a:solidFill>
                <a:schemeClr val="tx1"/>
              </a:solidFill>
            </a:rPr>
            <a:t>※</a:t>
          </a:r>
          <a:r>
            <a:rPr kumimoji="1" lang="ja-JP" altLang="en-US" sz="2000" b="1">
              <a:solidFill>
                <a:schemeClr val="tx1"/>
              </a:solidFill>
            </a:rPr>
            <a:t>実施する試験項目の合計が</a:t>
          </a:r>
          <a:endParaRPr kumimoji="1" lang="en-US" altLang="ja-JP" sz="2000" b="1">
            <a:solidFill>
              <a:schemeClr val="tx1"/>
            </a:solidFill>
          </a:endParaRPr>
        </a:p>
        <a:p>
          <a:pPr algn="ctr"/>
          <a:r>
            <a:rPr kumimoji="1" lang="en-US" altLang="ja-JP" sz="2000" b="1">
              <a:solidFill>
                <a:schemeClr val="tx1"/>
              </a:solidFill>
            </a:rPr>
            <a:t>11</a:t>
          </a:r>
          <a:r>
            <a:rPr kumimoji="1" lang="ja-JP" altLang="en-US" sz="2000" b="1">
              <a:solidFill>
                <a:schemeClr val="tx1"/>
              </a:solidFill>
            </a:rPr>
            <a:t>件以上の場合はセンター</a:t>
          </a:r>
          <a:endParaRPr kumimoji="1" lang="en-US" altLang="ja-JP" sz="2000" b="1">
            <a:solidFill>
              <a:schemeClr val="tx1"/>
            </a:solidFill>
          </a:endParaRPr>
        </a:p>
        <a:p>
          <a:pPr algn="ctr"/>
          <a:r>
            <a:rPr kumimoji="1" lang="ja-JP" altLang="en-US" sz="2000" b="1">
              <a:solidFill>
                <a:schemeClr val="tx1"/>
              </a:solidFill>
            </a:rPr>
            <a:t>職員にお問い合わせ願います</a:t>
          </a:r>
          <a:endParaRPr kumimoji="1" lang="en-US" altLang="ja-JP" sz="1100" b="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5</xdr:row>
          <xdr:rowOff>9525</xdr:rowOff>
        </xdr:from>
        <xdr:to>
          <xdr:col>11</xdr:col>
          <xdr:colOff>28575</xdr:colOff>
          <xdr:row>6</xdr:row>
          <xdr:rowOff>9525</xdr:rowOff>
        </xdr:to>
        <xdr:sp macro="" textlink="">
          <xdr:nvSpPr>
            <xdr:cNvPr id="41061" name="Check Box 101" hidden="1">
              <a:extLst>
                <a:ext uri="{63B3BB69-23CF-44E3-9099-C40C66FF867C}">
                  <a14:compatExt spid="_x0000_s41061"/>
                </a:ext>
                <a:ext uri="{FF2B5EF4-FFF2-40B4-BE49-F238E27FC236}">
                  <a16:creationId xmlns:a16="http://schemas.microsoft.com/office/drawing/2014/main" id="{00000000-0008-0000-0300-000065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</xdr:row>
          <xdr:rowOff>0</xdr:rowOff>
        </xdr:from>
        <xdr:to>
          <xdr:col>11</xdr:col>
          <xdr:colOff>19050</xdr:colOff>
          <xdr:row>8</xdr:row>
          <xdr:rowOff>0</xdr:rowOff>
        </xdr:to>
        <xdr:sp macro="" textlink="">
          <xdr:nvSpPr>
            <xdr:cNvPr id="41063" name="Check Box 103" hidden="1">
              <a:extLst>
                <a:ext uri="{63B3BB69-23CF-44E3-9099-C40C66FF867C}">
                  <a14:compatExt spid="_x0000_s41063"/>
                </a:ext>
                <a:ext uri="{FF2B5EF4-FFF2-40B4-BE49-F238E27FC236}">
                  <a16:creationId xmlns:a16="http://schemas.microsoft.com/office/drawing/2014/main" id="{00000000-0008-0000-0300-000067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45</xdr:row>
          <xdr:rowOff>0</xdr:rowOff>
        </xdr:from>
        <xdr:to>
          <xdr:col>11</xdr:col>
          <xdr:colOff>19050</xdr:colOff>
          <xdr:row>46</xdr:row>
          <xdr:rowOff>0</xdr:rowOff>
        </xdr:to>
        <xdr:sp macro="" textlink="">
          <xdr:nvSpPr>
            <xdr:cNvPr id="41066" name="Check Box 106" hidden="1">
              <a:extLst>
                <a:ext uri="{63B3BB69-23CF-44E3-9099-C40C66FF867C}">
                  <a14:compatExt spid="_x0000_s41066"/>
                </a:ext>
                <a:ext uri="{FF2B5EF4-FFF2-40B4-BE49-F238E27FC236}">
                  <a16:creationId xmlns:a16="http://schemas.microsoft.com/office/drawing/2014/main" id="{00000000-0008-0000-0300-00006A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68</xdr:row>
          <xdr:rowOff>152400</xdr:rowOff>
        </xdr:from>
        <xdr:to>
          <xdr:col>11</xdr:col>
          <xdr:colOff>19050</xdr:colOff>
          <xdr:row>69</xdr:row>
          <xdr:rowOff>180975</xdr:rowOff>
        </xdr:to>
        <xdr:sp macro="" textlink="">
          <xdr:nvSpPr>
            <xdr:cNvPr id="41068" name="Check Box 108" hidden="1">
              <a:extLst>
                <a:ext uri="{63B3BB69-23CF-44E3-9099-C40C66FF867C}">
                  <a14:compatExt spid="_x0000_s41068"/>
                </a:ext>
                <a:ext uri="{FF2B5EF4-FFF2-40B4-BE49-F238E27FC236}">
                  <a16:creationId xmlns:a16="http://schemas.microsoft.com/office/drawing/2014/main" id="{00000000-0008-0000-0300-00006C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83</xdr:row>
          <xdr:rowOff>0</xdr:rowOff>
        </xdr:from>
        <xdr:to>
          <xdr:col>11</xdr:col>
          <xdr:colOff>19050</xdr:colOff>
          <xdr:row>84</xdr:row>
          <xdr:rowOff>0</xdr:rowOff>
        </xdr:to>
        <xdr:sp macro="" textlink="">
          <xdr:nvSpPr>
            <xdr:cNvPr id="41069" name="Check Box 109" hidden="1">
              <a:extLst>
                <a:ext uri="{63B3BB69-23CF-44E3-9099-C40C66FF867C}">
                  <a14:compatExt spid="_x0000_s41069"/>
                </a:ext>
                <a:ext uri="{FF2B5EF4-FFF2-40B4-BE49-F238E27FC236}">
                  <a16:creationId xmlns:a16="http://schemas.microsoft.com/office/drawing/2014/main" id="{00000000-0008-0000-0300-00006D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88</xdr:row>
          <xdr:rowOff>0</xdr:rowOff>
        </xdr:from>
        <xdr:to>
          <xdr:col>11</xdr:col>
          <xdr:colOff>19050</xdr:colOff>
          <xdr:row>88</xdr:row>
          <xdr:rowOff>161925</xdr:rowOff>
        </xdr:to>
        <xdr:sp macro="" textlink="">
          <xdr:nvSpPr>
            <xdr:cNvPr id="41070" name="Check Box 110" hidden="1">
              <a:extLst>
                <a:ext uri="{63B3BB69-23CF-44E3-9099-C40C66FF867C}">
                  <a14:compatExt spid="_x0000_s41070"/>
                </a:ext>
                <a:ext uri="{FF2B5EF4-FFF2-40B4-BE49-F238E27FC236}">
                  <a16:creationId xmlns:a16="http://schemas.microsoft.com/office/drawing/2014/main" id="{00000000-0008-0000-0300-00006E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55</xdr:row>
          <xdr:rowOff>0</xdr:rowOff>
        </xdr:from>
        <xdr:to>
          <xdr:col>11</xdr:col>
          <xdr:colOff>19050</xdr:colOff>
          <xdr:row>56</xdr:row>
          <xdr:rowOff>0</xdr:rowOff>
        </xdr:to>
        <xdr:sp macro="" textlink="">
          <xdr:nvSpPr>
            <xdr:cNvPr id="41332" name="Check Box 372" hidden="1">
              <a:extLst>
                <a:ext uri="{63B3BB69-23CF-44E3-9099-C40C66FF867C}">
                  <a14:compatExt spid="_x0000_s41332"/>
                </a:ext>
                <a:ext uri="{FF2B5EF4-FFF2-40B4-BE49-F238E27FC236}">
                  <a16:creationId xmlns:a16="http://schemas.microsoft.com/office/drawing/2014/main" id="{00000000-0008-0000-0300-000074A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16</xdr:row>
          <xdr:rowOff>0</xdr:rowOff>
        </xdr:from>
        <xdr:to>
          <xdr:col>11</xdr:col>
          <xdr:colOff>9525</xdr:colOff>
          <xdr:row>17</xdr:row>
          <xdr:rowOff>9525</xdr:rowOff>
        </xdr:to>
        <xdr:sp macro="" textlink="">
          <xdr:nvSpPr>
            <xdr:cNvPr id="41460" name="Check Box 500" hidden="1">
              <a:extLst>
                <a:ext uri="{63B3BB69-23CF-44E3-9099-C40C66FF867C}">
                  <a14:compatExt spid="_x0000_s41460"/>
                </a:ext>
                <a:ext uri="{FF2B5EF4-FFF2-40B4-BE49-F238E27FC236}">
                  <a16:creationId xmlns:a16="http://schemas.microsoft.com/office/drawing/2014/main" id="{00000000-0008-0000-0300-0000F4A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63</xdr:row>
          <xdr:rowOff>0</xdr:rowOff>
        </xdr:from>
        <xdr:to>
          <xdr:col>9</xdr:col>
          <xdr:colOff>0</xdr:colOff>
          <xdr:row>64</xdr:row>
          <xdr:rowOff>0</xdr:rowOff>
        </xdr:to>
        <xdr:sp macro="" textlink="">
          <xdr:nvSpPr>
            <xdr:cNvPr id="41461" name="Check Box 501" hidden="1">
              <a:extLst>
                <a:ext uri="{63B3BB69-23CF-44E3-9099-C40C66FF867C}">
                  <a14:compatExt spid="_x0000_s41461"/>
                </a:ext>
                <a:ext uri="{FF2B5EF4-FFF2-40B4-BE49-F238E27FC236}">
                  <a16:creationId xmlns:a16="http://schemas.microsoft.com/office/drawing/2014/main" id="{00000000-0008-0000-0300-0000F5A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24</xdr:row>
          <xdr:rowOff>0</xdr:rowOff>
        </xdr:from>
        <xdr:to>
          <xdr:col>9</xdr:col>
          <xdr:colOff>0</xdr:colOff>
          <xdr:row>25</xdr:row>
          <xdr:rowOff>0</xdr:rowOff>
        </xdr:to>
        <xdr:sp macro="" textlink="">
          <xdr:nvSpPr>
            <xdr:cNvPr id="41467" name="Check Box 507" hidden="1">
              <a:extLst>
                <a:ext uri="{63B3BB69-23CF-44E3-9099-C40C66FF867C}">
                  <a14:compatExt spid="_x0000_s41467"/>
                </a:ext>
                <a:ext uri="{FF2B5EF4-FFF2-40B4-BE49-F238E27FC236}">
                  <a16:creationId xmlns:a16="http://schemas.microsoft.com/office/drawing/2014/main" id="{00000000-0008-0000-0300-0000FBA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2190750</xdr:colOff>
          <xdr:row>28</xdr:row>
          <xdr:rowOff>0</xdr:rowOff>
        </xdr:from>
        <xdr:to>
          <xdr:col>11</xdr:col>
          <xdr:colOff>19050</xdr:colOff>
          <xdr:row>28</xdr:row>
          <xdr:rowOff>180975</xdr:rowOff>
        </xdr:to>
        <xdr:sp macro="" textlink="">
          <xdr:nvSpPr>
            <xdr:cNvPr id="41468" name="Check Box 508" hidden="1">
              <a:extLst>
                <a:ext uri="{63B3BB69-23CF-44E3-9099-C40C66FF867C}">
                  <a14:compatExt spid="_x0000_s41468"/>
                </a:ext>
                <a:ext uri="{FF2B5EF4-FFF2-40B4-BE49-F238E27FC236}">
                  <a16:creationId xmlns:a16="http://schemas.microsoft.com/office/drawing/2014/main" id="{00000000-0008-0000-0300-0000FCA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53</xdr:row>
          <xdr:rowOff>0</xdr:rowOff>
        </xdr:from>
        <xdr:to>
          <xdr:col>9</xdr:col>
          <xdr:colOff>0</xdr:colOff>
          <xdr:row>54</xdr:row>
          <xdr:rowOff>0</xdr:rowOff>
        </xdr:to>
        <xdr:sp macro="" textlink="">
          <xdr:nvSpPr>
            <xdr:cNvPr id="41469" name="Check Box 509" hidden="1">
              <a:extLst>
                <a:ext uri="{63B3BB69-23CF-44E3-9099-C40C66FF867C}">
                  <a14:compatExt spid="_x0000_s41469"/>
                </a:ext>
                <a:ext uri="{FF2B5EF4-FFF2-40B4-BE49-F238E27FC236}">
                  <a16:creationId xmlns:a16="http://schemas.microsoft.com/office/drawing/2014/main" id="{00000000-0008-0000-0300-0000FDA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46</xdr:row>
          <xdr:rowOff>0</xdr:rowOff>
        </xdr:from>
        <xdr:to>
          <xdr:col>9</xdr:col>
          <xdr:colOff>0</xdr:colOff>
          <xdr:row>47</xdr:row>
          <xdr:rowOff>0</xdr:rowOff>
        </xdr:to>
        <xdr:sp macro="" textlink="">
          <xdr:nvSpPr>
            <xdr:cNvPr id="41470" name="Check Box 510" hidden="1">
              <a:extLst>
                <a:ext uri="{63B3BB69-23CF-44E3-9099-C40C66FF867C}">
                  <a14:compatExt spid="_x0000_s41470"/>
                </a:ext>
                <a:ext uri="{FF2B5EF4-FFF2-40B4-BE49-F238E27FC236}">
                  <a16:creationId xmlns:a16="http://schemas.microsoft.com/office/drawing/2014/main" id="{00000000-0008-0000-0300-0000FEA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56</xdr:row>
          <xdr:rowOff>0</xdr:rowOff>
        </xdr:from>
        <xdr:to>
          <xdr:col>9</xdr:col>
          <xdr:colOff>0</xdr:colOff>
          <xdr:row>57</xdr:row>
          <xdr:rowOff>0</xdr:rowOff>
        </xdr:to>
        <xdr:sp macro="" textlink="">
          <xdr:nvSpPr>
            <xdr:cNvPr id="41471" name="Check Box 511" hidden="1">
              <a:extLst>
                <a:ext uri="{63B3BB69-23CF-44E3-9099-C40C66FF867C}">
                  <a14:compatExt spid="_x0000_s41471"/>
                </a:ext>
                <a:ext uri="{FF2B5EF4-FFF2-40B4-BE49-F238E27FC236}">
                  <a16:creationId xmlns:a16="http://schemas.microsoft.com/office/drawing/2014/main" id="{00000000-0008-0000-0300-0000FFA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60</xdr:row>
          <xdr:rowOff>0</xdr:rowOff>
        </xdr:from>
        <xdr:to>
          <xdr:col>9</xdr:col>
          <xdr:colOff>0</xdr:colOff>
          <xdr:row>61</xdr:row>
          <xdr:rowOff>0</xdr:rowOff>
        </xdr:to>
        <xdr:sp macro="" textlink="">
          <xdr:nvSpPr>
            <xdr:cNvPr id="41472" name="Check Box 512" hidden="1">
              <a:extLst>
                <a:ext uri="{63B3BB69-23CF-44E3-9099-C40C66FF867C}">
                  <a14:compatExt spid="_x0000_s41472"/>
                </a:ext>
                <a:ext uri="{FF2B5EF4-FFF2-40B4-BE49-F238E27FC236}">
                  <a16:creationId xmlns:a16="http://schemas.microsoft.com/office/drawing/2014/main" id="{00000000-0008-0000-0300-000000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67</xdr:row>
          <xdr:rowOff>0</xdr:rowOff>
        </xdr:from>
        <xdr:to>
          <xdr:col>9</xdr:col>
          <xdr:colOff>0</xdr:colOff>
          <xdr:row>68</xdr:row>
          <xdr:rowOff>0</xdr:rowOff>
        </xdr:to>
        <xdr:sp macro="" textlink="">
          <xdr:nvSpPr>
            <xdr:cNvPr id="41473" name="Check Box 513" hidden="1">
              <a:extLst>
                <a:ext uri="{63B3BB69-23CF-44E3-9099-C40C66FF867C}">
                  <a14:compatExt spid="_x0000_s41473"/>
                </a:ext>
                <a:ext uri="{FF2B5EF4-FFF2-40B4-BE49-F238E27FC236}">
                  <a16:creationId xmlns:a16="http://schemas.microsoft.com/office/drawing/2014/main" id="{00000000-0008-0000-0300-000001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72</xdr:row>
          <xdr:rowOff>0</xdr:rowOff>
        </xdr:from>
        <xdr:to>
          <xdr:col>9</xdr:col>
          <xdr:colOff>0</xdr:colOff>
          <xdr:row>73</xdr:row>
          <xdr:rowOff>19050</xdr:rowOff>
        </xdr:to>
        <xdr:sp macro="" textlink="">
          <xdr:nvSpPr>
            <xdr:cNvPr id="41474" name="Check Box 514" hidden="1">
              <a:extLst>
                <a:ext uri="{63B3BB69-23CF-44E3-9099-C40C66FF867C}">
                  <a14:compatExt spid="_x0000_s41474"/>
                </a:ext>
                <a:ext uri="{FF2B5EF4-FFF2-40B4-BE49-F238E27FC236}">
                  <a16:creationId xmlns:a16="http://schemas.microsoft.com/office/drawing/2014/main" id="{00000000-0008-0000-0300-000002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74</xdr:row>
          <xdr:rowOff>0</xdr:rowOff>
        </xdr:from>
        <xdr:to>
          <xdr:col>9</xdr:col>
          <xdr:colOff>0</xdr:colOff>
          <xdr:row>75</xdr:row>
          <xdr:rowOff>19050</xdr:rowOff>
        </xdr:to>
        <xdr:sp macro="" textlink="">
          <xdr:nvSpPr>
            <xdr:cNvPr id="41475" name="Check Box 515" hidden="1">
              <a:extLst>
                <a:ext uri="{63B3BB69-23CF-44E3-9099-C40C66FF867C}">
                  <a14:compatExt spid="_x0000_s41475"/>
                </a:ext>
                <a:ext uri="{FF2B5EF4-FFF2-40B4-BE49-F238E27FC236}">
                  <a16:creationId xmlns:a16="http://schemas.microsoft.com/office/drawing/2014/main" id="{00000000-0008-0000-0300-000003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76</xdr:row>
          <xdr:rowOff>0</xdr:rowOff>
        </xdr:from>
        <xdr:to>
          <xdr:col>9</xdr:col>
          <xdr:colOff>0</xdr:colOff>
          <xdr:row>77</xdr:row>
          <xdr:rowOff>0</xdr:rowOff>
        </xdr:to>
        <xdr:sp macro="" textlink="">
          <xdr:nvSpPr>
            <xdr:cNvPr id="41476" name="Check Box 516" hidden="1">
              <a:extLst>
                <a:ext uri="{63B3BB69-23CF-44E3-9099-C40C66FF867C}">
                  <a14:compatExt spid="_x0000_s41476"/>
                </a:ext>
                <a:ext uri="{FF2B5EF4-FFF2-40B4-BE49-F238E27FC236}">
                  <a16:creationId xmlns:a16="http://schemas.microsoft.com/office/drawing/2014/main" id="{00000000-0008-0000-0300-000004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78</xdr:row>
          <xdr:rowOff>0</xdr:rowOff>
        </xdr:from>
        <xdr:to>
          <xdr:col>9</xdr:col>
          <xdr:colOff>0</xdr:colOff>
          <xdr:row>78</xdr:row>
          <xdr:rowOff>123825</xdr:rowOff>
        </xdr:to>
        <xdr:sp macro="" textlink="">
          <xdr:nvSpPr>
            <xdr:cNvPr id="41477" name="Check Box 517" hidden="1">
              <a:extLst>
                <a:ext uri="{63B3BB69-23CF-44E3-9099-C40C66FF867C}">
                  <a14:compatExt spid="_x0000_s41477"/>
                </a:ext>
                <a:ext uri="{FF2B5EF4-FFF2-40B4-BE49-F238E27FC236}">
                  <a16:creationId xmlns:a16="http://schemas.microsoft.com/office/drawing/2014/main" id="{00000000-0008-0000-0300-000005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80</xdr:row>
          <xdr:rowOff>0</xdr:rowOff>
        </xdr:from>
        <xdr:to>
          <xdr:col>9</xdr:col>
          <xdr:colOff>0</xdr:colOff>
          <xdr:row>81</xdr:row>
          <xdr:rowOff>0</xdr:rowOff>
        </xdr:to>
        <xdr:sp macro="" textlink="">
          <xdr:nvSpPr>
            <xdr:cNvPr id="41478" name="Check Box 518" hidden="1">
              <a:extLst>
                <a:ext uri="{63B3BB69-23CF-44E3-9099-C40C66FF867C}">
                  <a14:compatExt spid="_x0000_s41478"/>
                </a:ext>
                <a:ext uri="{FF2B5EF4-FFF2-40B4-BE49-F238E27FC236}">
                  <a16:creationId xmlns:a16="http://schemas.microsoft.com/office/drawing/2014/main" id="{00000000-0008-0000-0300-000006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86</xdr:row>
          <xdr:rowOff>0</xdr:rowOff>
        </xdr:from>
        <xdr:to>
          <xdr:col>9</xdr:col>
          <xdr:colOff>0</xdr:colOff>
          <xdr:row>86</xdr:row>
          <xdr:rowOff>161925</xdr:rowOff>
        </xdr:to>
        <xdr:sp macro="" textlink="">
          <xdr:nvSpPr>
            <xdr:cNvPr id="41479" name="Check Box 519" hidden="1">
              <a:extLst>
                <a:ext uri="{63B3BB69-23CF-44E3-9099-C40C66FF867C}">
                  <a14:compatExt spid="_x0000_s41479"/>
                </a:ext>
                <a:ext uri="{FF2B5EF4-FFF2-40B4-BE49-F238E27FC236}">
                  <a16:creationId xmlns:a16="http://schemas.microsoft.com/office/drawing/2014/main" id="{00000000-0008-0000-0300-000007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102</xdr:row>
          <xdr:rowOff>0</xdr:rowOff>
        </xdr:from>
        <xdr:to>
          <xdr:col>9</xdr:col>
          <xdr:colOff>0</xdr:colOff>
          <xdr:row>103</xdr:row>
          <xdr:rowOff>0</xdr:rowOff>
        </xdr:to>
        <xdr:sp macro="" textlink="">
          <xdr:nvSpPr>
            <xdr:cNvPr id="41480" name="Check Box 520" hidden="1">
              <a:extLst>
                <a:ext uri="{63B3BB69-23CF-44E3-9099-C40C66FF867C}">
                  <a14:compatExt spid="_x0000_s41480"/>
                </a:ext>
                <a:ext uri="{FF2B5EF4-FFF2-40B4-BE49-F238E27FC236}">
                  <a16:creationId xmlns:a16="http://schemas.microsoft.com/office/drawing/2014/main" id="{00000000-0008-0000-0300-000008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9</xdr:col>
          <xdr:colOff>0</xdr:colOff>
          <xdr:row>14</xdr:row>
          <xdr:rowOff>0</xdr:rowOff>
        </xdr:to>
        <xdr:sp macro="" textlink="">
          <xdr:nvSpPr>
            <xdr:cNvPr id="41481" name="Check Box 521" hidden="1">
              <a:extLst>
                <a:ext uri="{63B3BB69-23CF-44E3-9099-C40C66FF867C}">
                  <a14:compatExt spid="_x0000_s41481"/>
                </a:ext>
                <a:ext uri="{FF2B5EF4-FFF2-40B4-BE49-F238E27FC236}">
                  <a16:creationId xmlns:a16="http://schemas.microsoft.com/office/drawing/2014/main" id="{00000000-0008-0000-0300-000009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35</xdr:row>
          <xdr:rowOff>0</xdr:rowOff>
        </xdr:from>
        <xdr:to>
          <xdr:col>9</xdr:col>
          <xdr:colOff>0</xdr:colOff>
          <xdr:row>35</xdr:row>
          <xdr:rowOff>152400</xdr:rowOff>
        </xdr:to>
        <xdr:sp macro="" textlink="">
          <xdr:nvSpPr>
            <xdr:cNvPr id="41483" name="Check Box 523" hidden="1">
              <a:extLst>
                <a:ext uri="{63B3BB69-23CF-44E3-9099-C40C66FF867C}">
                  <a14:compatExt spid="_x0000_s41483"/>
                </a:ext>
                <a:ext uri="{FF2B5EF4-FFF2-40B4-BE49-F238E27FC236}">
                  <a16:creationId xmlns:a16="http://schemas.microsoft.com/office/drawing/2014/main" id="{00000000-0008-0000-0300-00000B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51</xdr:row>
          <xdr:rowOff>0</xdr:rowOff>
        </xdr:from>
        <xdr:to>
          <xdr:col>9</xdr:col>
          <xdr:colOff>0</xdr:colOff>
          <xdr:row>52</xdr:row>
          <xdr:rowOff>0</xdr:rowOff>
        </xdr:to>
        <xdr:sp macro="" textlink="">
          <xdr:nvSpPr>
            <xdr:cNvPr id="41484" name="Check Box 524" hidden="1">
              <a:extLst>
                <a:ext uri="{63B3BB69-23CF-44E3-9099-C40C66FF867C}">
                  <a14:compatExt spid="_x0000_s41484"/>
                </a:ext>
                <a:ext uri="{FF2B5EF4-FFF2-40B4-BE49-F238E27FC236}">
                  <a16:creationId xmlns:a16="http://schemas.microsoft.com/office/drawing/2014/main" id="{00000000-0008-0000-0300-00000C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93</xdr:row>
          <xdr:rowOff>0</xdr:rowOff>
        </xdr:from>
        <xdr:to>
          <xdr:col>11</xdr:col>
          <xdr:colOff>19050</xdr:colOff>
          <xdr:row>93</xdr:row>
          <xdr:rowOff>171450</xdr:rowOff>
        </xdr:to>
        <xdr:sp macro="" textlink="">
          <xdr:nvSpPr>
            <xdr:cNvPr id="41485" name="Check Box 525" hidden="1">
              <a:extLst>
                <a:ext uri="{63B3BB69-23CF-44E3-9099-C40C66FF867C}">
                  <a14:compatExt spid="_x0000_s41485"/>
                </a:ext>
                <a:ext uri="{FF2B5EF4-FFF2-40B4-BE49-F238E27FC236}">
                  <a16:creationId xmlns:a16="http://schemas.microsoft.com/office/drawing/2014/main" id="{00000000-0008-0000-0300-00000D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94</xdr:row>
          <xdr:rowOff>0</xdr:rowOff>
        </xdr:from>
        <xdr:to>
          <xdr:col>11</xdr:col>
          <xdr:colOff>19050</xdr:colOff>
          <xdr:row>94</xdr:row>
          <xdr:rowOff>171450</xdr:rowOff>
        </xdr:to>
        <xdr:sp macro="" textlink="">
          <xdr:nvSpPr>
            <xdr:cNvPr id="41486" name="Check Box 526" hidden="1">
              <a:extLst>
                <a:ext uri="{63B3BB69-23CF-44E3-9099-C40C66FF867C}">
                  <a14:compatExt spid="_x0000_s41486"/>
                </a:ext>
                <a:ext uri="{FF2B5EF4-FFF2-40B4-BE49-F238E27FC236}">
                  <a16:creationId xmlns:a16="http://schemas.microsoft.com/office/drawing/2014/main" id="{00000000-0008-0000-0300-00000E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95</xdr:row>
          <xdr:rowOff>0</xdr:rowOff>
        </xdr:from>
        <xdr:to>
          <xdr:col>11</xdr:col>
          <xdr:colOff>19050</xdr:colOff>
          <xdr:row>95</xdr:row>
          <xdr:rowOff>180975</xdr:rowOff>
        </xdr:to>
        <xdr:sp macro="" textlink="">
          <xdr:nvSpPr>
            <xdr:cNvPr id="41487" name="Check Box 527" hidden="1">
              <a:extLst>
                <a:ext uri="{63B3BB69-23CF-44E3-9099-C40C66FF867C}">
                  <a14:compatExt spid="_x0000_s41487"/>
                </a:ext>
                <a:ext uri="{FF2B5EF4-FFF2-40B4-BE49-F238E27FC236}">
                  <a16:creationId xmlns:a16="http://schemas.microsoft.com/office/drawing/2014/main" id="{00000000-0008-0000-0300-00000F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98</xdr:row>
          <xdr:rowOff>0</xdr:rowOff>
        </xdr:from>
        <xdr:to>
          <xdr:col>11</xdr:col>
          <xdr:colOff>19050</xdr:colOff>
          <xdr:row>99</xdr:row>
          <xdr:rowOff>19050</xdr:rowOff>
        </xdr:to>
        <xdr:sp macro="" textlink="">
          <xdr:nvSpPr>
            <xdr:cNvPr id="41488" name="Check Box 528" hidden="1">
              <a:extLst>
                <a:ext uri="{63B3BB69-23CF-44E3-9099-C40C66FF867C}">
                  <a14:compatExt spid="_x0000_s41488"/>
                </a:ext>
                <a:ext uri="{FF2B5EF4-FFF2-40B4-BE49-F238E27FC236}">
                  <a16:creationId xmlns:a16="http://schemas.microsoft.com/office/drawing/2014/main" id="{00000000-0008-0000-0300-000010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99</xdr:row>
          <xdr:rowOff>0</xdr:rowOff>
        </xdr:from>
        <xdr:to>
          <xdr:col>11</xdr:col>
          <xdr:colOff>19050</xdr:colOff>
          <xdr:row>100</xdr:row>
          <xdr:rowOff>9525</xdr:rowOff>
        </xdr:to>
        <xdr:sp macro="" textlink="">
          <xdr:nvSpPr>
            <xdr:cNvPr id="41489" name="Check Box 529" hidden="1">
              <a:extLst>
                <a:ext uri="{63B3BB69-23CF-44E3-9099-C40C66FF867C}">
                  <a14:compatExt spid="_x0000_s41489"/>
                </a:ext>
                <a:ext uri="{FF2B5EF4-FFF2-40B4-BE49-F238E27FC236}">
                  <a16:creationId xmlns:a16="http://schemas.microsoft.com/office/drawing/2014/main" id="{00000000-0008-0000-0300-000011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21</xdr:row>
          <xdr:rowOff>0</xdr:rowOff>
        </xdr:from>
        <xdr:to>
          <xdr:col>11</xdr:col>
          <xdr:colOff>19050</xdr:colOff>
          <xdr:row>21</xdr:row>
          <xdr:rowOff>161925</xdr:rowOff>
        </xdr:to>
        <xdr:sp macro="" textlink="">
          <xdr:nvSpPr>
            <xdr:cNvPr id="41490" name="Check Box 530" hidden="1">
              <a:extLst>
                <a:ext uri="{63B3BB69-23CF-44E3-9099-C40C66FF867C}">
                  <a14:compatExt spid="_x0000_s41490"/>
                </a:ext>
                <a:ext uri="{FF2B5EF4-FFF2-40B4-BE49-F238E27FC236}">
                  <a16:creationId xmlns:a16="http://schemas.microsoft.com/office/drawing/2014/main" id="{00000000-0008-0000-0300-000012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58</xdr:row>
          <xdr:rowOff>0</xdr:rowOff>
        </xdr:from>
        <xdr:to>
          <xdr:col>11</xdr:col>
          <xdr:colOff>19050</xdr:colOff>
          <xdr:row>59</xdr:row>
          <xdr:rowOff>9525</xdr:rowOff>
        </xdr:to>
        <xdr:sp macro="" textlink="">
          <xdr:nvSpPr>
            <xdr:cNvPr id="41491" name="Check Box 531" hidden="1">
              <a:extLst>
                <a:ext uri="{63B3BB69-23CF-44E3-9099-C40C66FF867C}">
                  <a14:compatExt spid="_x0000_s41491"/>
                </a:ext>
                <a:ext uri="{FF2B5EF4-FFF2-40B4-BE49-F238E27FC236}">
                  <a16:creationId xmlns:a16="http://schemas.microsoft.com/office/drawing/2014/main" id="{00000000-0008-0000-0300-000013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tic.pref.ibaraki.jp/examination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itic.pref.ibaraki.jp/examination/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itic.pref.ibaraki.jp/examination/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50" Type="http://schemas.openxmlformats.org/officeDocument/2006/relationships/ctrlProp" Target="../ctrlProps/ctrlProp46.xml"/><Relationship Id="rId55" Type="http://schemas.openxmlformats.org/officeDocument/2006/relationships/ctrlProp" Target="../ctrlProps/ctrlProp51.xml"/><Relationship Id="rId63" Type="http://schemas.openxmlformats.org/officeDocument/2006/relationships/ctrlProp" Target="../ctrlProps/ctrlProp59.xml"/><Relationship Id="rId68" Type="http://schemas.openxmlformats.org/officeDocument/2006/relationships/ctrlProp" Target="../ctrlProps/ctrlProp64.xml"/><Relationship Id="rId76" Type="http://schemas.openxmlformats.org/officeDocument/2006/relationships/ctrlProp" Target="../ctrlProps/ctrlProp72.xml"/><Relationship Id="rId84" Type="http://schemas.openxmlformats.org/officeDocument/2006/relationships/ctrlProp" Target="../ctrlProps/ctrlProp80.xml"/><Relationship Id="rId7" Type="http://schemas.openxmlformats.org/officeDocument/2006/relationships/ctrlProp" Target="../ctrlProps/ctrlProp3.xml"/><Relationship Id="rId71" Type="http://schemas.openxmlformats.org/officeDocument/2006/relationships/ctrlProp" Target="../ctrlProps/ctrlProp67.xml"/><Relationship Id="rId2" Type="http://schemas.openxmlformats.org/officeDocument/2006/relationships/printerSettings" Target="../printerSettings/printerSettings4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3" Type="http://schemas.openxmlformats.org/officeDocument/2006/relationships/ctrlProp" Target="../ctrlProps/ctrlProp49.xml"/><Relationship Id="rId58" Type="http://schemas.openxmlformats.org/officeDocument/2006/relationships/ctrlProp" Target="../ctrlProps/ctrlProp54.xml"/><Relationship Id="rId66" Type="http://schemas.openxmlformats.org/officeDocument/2006/relationships/ctrlProp" Target="../ctrlProps/ctrlProp62.xml"/><Relationship Id="rId74" Type="http://schemas.openxmlformats.org/officeDocument/2006/relationships/ctrlProp" Target="../ctrlProps/ctrlProp70.xml"/><Relationship Id="rId79" Type="http://schemas.openxmlformats.org/officeDocument/2006/relationships/ctrlProp" Target="../ctrlProps/ctrlProp75.xml"/><Relationship Id="rId5" Type="http://schemas.openxmlformats.org/officeDocument/2006/relationships/ctrlProp" Target="../ctrlProps/ctrlProp1.xml"/><Relationship Id="rId61" Type="http://schemas.openxmlformats.org/officeDocument/2006/relationships/ctrlProp" Target="../ctrlProps/ctrlProp57.xml"/><Relationship Id="rId82" Type="http://schemas.openxmlformats.org/officeDocument/2006/relationships/ctrlProp" Target="../ctrlProps/ctrlProp78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52" Type="http://schemas.openxmlformats.org/officeDocument/2006/relationships/ctrlProp" Target="../ctrlProps/ctrlProp48.xml"/><Relationship Id="rId60" Type="http://schemas.openxmlformats.org/officeDocument/2006/relationships/ctrlProp" Target="../ctrlProps/ctrlProp56.xml"/><Relationship Id="rId65" Type="http://schemas.openxmlformats.org/officeDocument/2006/relationships/ctrlProp" Target="../ctrlProps/ctrlProp61.xml"/><Relationship Id="rId73" Type="http://schemas.openxmlformats.org/officeDocument/2006/relationships/ctrlProp" Target="../ctrlProps/ctrlProp69.xml"/><Relationship Id="rId78" Type="http://schemas.openxmlformats.org/officeDocument/2006/relationships/ctrlProp" Target="../ctrlProps/ctrlProp74.xml"/><Relationship Id="rId81" Type="http://schemas.openxmlformats.org/officeDocument/2006/relationships/ctrlProp" Target="../ctrlProps/ctrlProp77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56" Type="http://schemas.openxmlformats.org/officeDocument/2006/relationships/ctrlProp" Target="../ctrlProps/ctrlProp52.xml"/><Relationship Id="rId64" Type="http://schemas.openxmlformats.org/officeDocument/2006/relationships/ctrlProp" Target="../ctrlProps/ctrlProp60.xml"/><Relationship Id="rId69" Type="http://schemas.openxmlformats.org/officeDocument/2006/relationships/ctrlProp" Target="../ctrlProps/ctrlProp65.xml"/><Relationship Id="rId77" Type="http://schemas.openxmlformats.org/officeDocument/2006/relationships/ctrlProp" Target="../ctrlProps/ctrlProp73.xml"/><Relationship Id="rId8" Type="http://schemas.openxmlformats.org/officeDocument/2006/relationships/ctrlProp" Target="../ctrlProps/ctrlProp4.xml"/><Relationship Id="rId51" Type="http://schemas.openxmlformats.org/officeDocument/2006/relationships/ctrlProp" Target="../ctrlProps/ctrlProp47.xml"/><Relationship Id="rId72" Type="http://schemas.openxmlformats.org/officeDocument/2006/relationships/ctrlProp" Target="../ctrlProps/ctrlProp68.xml"/><Relationship Id="rId80" Type="http://schemas.openxmlformats.org/officeDocument/2006/relationships/ctrlProp" Target="../ctrlProps/ctrlProp76.xml"/><Relationship Id="rId3" Type="http://schemas.openxmlformats.org/officeDocument/2006/relationships/drawing" Target="../drawings/drawing4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59" Type="http://schemas.openxmlformats.org/officeDocument/2006/relationships/ctrlProp" Target="../ctrlProps/ctrlProp55.xml"/><Relationship Id="rId67" Type="http://schemas.openxmlformats.org/officeDocument/2006/relationships/ctrlProp" Target="../ctrlProps/ctrlProp63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Relationship Id="rId54" Type="http://schemas.openxmlformats.org/officeDocument/2006/relationships/ctrlProp" Target="../ctrlProps/ctrlProp50.xml"/><Relationship Id="rId62" Type="http://schemas.openxmlformats.org/officeDocument/2006/relationships/ctrlProp" Target="../ctrlProps/ctrlProp58.xml"/><Relationship Id="rId70" Type="http://schemas.openxmlformats.org/officeDocument/2006/relationships/ctrlProp" Target="../ctrlProps/ctrlProp66.xml"/><Relationship Id="rId75" Type="http://schemas.openxmlformats.org/officeDocument/2006/relationships/ctrlProp" Target="../ctrlProps/ctrlProp71.xml"/><Relationship Id="rId83" Type="http://schemas.openxmlformats.org/officeDocument/2006/relationships/ctrlProp" Target="../ctrlProps/ctrlProp79.xml"/><Relationship Id="rId1" Type="http://schemas.openxmlformats.org/officeDocument/2006/relationships/hyperlink" Target="https://www.itic.pref.ibaraki.jp/facility/" TargetMode="External"/><Relationship Id="rId6" Type="http://schemas.openxmlformats.org/officeDocument/2006/relationships/ctrlProp" Target="../ctrlProps/ctrlProp2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49" Type="http://schemas.openxmlformats.org/officeDocument/2006/relationships/ctrlProp" Target="../ctrlProps/ctrlProp45.xml"/><Relationship Id="rId57" Type="http://schemas.openxmlformats.org/officeDocument/2006/relationships/ctrlProp" Target="../ctrlProps/ctrlProp5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O110"/>
  <sheetViews>
    <sheetView showGridLines="0" view="pageBreakPreview" topLeftCell="E13" zoomScaleNormal="100" zoomScaleSheetLayoutView="100" workbookViewId="0">
      <selection activeCell="H1" sqref="H1:Z1"/>
    </sheetView>
  </sheetViews>
  <sheetFormatPr defaultColWidth="1.875" defaultRowHeight="11.25" customHeight="1"/>
  <cols>
    <col min="1" max="2" width="1.875" style="53" customWidth="1"/>
    <col min="3" max="41" width="1.875" style="53"/>
    <col min="42" max="42" width="1.875" style="53" customWidth="1"/>
    <col min="43" max="53" width="1.875" style="53"/>
    <col min="54" max="54" width="2.5" style="53" bestFit="1" customWidth="1"/>
    <col min="55" max="55" width="1.875" style="53"/>
    <col min="56" max="56" width="3" style="53" bestFit="1" customWidth="1"/>
    <col min="57" max="57" width="7.875" style="53" customWidth="1"/>
    <col min="58" max="58" width="5.5" style="53" customWidth="1"/>
    <col min="59" max="59" width="5.625" style="53" customWidth="1"/>
    <col min="60" max="60" width="4.625" style="53" hidden="1" customWidth="1"/>
    <col min="61" max="67" width="1.875" style="53" hidden="1" customWidth="1"/>
    <col min="68" max="68" width="31" style="53" hidden="1" customWidth="1"/>
    <col min="69" max="69" width="11.875" style="53" hidden="1" customWidth="1"/>
    <col min="70" max="70" width="9.5" style="53" hidden="1" customWidth="1"/>
    <col min="71" max="71" width="10.5" style="53" hidden="1" customWidth="1"/>
    <col min="72" max="73" width="10.25" style="53" hidden="1" customWidth="1"/>
    <col min="74" max="75" width="9.625" style="53" hidden="1" customWidth="1"/>
    <col min="76" max="76" width="52.25" style="53" hidden="1" customWidth="1"/>
    <col min="77" max="77" width="9.625" style="53" customWidth="1"/>
    <col min="78" max="79" width="2.375" style="53" customWidth="1"/>
    <col min="80" max="16384" width="1.875" style="53"/>
  </cols>
  <sheetData>
    <row r="1" spans="2:79" s="48" customFormat="1" ht="21.75" customHeight="1">
      <c r="B1" s="298" t="s">
        <v>48</v>
      </c>
      <c r="C1" s="298"/>
      <c r="D1" s="298"/>
      <c r="E1" s="298"/>
      <c r="F1" s="298"/>
      <c r="G1" s="298"/>
      <c r="H1" s="446" t="s">
        <v>201</v>
      </c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  <c r="T1" s="446"/>
      <c r="U1" s="446"/>
      <c r="V1" s="446"/>
      <c r="W1" s="446"/>
      <c r="X1" s="446"/>
      <c r="Y1" s="446"/>
      <c r="Z1" s="446"/>
      <c r="AF1" s="177"/>
      <c r="AH1" s="178"/>
      <c r="AI1" s="178"/>
      <c r="AJ1" s="178"/>
      <c r="AK1" s="178"/>
      <c r="AL1" s="178"/>
      <c r="AM1" s="178"/>
      <c r="AN1" s="178"/>
      <c r="AO1" s="178"/>
      <c r="AP1" s="178"/>
      <c r="AQ1" s="299" t="s">
        <v>199</v>
      </c>
      <c r="AR1" s="300"/>
      <c r="AS1" s="300"/>
      <c r="AT1" s="300"/>
      <c r="AU1" s="300"/>
      <c r="AV1" s="300"/>
      <c r="AW1" s="300"/>
      <c r="AX1" s="300"/>
      <c r="AY1" s="300"/>
      <c r="AZ1" s="300"/>
      <c r="BA1" s="300"/>
      <c r="BB1" s="301"/>
    </row>
    <row r="2" spans="2:79" s="48" customFormat="1" ht="11.25" customHeight="1">
      <c r="B2" s="189"/>
      <c r="C2" s="189"/>
      <c r="D2" s="189"/>
      <c r="E2" s="189"/>
      <c r="F2" s="189"/>
      <c r="G2" s="189"/>
      <c r="H2" s="190"/>
      <c r="I2" s="190"/>
      <c r="J2" s="190"/>
      <c r="K2" s="49"/>
      <c r="L2" s="49"/>
      <c r="M2" s="49"/>
      <c r="N2" s="190"/>
      <c r="O2" s="190"/>
      <c r="P2" s="49"/>
      <c r="Q2" s="49"/>
      <c r="R2" s="49"/>
      <c r="S2" s="190"/>
      <c r="T2" s="190"/>
      <c r="U2" s="49"/>
      <c r="V2" s="49"/>
      <c r="W2" s="49"/>
      <c r="X2" s="190"/>
      <c r="Y2" s="190"/>
      <c r="AG2" s="178"/>
      <c r="AH2" s="178"/>
      <c r="AI2" s="178"/>
      <c r="AJ2" s="178"/>
      <c r="AK2" s="178"/>
      <c r="AL2" s="178"/>
      <c r="AM2" s="178"/>
      <c r="AN2" s="178"/>
      <c r="AO2" s="178"/>
      <c r="AP2" s="178"/>
      <c r="AQ2" s="184"/>
      <c r="AR2" s="184"/>
      <c r="AS2" s="184"/>
      <c r="AT2" s="184"/>
      <c r="AU2" s="184"/>
      <c r="AV2" s="184"/>
      <c r="AW2" s="184"/>
      <c r="AX2" s="184"/>
      <c r="AY2" s="184"/>
      <c r="AZ2" s="302" t="s">
        <v>232</v>
      </c>
      <c r="BA2" s="302"/>
      <c r="BB2" s="302"/>
    </row>
    <row r="3" spans="2:79" s="48" customFormat="1" ht="11.25" customHeight="1">
      <c r="B3" s="161" t="s">
        <v>62</v>
      </c>
      <c r="C3" s="162"/>
      <c r="D3" s="162"/>
      <c r="E3" s="162"/>
      <c r="F3" s="162"/>
      <c r="G3" s="183"/>
      <c r="H3" s="163"/>
      <c r="I3" s="163"/>
      <c r="J3" s="163"/>
      <c r="K3" s="164"/>
      <c r="L3" s="164"/>
      <c r="M3" s="164"/>
      <c r="N3" s="163"/>
      <c r="O3" s="163"/>
      <c r="P3" s="164"/>
      <c r="Q3" s="164"/>
      <c r="R3" s="164"/>
      <c r="S3" s="163"/>
      <c r="T3" s="163"/>
      <c r="U3" s="164"/>
      <c r="V3" s="164"/>
      <c r="W3" s="164"/>
      <c r="X3" s="163"/>
      <c r="Y3" s="163"/>
      <c r="Z3" s="161"/>
      <c r="AA3" s="161"/>
      <c r="AB3" s="161"/>
      <c r="AC3" s="161"/>
      <c r="AD3" s="161"/>
      <c r="AE3" s="161"/>
      <c r="AF3" s="161"/>
    </row>
    <row r="4" spans="2:79" s="50" customFormat="1" ht="22.5" customHeight="1">
      <c r="B4" s="303" t="s">
        <v>69</v>
      </c>
      <c r="C4" s="303"/>
      <c r="D4" s="303"/>
      <c r="E4" s="303"/>
      <c r="F4" s="304" t="s">
        <v>198</v>
      </c>
      <c r="G4" s="304"/>
      <c r="H4" s="304"/>
      <c r="I4" s="304"/>
      <c r="J4" s="304"/>
      <c r="K4" s="304" t="s">
        <v>71</v>
      </c>
      <c r="L4" s="304"/>
      <c r="M4" s="304"/>
      <c r="N4" s="304"/>
      <c r="O4" s="304"/>
      <c r="P4" s="304" t="s">
        <v>206</v>
      </c>
      <c r="Q4" s="304"/>
      <c r="R4" s="304"/>
      <c r="S4" s="304"/>
      <c r="T4" s="304"/>
      <c r="U4" s="304" t="s">
        <v>8</v>
      </c>
      <c r="V4" s="304"/>
      <c r="W4" s="304"/>
      <c r="X4" s="304"/>
      <c r="Y4" s="304"/>
      <c r="Z4" s="304"/>
      <c r="AA4" s="305"/>
      <c r="AB4" s="305"/>
      <c r="AC4" s="305"/>
      <c r="AD4" s="305"/>
      <c r="AE4" s="305"/>
      <c r="AF4" s="161"/>
    </row>
    <row r="5" spans="2:79" s="50" customFormat="1" ht="9.9499999999999993" customHeight="1">
      <c r="B5" s="314"/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314"/>
      <c r="Q5" s="314"/>
      <c r="R5" s="314"/>
      <c r="S5" s="314"/>
      <c r="T5" s="314"/>
      <c r="U5" s="314"/>
      <c r="V5" s="314"/>
      <c r="W5" s="314"/>
      <c r="X5" s="314"/>
      <c r="Y5" s="314"/>
      <c r="Z5" s="314"/>
      <c r="AA5" s="315"/>
      <c r="AB5" s="315"/>
      <c r="AC5" s="315"/>
      <c r="AD5" s="315"/>
      <c r="AE5" s="315"/>
      <c r="AF5" s="136"/>
    </row>
    <row r="6" spans="2:79" s="50" customFormat="1" ht="9.9499999999999993" customHeight="1">
      <c r="B6" s="314"/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4"/>
      <c r="R6" s="314"/>
      <c r="S6" s="314"/>
      <c r="T6" s="314"/>
      <c r="U6" s="314"/>
      <c r="V6" s="314"/>
      <c r="W6" s="314"/>
      <c r="X6" s="314"/>
      <c r="Y6" s="314"/>
      <c r="Z6" s="314"/>
      <c r="AA6" s="315"/>
      <c r="AB6" s="315"/>
      <c r="AC6" s="315"/>
      <c r="AD6" s="315"/>
      <c r="AE6" s="315"/>
      <c r="AF6" s="136"/>
    </row>
    <row r="7" spans="2:79" s="50" customFormat="1" ht="9.9499999999999993" customHeight="1">
      <c r="B7" s="314"/>
      <c r="C7" s="314"/>
      <c r="D7" s="314"/>
      <c r="E7" s="314"/>
      <c r="F7" s="314"/>
      <c r="G7" s="314"/>
      <c r="H7" s="314"/>
      <c r="I7" s="314"/>
      <c r="J7" s="314"/>
      <c r="K7" s="314"/>
      <c r="L7" s="314"/>
      <c r="M7" s="314"/>
      <c r="N7" s="314"/>
      <c r="O7" s="314"/>
      <c r="P7" s="314"/>
      <c r="Q7" s="314"/>
      <c r="R7" s="314"/>
      <c r="S7" s="314"/>
      <c r="T7" s="314"/>
      <c r="U7" s="314"/>
      <c r="V7" s="314"/>
      <c r="W7" s="314"/>
      <c r="X7" s="314"/>
      <c r="Y7" s="314"/>
      <c r="Z7" s="314"/>
      <c r="AA7" s="315"/>
      <c r="AB7" s="315"/>
      <c r="AC7" s="315"/>
      <c r="AD7" s="315"/>
      <c r="AE7" s="315"/>
      <c r="AF7" s="136"/>
    </row>
    <row r="8" spans="2:79" s="50" customFormat="1" ht="9.9499999999999993" customHeight="1">
      <c r="B8" s="314"/>
      <c r="C8" s="314"/>
      <c r="D8" s="314"/>
      <c r="E8" s="314"/>
      <c r="F8" s="314"/>
      <c r="G8" s="314"/>
      <c r="H8" s="314"/>
      <c r="I8" s="314"/>
      <c r="J8" s="314"/>
      <c r="K8" s="314"/>
      <c r="L8" s="314"/>
      <c r="M8" s="314"/>
      <c r="N8" s="314"/>
      <c r="O8" s="314"/>
      <c r="P8" s="314"/>
      <c r="Q8" s="314"/>
      <c r="R8" s="314"/>
      <c r="S8" s="314"/>
      <c r="T8" s="314"/>
      <c r="U8" s="314"/>
      <c r="V8" s="314"/>
      <c r="W8" s="314"/>
      <c r="X8" s="314"/>
      <c r="Y8" s="314"/>
      <c r="Z8" s="314"/>
      <c r="AA8" s="315"/>
      <c r="AB8" s="315"/>
      <c r="AC8" s="315"/>
      <c r="AD8" s="315"/>
      <c r="AE8" s="315"/>
      <c r="AF8" s="136"/>
      <c r="BE8" s="51"/>
      <c r="BF8" s="51"/>
      <c r="BG8" s="51"/>
      <c r="BH8" s="51"/>
      <c r="BI8" s="52"/>
      <c r="BJ8" s="52"/>
      <c r="BK8" s="52"/>
      <c r="BL8" s="52"/>
      <c r="BM8" s="52"/>
      <c r="BN8" s="52"/>
      <c r="BO8" s="52"/>
      <c r="BP8" s="52"/>
      <c r="BQ8" s="52"/>
      <c r="BR8" s="53"/>
    </row>
    <row r="9" spans="2:79" s="50" customFormat="1" ht="9.75" customHeight="1" thickBot="1">
      <c r="B9" s="53"/>
      <c r="C9" s="53"/>
      <c r="D9" s="53"/>
      <c r="E9" s="53"/>
      <c r="F9" s="54"/>
      <c r="G9" s="55"/>
      <c r="H9" s="53"/>
      <c r="I9" s="53"/>
      <c r="J9" s="53"/>
      <c r="K9" s="53"/>
      <c r="L9" s="53"/>
      <c r="M9" s="53"/>
      <c r="N9" s="53"/>
      <c r="O9" s="53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</row>
    <row r="10" spans="2:79" ht="10.5" customHeight="1">
      <c r="B10" s="306" t="s">
        <v>224</v>
      </c>
      <c r="C10" s="307"/>
      <c r="D10" s="307"/>
      <c r="E10" s="307"/>
      <c r="F10" s="307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307"/>
      <c r="AO10" s="307"/>
      <c r="AP10" s="307"/>
      <c r="AQ10" s="307"/>
      <c r="AR10" s="307"/>
      <c r="AS10" s="307"/>
      <c r="AT10" s="307"/>
      <c r="AU10" s="307"/>
      <c r="AV10" s="307"/>
      <c r="AW10" s="307"/>
      <c r="AX10" s="307"/>
      <c r="AY10" s="307"/>
      <c r="AZ10" s="307"/>
      <c r="BA10" s="308"/>
      <c r="BI10" s="51"/>
      <c r="BJ10" s="51"/>
      <c r="BK10" s="51"/>
      <c r="BL10" s="51"/>
      <c r="BM10" s="51"/>
      <c r="BN10" s="51"/>
      <c r="BO10" s="51"/>
      <c r="BP10" s="51"/>
      <c r="BQ10" s="51"/>
      <c r="BT10" s="312"/>
      <c r="BU10" s="312"/>
      <c r="BV10" s="312"/>
      <c r="BW10" s="312"/>
      <c r="BX10" s="312"/>
      <c r="BY10" s="50"/>
      <c r="BZ10" s="48"/>
      <c r="CA10" s="48"/>
    </row>
    <row r="11" spans="2:79" ht="10.5" customHeight="1">
      <c r="B11" s="309"/>
      <c r="C11" s="310"/>
      <c r="D11" s="310"/>
      <c r="E11" s="310"/>
      <c r="F11" s="310"/>
      <c r="G11" s="310"/>
      <c r="H11" s="310"/>
      <c r="I11" s="310"/>
      <c r="J11" s="310"/>
      <c r="K11" s="310"/>
      <c r="L11" s="310"/>
      <c r="M11" s="310"/>
      <c r="N11" s="310"/>
      <c r="O11" s="310"/>
      <c r="P11" s="310"/>
      <c r="Q11" s="310"/>
      <c r="R11" s="310"/>
      <c r="S11" s="310"/>
      <c r="T11" s="310"/>
      <c r="U11" s="310"/>
      <c r="V11" s="310"/>
      <c r="W11" s="310"/>
      <c r="X11" s="310"/>
      <c r="Y11" s="310"/>
      <c r="Z11" s="310"/>
      <c r="AA11" s="310"/>
      <c r="AB11" s="310"/>
      <c r="AC11" s="310"/>
      <c r="AD11" s="310"/>
      <c r="AE11" s="310"/>
      <c r="AF11" s="310"/>
      <c r="AG11" s="310"/>
      <c r="AH11" s="310"/>
      <c r="AI11" s="310"/>
      <c r="AJ11" s="310"/>
      <c r="AK11" s="310"/>
      <c r="AL11" s="310"/>
      <c r="AM11" s="310"/>
      <c r="AN11" s="310"/>
      <c r="AO11" s="310"/>
      <c r="AP11" s="310"/>
      <c r="AQ11" s="310"/>
      <c r="AR11" s="310"/>
      <c r="AS11" s="310"/>
      <c r="AT11" s="310"/>
      <c r="AU11" s="310"/>
      <c r="AV11" s="310"/>
      <c r="AW11" s="310"/>
      <c r="AX11" s="310"/>
      <c r="AY11" s="310"/>
      <c r="AZ11" s="310"/>
      <c r="BA11" s="311"/>
      <c r="BD11" s="313" t="s">
        <v>51</v>
      </c>
      <c r="BE11" s="313"/>
      <c r="BF11" s="313"/>
      <c r="BG11" s="313"/>
      <c r="BH11" s="57"/>
      <c r="BI11" s="57"/>
      <c r="BJ11" s="57"/>
      <c r="BK11" s="57"/>
      <c r="BL11" s="51"/>
      <c r="BM11" s="51"/>
      <c r="BN11" s="51"/>
      <c r="BO11" s="51"/>
      <c r="BP11" s="51"/>
      <c r="BQ11" s="51"/>
      <c r="BY11" s="48"/>
      <c r="BZ11" s="48"/>
      <c r="CA11" s="48"/>
    </row>
    <row r="12" spans="2:79" ht="10.5" customHeight="1">
      <c r="B12" s="309"/>
      <c r="C12" s="310"/>
      <c r="D12" s="310"/>
      <c r="E12" s="310"/>
      <c r="F12" s="310"/>
      <c r="G12" s="310"/>
      <c r="H12" s="310"/>
      <c r="I12" s="310"/>
      <c r="J12" s="310"/>
      <c r="K12" s="310"/>
      <c r="L12" s="310"/>
      <c r="M12" s="310"/>
      <c r="N12" s="310"/>
      <c r="O12" s="310"/>
      <c r="P12" s="310"/>
      <c r="Q12" s="310"/>
      <c r="R12" s="310"/>
      <c r="S12" s="310"/>
      <c r="T12" s="310"/>
      <c r="U12" s="310"/>
      <c r="V12" s="310"/>
      <c r="W12" s="310"/>
      <c r="X12" s="310"/>
      <c r="Y12" s="310"/>
      <c r="Z12" s="310"/>
      <c r="AA12" s="310"/>
      <c r="AB12" s="310"/>
      <c r="AC12" s="310"/>
      <c r="AD12" s="310"/>
      <c r="AE12" s="310"/>
      <c r="AF12" s="310"/>
      <c r="AG12" s="310"/>
      <c r="AH12" s="310"/>
      <c r="AI12" s="310"/>
      <c r="AJ12" s="310"/>
      <c r="AK12" s="310"/>
      <c r="AL12" s="310"/>
      <c r="AM12" s="310"/>
      <c r="AN12" s="310"/>
      <c r="AO12" s="310"/>
      <c r="AP12" s="310"/>
      <c r="AQ12" s="310"/>
      <c r="AR12" s="310"/>
      <c r="AS12" s="310"/>
      <c r="AT12" s="310"/>
      <c r="AU12" s="310"/>
      <c r="AV12" s="310"/>
      <c r="AW12" s="310"/>
      <c r="AX12" s="310"/>
      <c r="AY12" s="310"/>
      <c r="AZ12" s="310"/>
      <c r="BA12" s="311"/>
      <c r="BD12" s="313"/>
      <c r="BE12" s="313"/>
      <c r="BF12" s="313"/>
      <c r="BG12" s="313"/>
      <c r="BH12" s="57"/>
      <c r="BI12" s="57"/>
      <c r="BJ12" s="57"/>
      <c r="BK12" s="57"/>
      <c r="BL12" s="56"/>
      <c r="BM12" s="56"/>
      <c r="BN12" s="56"/>
      <c r="BO12" s="56"/>
      <c r="BP12" s="56"/>
      <c r="BQ12" s="56"/>
      <c r="BY12" s="50"/>
      <c r="BZ12" s="48"/>
      <c r="CA12" s="48"/>
    </row>
    <row r="13" spans="2:79" s="62" customFormat="1" ht="18">
      <c r="B13" s="58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316" t="s">
        <v>14</v>
      </c>
      <c r="AI13" s="316"/>
      <c r="AJ13" s="316"/>
      <c r="AK13" s="329" t="s">
        <v>30</v>
      </c>
      <c r="AL13" s="329"/>
      <c r="AM13" s="329"/>
      <c r="AN13" s="316" t="s">
        <v>11</v>
      </c>
      <c r="AO13" s="316"/>
      <c r="AP13" s="329" t="s">
        <v>30</v>
      </c>
      <c r="AQ13" s="329"/>
      <c r="AR13" s="329"/>
      <c r="AS13" s="316" t="s">
        <v>12</v>
      </c>
      <c r="AT13" s="316"/>
      <c r="AU13" s="329" t="s">
        <v>30</v>
      </c>
      <c r="AV13" s="329"/>
      <c r="AW13" s="329"/>
      <c r="AX13" s="316" t="s">
        <v>13</v>
      </c>
      <c r="AY13" s="316"/>
      <c r="AZ13" s="186"/>
      <c r="BA13" s="61"/>
      <c r="BD13" s="317">
        <f ca="1">YEAR(TODAY())-2018</f>
        <v>8</v>
      </c>
      <c r="BE13" s="317"/>
      <c r="BF13" s="63">
        <f ca="1">MONTH(TODAY())</f>
        <v>3</v>
      </c>
      <c r="BG13" s="64">
        <f ca="1">DAY(TODAY())</f>
        <v>30</v>
      </c>
      <c r="BH13" s="63"/>
      <c r="BJ13" s="64"/>
      <c r="BK13" s="64"/>
      <c r="BL13" s="64"/>
      <c r="BY13" s="48"/>
      <c r="BZ13" s="48"/>
      <c r="CA13" s="48"/>
    </row>
    <row r="14" spans="2:79" s="62" customFormat="1" ht="10.5" customHeight="1">
      <c r="B14" s="65"/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2"/>
      <c r="AI14" s="182"/>
      <c r="AJ14" s="182"/>
      <c r="AK14" s="182"/>
      <c r="AL14" s="182"/>
      <c r="AM14" s="182"/>
      <c r="AN14" s="182"/>
      <c r="AO14" s="182"/>
      <c r="AP14" s="182"/>
      <c r="AQ14" s="182"/>
      <c r="AR14" s="182"/>
      <c r="AS14" s="182"/>
      <c r="AT14" s="182"/>
      <c r="AU14" s="182"/>
      <c r="AV14" s="182"/>
      <c r="AW14" s="182"/>
      <c r="AX14" s="182"/>
      <c r="AY14" s="186"/>
      <c r="AZ14" s="186"/>
      <c r="BA14" s="61"/>
      <c r="BY14" s="50"/>
      <c r="BZ14" s="48"/>
      <c r="CA14" s="48"/>
    </row>
    <row r="15" spans="2:79" s="62" customFormat="1" ht="10.5" customHeight="1">
      <c r="B15" s="65"/>
      <c r="C15" s="330" t="s">
        <v>233</v>
      </c>
      <c r="D15" s="330"/>
      <c r="E15" s="330"/>
      <c r="F15" s="330"/>
      <c r="G15" s="330"/>
      <c r="H15" s="330"/>
      <c r="I15" s="330"/>
      <c r="J15" s="330"/>
      <c r="K15" s="330"/>
      <c r="L15" s="330"/>
      <c r="M15" s="330"/>
      <c r="N15" s="330"/>
      <c r="O15" s="330"/>
      <c r="P15" s="330"/>
      <c r="Q15" s="330"/>
      <c r="R15" s="330"/>
      <c r="S15" s="330"/>
      <c r="T15" s="330"/>
      <c r="U15" s="330"/>
      <c r="V15" s="330"/>
      <c r="W15" s="330"/>
      <c r="X15" s="330"/>
      <c r="Y15" s="330"/>
      <c r="Z15" s="330"/>
      <c r="AA15" s="187"/>
      <c r="AB15" s="187"/>
      <c r="AC15" s="187"/>
      <c r="AD15" s="187"/>
      <c r="AE15" s="187"/>
      <c r="AF15" s="187"/>
      <c r="AG15" s="187"/>
      <c r="AH15" s="187"/>
      <c r="AI15" s="181"/>
      <c r="AJ15" s="181"/>
      <c r="AK15" s="181"/>
      <c r="AL15" s="181"/>
      <c r="AM15" s="181"/>
      <c r="AN15" s="181"/>
      <c r="AO15" s="181"/>
      <c r="AP15" s="181"/>
      <c r="AQ15" s="181"/>
      <c r="AR15" s="181"/>
      <c r="AS15" s="181"/>
      <c r="AT15" s="181"/>
      <c r="AU15" s="181"/>
      <c r="AV15" s="181"/>
      <c r="AW15" s="181"/>
      <c r="AX15" s="181"/>
      <c r="AY15" s="181"/>
      <c r="AZ15" s="181"/>
      <c r="BA15" s="68"/>
      <c r="BY15" s="48"/>
      <c r="BZ15" s="48"/>
      <c r="CA15" s="48"/>
    </row>
    <row r="16" spans="2:79" s="62" customFormat="1" ht="10.5" customHeight="1">
      <c r="B16" s="65"/>
      <c r="C16" s="330"/>
      <c r="D16" s="330"/>
      <c r="E16" s="330"/>
      <c r="F16" s="330"/>
      <c r="G16" s="330"/>
      <c r="H16" s="330"/>
      <c r="I16" s="330"/>
      <c r="J16" s="330"/>
      <c r="K16" s="330"/>
      <c r="L16" s="330"/>
      <c r="M16" s="330"/>
      <c r="N16" s="330"/>
      <c r="O16" s="330"/>
      <c r="P16" s="330"/>
      <c r="Q16" s="330"/>
      <c r="R16" s="330"/>
      <c r="S16" s="330"/>
      <c r="T16" s="330"/>
      <c r="U16" s="330"/>
      <c r="V16" s="330"/>
      <c r="W16" s="330"/>
      <c r="X16" s="330"/>
      <c r="Y16" s="330"/>
      <c r="Z16" s="330"/>
      <c r="AA16" s="187"/>
      <c r="AB16" s="187"/>
      <c r="AC16" s="187"/>
      <c r="AD16" s="186"/>
      <c r="AE16" s="186"/>
      <c r="AF16" s="186"/>
      <c r="AG16" s="186"/>
      <c r="AH16" s="186"/>
      <c r="AI16" s="318" t="s">
        <v>200</v>
      </c>
      <c r="AJ16" s="318"/>
      <c r="AK16" s="318"/>
      <c r="AL16" s="319"/>
      <c r="AM16" s="319"/>
      <c r="AN16" s="319"/>
      <c r="AO16" s="319"/>
      <c r="AP16" s="319"/>
      <c r="AQ16" s="319"/>
      <c r="AR16" s="319"/>
      <c r="AS16" s="319"/>
      <c r="AT16" s="319"/>
      <c r="AU16" s="319"/>
      <c r="AV16" s="319"/>
      <c r="AW16" s="319"/>
      <c r="AX16" s="319"/>
      <c r="AY16" s="319"/>
      <c r="AZ16" s="319"/>
      <c r="BA16" s="69"/>
      <c r="BY16" s="50"/>
      <c r="BZ16" s="48"/>
      <c r="CA16" s="48"/>
    </row>
    <row r="17" spans="2:79" s="62" customFormat="1" ht="10.5" customHeight="1">
      <c r="B17" s="65"/>
      <c r="C17" s="330"/>
      <c r="D17" s="330"/>
      <c r="E17" s="330"/>
      <c r="F17" s="330"/>
      <c r="G17" s="330"/>
      <c r="H17" s="330"/>
      <c r="I17" s="330"/>
      <c r="J17" s="330"/>
      <c r="K17" s="330"/>
      <c r="L17" s="330"/>
      <c r="M17" s="330"/>
      <c r="N17" s="330"/>
      <c r="O17" s="330"/>
      <c r="P17" s="330"/>
      <c r="Q17" s="330"/>
      <c r="R17" s="330"/>
      <c r="S17" s="330"/>
      <c r="T17" s="330"/>
      <c r="U17" s="330"/>
      <c r="V17" s="330"/>
      <c r="W17" s="330"/>
      <c r="X17" s="330"/>
      <c r="Y17" s="330"/>
      <c r="Z17" s="330"/>
      <c r="AA17" s="179"/>
      <c r="AB17" s="179"/>
      <c r="AC17" s="179"/>
      <c r="AD17" s="179"/>
      <c r="AE17" s="179"/>
      <c r="AF17" s="186"/>
      <c r="AG17" s="186"/>
      <c r="AH17" s="186"/>
      <c r="AI17" s="318"/>
      <c r="AJ17" s="318"/>
      <c r="AK17" s="318"/>
      <c r="AL17" s="319"/>
      <c r="AM17" s="319"/>
      <c r="AN17" s="319"/>
      <c r="AO17" s="319"/>
      <c r="AP17" s="319"/>
      <c r="AQ17" s="319"/>
      <c r="AR17" s="319"/>
      <c r="AS17" s="319"/>
      <c r="AT17" s="319"/>
      <c r="AU17" s="319"/>
      <c r="AV17" s="319"/>
      <c r="AW17" s="319"/>
      <c r="AX17" s="319"/>
      <c r="AY17" s="319"/>
      <c r="AZ17" s="319"/>
      <c r="BA17" s="69"/>
      <c r="BY17" s="48"/>
      <c r="BZ17" s="48"/>
      <c r="CA17" s="48"/>
    </row>
    <row r="18" spans="2:79" s="62" customFormat="1" ht="10.5" customHeight="1">
      <c r="B18" s="65"/>
      <c r="C18" s="179"/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80"/>
      <c r="AC18" s="180"/>
      <c r="AD18" s="320" t="s">
        <v>4</v>
      </c>
      <c r="AE18" s="320"/>
      <c r="AF18" s="320"/>
      <c r="AG18" s="320"/>
      <c r="AH18" s="320"/>
      <c r="AI18" s="320"/>
      <c r="AJ18" s="322"/>
      <c r="AK18" s="322"/>
      <c r="AL18" s="322"/>
      <c r="AM18" s="322"/>
      <c r="AN18" s="322"/>
      <c r="AO18" s="322"/>
      <c r="AP18" s="322"/>
      <c r="AQ18" s="322"/>
      <c r="AR18" s="322"/>
      <c r="AS18" s="322"/>
      <c r="AT18" s="322"/>
      <c r="AU18" s="322"/>
      <c r="AV18" s="322"/>
      <c r="AW18" s="322"/>
      <c r="AX18" s="322"/>
      <c r="AY18" s="322"/>
      <c r="AZ18" s="322"/>
      <c r="BA18" s="72"/>
      <c r="BY18" s="50"/>
      <c r="BZ18" s="48"/>
      <c r="CA18" s="48"/>
    </row>
    <row r="19" spans="2:79" s="62" customFormat="1" ht="10.5" customHeight="1">
      <c r="B19" s="65"/>
      <c r="C19" s="324"/>
      <c r="D19" s="325"/>
      <c r="E19" s="325"/>
      <c r="F19" s="325"/>
      <c r="G19" s="325"/>
      <c r="H19" s="325"/>
      <c r="I19" s="325"/>
      <c r="J19" s="325"/>
      <c r="K19" s="325"/>
      <c r="L19" s="325"/>
      <c r="M19" s="325"/>
      <c r="N19" s="325"/>
      <c r="O19" s="325"/>
      <c r="P19" s="325"/>
      <c r="Q19" s="325"/>
      <c r="R19" s="325"/>
      <c r="S19" s="325"/>
      <c r="T19" s="325"/>
      <c r="U19" s="325"/>
      <c r="V19" s="325"/>
      <c r="W19" s="325"/>
      <c r="X19" s="325"/>
      <c r="Y19" s="325"/>
      <c r="Z19" s="325"/>
      <c r="AA19" s="325"/>
      <c r="AB19" s="181"/>
      <c r="AC19" s="181"/>
      <c r="AD19" s="321"/>
      <c r="AE19" s="321"/>
      <c r="AF19" s="321"/>
      <c r="AG19" s="321"/>
      <c r="AH19" s="321"/>
      <c r="AI19" s="321"/>
      <c r="AJ19" s="323"/>
      <c r="AK19" s="323"/>
      <c r="AL19" s="323"/>
      <c r="AM19" s="323"/>
      <c r="AN19" s="323"/>
      <c r="AO19" s="323"/>
      <c r="AP19" s="323"/>
      <c r="AQ19" s="323"/>
      <c r="AR19" s="323"/>
      <c r="AS19" s="323"/>
      <c r="AT19" s="323"/>
      <c r="AU19" s="323"/>
      <c r="AV19" s="323"/>
      <c r="AW19" s="323"/>
      <c r="AX19" s="323"/>
      <c r="AY19" s="323"/>
      <c r="AZ19" s="323"/>
      <c r="BA19" s="72"/>
      <c r="BY19" s="48"/>
      <c r="BZ19" s="48"/>
      <c r="CA19" s="48"/>
    </row>
    <row r="20" spans="2:79" s="62" customFormat="1" ht="10.5" customHeight="1">
      <c r="B20" s="65"/>
      <c r="C20" s="325"/>
      <c r="D20" s="325"/>
      <c r="E20" s="325"/>
      <c r="F20" s="325"/>
      <c r="G20" s="325"/>
      <c r="H20" s="325"/>
      <c r="I20" s="325"/>
      <c r="J20" s="325"/>
      <c r="K20" s="325"/>
      <c r="L20" s="325"/>
      <c r="M20" s="325"/>
      <c r="N20" s="325"/>
      <c r="O20" s="325"/>
      <c r="P20" s="325"/>
      <c r="Q20" s="325"/>
      <c r="R20" s="325"/>
      <c r="S20" s="325"/>
      <c r="T20" s="325"/>
      <c r="U20" s="325"/>
      <c r="V20" s="325"/>
      <c r="W20" s="325"/>
      <c r="X20" s="325"/>
      <c r="Y20" s="325"/>
      <c r="Z20" s="325"/>
      <c r="AA20" s="325"/>
      <c r="AB20" s="188"/>
      <c r="AC20" s="188"/>
      <c r="AD20" s="326" t="s">
        <v>1</v>
      </c>
      <c r="AE20" s="326"/>
      <c r="AF20" s="326"/>
      <c r="AG20" s="326"/>
      <c r="AH20" s="326"/>
      <c r="AI20" s="326"/>
      <c r="AJ20" s="327"/>
      <c r="AK20" s="327"/>
      <c r="AL20" s="327"/>
      <c r="AM20" s="327"/>
      <c r="AN20" s="327"/>
      <c r="AO20" s="327"/>
      <c r="AP20" s="327"/>
      <c r="AQ20" s="327"/>
      <c r="AR20" s="327"/>
      <c r="AS20" s="327"/>
      <c r="AT20" s="327"/>
      <c r="AU20" s="327"/>
      <c r="AV20" s="327"/>
      <c r="AW20" s="327"/>
      <c r="AX20" s="327"/>
      <c r="AY20" s="327"/>
      <c r="AZ20" s="327"/>
      <c r="BA20" s="72"/>
      <c r="BY20" s="50"/>
      <c r="BZ20" s="48"/>
      <c r="CA20" s="48"/>
    </row>
    <row r="21" spans="2:79" s="62" customFormat="1" ht="10.5" customHeight="1">
      <c r="B21" s="65"/>
      <c r="C21" s="325"/>
      <c r="D21" s="325"/>
      <c r="E21" s="325"/>
      <c r="F21" s="325"/>
      <c r="G21" s="325"/>
      <c r="H21" s="325"/>
      <c r="I21" s="325"/>
      <c r="J21" s="325"/>
      <c r="K21" s="325"/>
      <c r="L21" s="325"/>
      <c r="M21" s="325"/>
      <c r="N21" s="325"/>
      <c r="O21" s="325"/>
      <c r="P21" s="325"/>
      <c r="Q21" s="325"/>
      <c r="R21" s="325"/>
      <c r="S21" s="325"/>
      <c r="T21" s="325"/>
      <c r="U21" s="325"/>
      <c r="V21" s="325"/>
      <c r="W21" s="325"/>
      <c r="X21" s="325"/>
      <c r="Y21" s="325"/>
      <c r="Z21" s="325"/>
      <c r="AA21" s="325"/>
      <c r="AB21" s="188"/>
      <c r="AC21" s="188"/>
      <c r="AD21" s="321"/>
      <c r="AE21" s="321"/>
      <c r="AF21" s="321"/>
      <c r="AG21" s="321"/>
      <c r="AH21" s="321"/>
      <c r="AI21" s="321"/>
      <c r="AJ21" s="328"/>
      <c r="AK21" s="328"/>
      <c r="AL21" s="328"/>
      <c r="AM21" s="328"/>
      <c r="AN21" s="328"/>
      <c r="AO21" s="328"/>
      <c r="AP21" s="328"/>
      <c r="AQ21" s="328"/>
      <c r="AR21" s="328"/>
      <c r="AS21" s="328"/>
      <c r="AT21" s="328"/>
      <c r="AU21" s="328"/>
      <c r="AV21" s="328"/>
      <c r="AW21" s="328"/>
      <c r="AX21" s="328"/>
      <c r="AY21" s="328"/>
      <c r="AZ21" s="328"/>
      <c r="BA21" s="72"/>
      <c r="BY21" s="48"/>
      <c r="BZ21" s="48"/>
      <c r="CA21" s="48"/>
    </row>
    <row r="22" spans="2:79" s="62" customFormat="1" ht="10.5" customHeight="1">
      <c r="B22" s="65"/>
      <c r="C22" s="325"/>
      <c r="D22" s="325"/>
      <c r="E22" s="325"/>
      <c r="F22" s="325"/>
      <c r="G22" s="325"/>
      <c r="H22" s="325"/>
      <c r="I22" s="325"/>
      <c r="J22" s="325"/>
      <c r="K22" s="325"/>
      <c r="L22" s="325"/>
      <c r="M22" s="325"/>
      <c r="N22" s="325"/>
      <c r="O22" s="325"/>
      <c r="P22" s="325"/>
      <c r="Q22" s="325"/>
      <c r="R22" s="325"/>
      <c r="S22" s="325"/>
      <c r="T22" s="325"/>
      <c r="U22" s="325"/>
      <c r="V22" s="325"/>
      <c r="W22" s="325"/>
      <c r="X22" s="325"/>
      <c r="Y22" s="325"/>
      <c r="Z22" s="325"/>
      <c r="AA22" s="325"/>
      <c r="AB22" s="187"/>
      <c r="AC22" s="187"/>
      <c r="AD22" s="326" t="s">
        <v>2</v>
      </c>
      <c r="AE22" s="326"/>
      <c r="AF22" s="326"/>
      <c r="AG22" s="326"/>
      <c r="AH22" s="326"/>
      <c r="AI22" s="326"/>
      <c r="AJ22" s="322"/>
      <c r="AK22" s="322"/>
      <c r="AL22" s="322"/>
      <c r="AM22" s="322"/>
      <c r="AN22" s="322"/>
      <c r="AO22" s="322"/>
      <c r="AP22" s="322"/>
      <c r="AQ22" s="322"/>
      <c r="AR22" s="322"/>
      <c r="AS22" s="322"/>
      <c r="AT22" s="322"/>
      <c r="AU22" s="322"/>
      <c r="AV22" s="322"/>
      <c r="AW22" s="322"/>
      <c r="AX22" s="322"/>
      <c r="AY22" s="322"/>
      <c r="AZ22" s="322"/>
      <c r="BA22" s="72"/>
      <c r="BY22" s="50"/>
      <c r="BZ22" s="48"/>
      <c r="CA22" s="48"/>
    </row>
    <row r="23" spans="2:79" s="62" customFormat="1" ht="10.5" customHeight="1">
      <c r="B23" s="65"/>
      <c r="C23" s="325"/>
      <c r="D23" s="325"/>
      <c r="E23" s="325"/>
      <c r="F23" s="325"/>
      <c r="G23" s="325"/>
      <c r="H23" s="325"/>
      <c r="I23" s="325"/>
      <c r="J23" s="325"/>
      <c r="K23" s="325"/>
      <c r="L23" s="325"/>
      <c r="M23" s="325"/>
      <c r="N23" s="325"/>
      <c r="O23" s="325"/>
      <c r="P23" s="325"/>
      <c r="Q23" s="325"/>
      <c r="R23" s="325"/>
      <c r="S23" s="325"/>
      <c r="T23" s="325"/>
      <c r="U23" s="325"/>
      <c r="V23" s="325"/>
      <c r="W23" s="325"/>
      <c r="X23" s="325"/>
      <c r="Y23" s="325"/>
      <c r="Z23" s="325"/>
      <c r="AA23" s="325"/>
      <c r="AB23" s="187"/>
      <c r="AC23" s="187"/>
      <c r="AD23" s="321"/>
      <c r="AE23" s="321"/>
      <c r="AF23" s="321"/>
      <c r="AG23" s="321"/>
      <c r="AH23" s="321"/>
      <c r="AI23" s="321"/>
      <c r="AJ23" s="323"/>
      <c r="AK23" s="323"/>
      <c r="AL23" s="323"/>
      <c r="AM23" s="323"/>
      <c r="AN23" s="323"/>
      <c r="AO23" s="323"/>
      <c r="AP23" s="323"/>
      <c r="AQ23" s="323"/>
      <c r="AR23" s="323"/>
      <c r="AS23" s="323"/>
      <c r="AT23" s="323"/>
      <c r="AU23" s="323"/>
      <c r="AV23" s="323"/>
      <c r="AW23" s="323"/>
      <c r="AX23" s="323"/>
      <c r="AY23" s="323"/>
      <c r="AZ23" s="323"/>
      <c r="BA23" s="72"/>
      <c r="BY23" s="48"/>
      <c r="BZ23" s="48"/>
      <c r="CA23" s="48"/>
    </row>
    <row r="24" spans="2:79" s="62" customFormat="1" ht="20.100000000000001" customHeight="1">
      <c r="B24" s="65"/>
      <c r="C24" s="325"/>
      <c r="D24" s="325"/>
      <c r="E24" s="325"/>
      <c r="F24" s="325"/>
      <c r="G24" s="325"/>
      <c r="H24" s="325"/>
      <c r="I24" s="325"/>
      <c r="J24" s="325"/>
      <c r="K24" s="325"/>
      <c r="L24" s="325"/>
      <c r="M24" s="325"/>
      <c r="N24" s="325"/>
      <c r="O24" s="325"/>
      <c r="P24" s="325"/>
      <c r="Q24" s="325"/>
      <c r="R24" s="325"/>
      <c r="S24" s="325"/>
      <c r="T24" s="325"/>
      <c r="U24" s="325"/>
      <c r="V24" s="325"/>
      <c r="W24" s="325"/>
      <c r="X24" s="325"/>
      <c r="Y24" s="325"/>
      <c r="Z24" s="325"/>
      <c r="AA24" s="325"/>
      <c r="AB24" s="187"/>
      <c r="AC24" s="187"/>
      <c r="AD24" s="335" t="s">
        <v>207</v>
      </c>
      <c r="AE24" s="326"/>
      <c r="AF24" s="326"/>
      <c r="AG24" s="326"/>
      <c r="AH24" s="326"/>
      <c r="AI24" s="326"/>
      <c r="AJ24" s="339"/>
      <c r="AK24" s="339"/>
      <c r="AL24" s="339"/>
      <c r="AM24" s="339"/>
      <c r="AN24" s="339"/>
      <c r="AO24" s="339"/>
      <c r="AP24" s="339"/>
      <c r="AQ24" s="339"/>
      <c r="AR24" s="339"/>
      <c r="AS24" s="339"/>
      <c r="AT24" s="339"/>
      <c r="AU24" s="339"/>
      <c r="AV24" s="339"/>
      <c r="AW24" s="339"/>
      <c r="AX24" s="339"/>
      <c r="AY24" s="339"/>
      <c r="AZ24" s="339"/>
      <c r="BA24" s="72"/>
      <c r="BY24" s="50"/>
      <c r="BZ24" s="48"/>
      <c r="CA24" s="48"/>
    </row>
    <row r="25" spans="2:79" s="62" customFormat="1" ht="20.100000000000001" customHeight="1">
      <c r="B25" s="65"/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  <c r="AA25" s="187"/>
      <c r="AB25" s="187"/>
      <c r="AC25" s="187"/>
      <c r="AD25" s="321"/>
      <c r="AE25" s="321"/>
      <c r="AF25" s="321"/>
      <c r="AG25" s="321"/>
      <c r="AH25" s="321"/>
      <c r="AI25" s="321"/>
      <c r="AJ25" s="340"/>
      <c r="AK25" s="340"/>
      <c r="AL25" s="340"/>
      <c r="AM25" s="340"/>
      <c r="AN25" s="340"/>
      <c r="AO25" s="340"/>
      <c r="AP25" s="340"/>
      <c r="AQ25" s="340"/>
      <c r="AR25" s="340"/>
      <c r="AS25" s="340"/>
      <c r="AT25" s="340"/>
      <c r="AU25" s="340"/>
      <c r="AV25" s="340"/>
      <c r="AW25" s="340"/>
      <c r="AX25" s="340"/>
      <c r="AY25" s="340"/>
      <c r="AZ25" s="340"/>
      <c r="BA25" s="72"/>
      <c r="BY25" s="48"/>
      <c r="BZ25" s="48"/>
      <c r="CA25" s="48"/>
    </row>
    <row r="26" spans="2:79" s="62" customFormat="1" ht="10.5" customHeight="1">
      <c r="B26" s="65"/>
      <c r="BA26" s="72"/>
      <c r="BY26" s="50"/>
      <c r="BZ26" s="48"/>
      <c r="CA26" s="48"/>
    </row>
    <row r="27" spans="2:79" s="62" customFormat="1" ht="11.25" customHeight="1">
      <c r="B27" s="65"/>
      <c r="C27" s="336" t="s">
        <v>223</v>
      </c>
      <c r="D27" s="336"/>
      <c r="E27" s="336"/>
      <c r="F27" s="336"/>
      <c r="G27" s="336"/>
      <c r="H27" s="336"/>
      <c r="I27" s="336"/>
      <c r="J27" s="336"/>
      <c r="K27" s="336"/>
      <c r="L27" s="336"/>
      <c r="M27" s="336"/>
      <c r="N27" s="336"/>
      <c r="O27" s="336"/>
      <c r="P27" s="336"/>
      <c r="Q27" s="336"/>
      <c r="R27" s="336"/>
      <c r="S27" s="336"/>
      <c r="T27" s="336"/>
      <c r="U27" s="336"/>
      <c r="V27" s="336"/>
      <c r="W27" s="336"/>
      <c r="X27" s="336"/>
      <c r="Y27" s="336"/>
      <c r="Z27" s="336"/>
      <c r="AA27" s="336"/>
      <c r="AB27" s="336"/>
      <c r="AC27" s="336"/>
      <c r="AD27" s="336"/>
      <c r="AE27" s="336"/>
      <c r="AF27" s="336"/>
      <c r="AG27" s="336"/>
      <c r="AH27" s="336"/>
      <c r="AI27" s="336"/>
      <c r="AJ27" s="336"/>
      <c r="AK27" s="336"/>
      <c r="AL27" s="336"/>
      <c r="AM27" s="336"/>
      <c r="AN27" s="336"/>
      <c r="AO27" s="336"/>
      <c r="AP27" s="336"/>
      <c r="AQ27" s="336"/>
      <c r="AR27" s="336"/>
      <c r="AS27" s="336"/>
      <c r="AT27" s="336"/>
      <c r="AU27" s="336"/>
      <c r="AV27" s="336"/>
      <c r="AW27" s="336"/>
      <c r="AX27" s="336"/>
      <c r="AY27" s="336"/>
      <c r="AZ27" s="336"/>
      <c r="BA27" s="72"/>
      <c r="BY27" s="48"/>
      <c r="BZ27" s="48"/>
      <c r="CA27" s="48"/>
    </row>
    <row r="28" spans="2:79" s="62" customFormat="1" ht="11.25" customHeight="1">
      <c r="B28" s="65"/>
      <c r="C28" s="336"/>
      <c r="D28" s="336"/>
      <c r="E28" s="336"/>
      <c r="F28" s="336"/>
      <c r="G28" s="336"/>
      <c r="H28" s="336"/>
      <c r="I28" s="336"/>
      <c r="J28" s="336"/>
      <c r="K28" s="336"/>
      <c r="L28" s="336"/>
      <c r="M28" s="336"/>
      <c r="N28" s="336"/>
      <c r="O28" s="336"/>
      <c r="P28" s="336"/>
      <c r="Q28" s="336"/>
      <c r="R28" s="336"/>
      <c r="S28" s="336"/>
      <c r="T28" s="336"/>
      <c r="U28" s="336"/>
      <c r="V28" s="336"/>
      <c r="W28" s="336"/>
      <c r="X28" s="336"/>
      <c r="Y28" s="336"/>
      <c r="Z28" s="336"/>
      <c r="AA28" s="336"/>
      <c r="AB28" s="336"/>
      <c r="AC28" s="336"/>
      <c r="AD28" s="336"/>
      <c r="AE28" s="336"/>
      <c r="AF28" s="336"/>
      <c r="AG28" s="336"/>
      <c r="AH28" s="336"/>
      <c r="AI28" s="336"/>
      <c r="AJ28" s="336"/>
      <c r="AK28" s="336"/>
      <c r="AL28" s="336"/>
      <c r="AM28" s="336"/>
      <c r="AN28" s="336"/>
      <c r="AO28" s="336"/>
      <c r="AP28" s="336"/>
      <c r="AQ28" s="336"/>
      <c r="AR28" s="336"/>
      <c r="AS28" s="336"/>
      <c r="AT28" s="336"/>
      <c r="AU28" s="336"/>
      <c r="AV28" s="336"/>
      <c r="AW28" s="336"/>
      <c r="AX28" s="336"/>
      <c r="AY28" s="336"/>
      <c r="AZ28" s="336"/>
      <c r="BA28" s="68"/>
      <c r="BY28" s="50"/>
      <c r="BZ28" s="48"/>
      <c r="CA28" s="48"/>
    </row>
    <row r="29" spans="2:79" s="62" customFormat="1" ht="6" customHeight="1">
      <c r="B29" s="65"/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U29" s="181"/>
      <c r="V29" s="181"/>
      <c r="W29" s="181"/>
      <c r="X29" s="181"/>
      <c r="Y29" s="181"/>
      <c r="Z29" s="181"/>
      <c r="AA29" s="181"/>
      <c r="AB29" s="181"/>
      <c r="AC29" s="181"/>
      <c r="AD29" s="181"/>
      <c r="AE29" s="181"/>
      <c r="AF29" s="181"/>
      <c r="AG29" s="181"/>
      <c r="AH29" s="181"/>
      <c r="AI29" s="181"/>
      <c r="AJ29" s="181"/>
      <c r="AK29" s="181"/>
      <c r="AL29" s="181"/>
      <c r="AM29" s="181"/>
      <c r="AN29" s="181"/>
      <c r="AO29" s="181"/>
      <c r="AP29" s="181"/>
      <c r="AQ29" s="181"/>
      <c r="AR29" s="181"/>
      <c r="AS29" s="181"/>
      <c r="AT29" s="181"/>
      <c r="AU29" s="181"/>
      <c r="AV29" s="181"/>
      <c r="AW29" s="181"/>
      <c r="AX29" s="181"/>
      <c r="AY29" s="181"/>
      <c r="AZ29" s="181"/>
      <c r="BA29" s="68"/>
      <c r="BY29" s="48"/>
      <c r="BZ29" s="48"/>
      <c r="CA29" s="48"/>
    </row>
    <row r="30" spans="2:79" s="62" customFormat="1" ht="20.100000000000001" customHeight="1">
      <c r="B30" s="65"/>
      <c r="C30" s="332" t="s">
        <v>218</v>
      </c>
      <c r="D30" s="332"/>
      <c r="E30" s="332"/>
      <c r="F30" s="332"/>
      <c r="G30" s="332"/>
      <c r="H30" s="332"/>
      <c r="I30" s="332"/>
      <c r="J30" s="332"/>
      <c r="K30" s="332"/>
      <c r="L30" s="332"/>
      <c r="M30" s="332"/>
      <c r="N30" s="332"/>
      <c r="O30" s="332"/>
      <c r="P30" s="332"/>
      <c r="Q30" s="332"/>
      <c r="R30" s="332"/>
      <c r="S30" s="332"/>
      <c r="T30" s="332"/>
      <c r="U30" s="332"/>
      <c r="V30" s="332"/>
      <c r="W30" s="337" t="str">
        <f>試験項目一覧!L114</f>
        <v/>
      </c>
      <c r="X30" s="337"/>
      <c r="Y30" s="337"/>
      <c r="Z30" s="337"/>
      <c r="AA30" s="337"/>
      <c r="AB30" s="337"/>
      <c r="AC30" s="337"/>
      <c r="AD30" s="337"/>
      <c r="AE30" s="337"/>
      <c r="AF30" s="337"/>
      <c r="AG30" s="337"/>
      <c r="AH30" s="337"/>
      <c r="AI30" s="337"/>
      <c r="AJ30" s="337"/>
      <c r="AK30" s="337"/>
      <c r="AL30" s="337"/>
      <c r="AM30" s="337"/>
      <c r="AN30" s="337"/>
      <c r="AO30" s="337"/>
      <c r="AP30" s="337"/>
      <c r="AQ30" s="337"/>
      <c r="AR30" s="337"/>
      <c r="AS30" s="337"/>
      <c r="AT30" s="337"/>
      <c r="AU30" s="337"/>
      <c r="AV30" s="337"/>
      <c r="AW30" s="337"/>
      <c r="AX30" s="337"/>
      <c r="AY30" s="337"/>
      <c r="AZ30" s="337"/>
      <c r="BA30" s="68"/>
      <c r="BD30" s="331" t="s">
        <v>57</v>
      </c>
      <c r="BE30" s="331"/>
      <c r="BF30" s="331"/>
      <c r="BG30" s="331"/>
      <c r="BH30" s="331"/>
      <c r="BI30" s="331"/>
      <c r="BJ30" s="331"/>
      <c r="BK30" s="331"/>
      <c r="BL30" s="331"/>
      <c r="BM30" s="331"/>
      <c r="BN30" s="331"/>
      <c r="BO30" s="331"/>
      <c r="BP30" s="331"/>
      <c r="BQ30" s="331"/>
      <c r="BR30" s="331"/>
      <c r="BS30" s="331"/>
      <c r="BT30" s="331"/>
      <c r="BU30" s="331"/>
      <c r="BV30" s="331"/>
      <c r="BW30" s="331"/>
      <c r="BY30" s="50"/>
      <c r="BZ30" s="48"/>
      <c r="CA30" s="48"/>
    </row>
    <row r="31" spans="2:79" s="62" customFormat="1" ht="20.100000000000001" customHeight="1">
      <c r="B31" s="74"/>
      <c r="C31" s="332"/>
      <c r="D31" s="332"/>
      <c r="E31" s="332"/>
      <c r="F31" s="332"/>
      <c r="G31" s="332"/>
      <c r="H31" s="332"/>
      <c r="I31" s="332"/>
      <c r="J31" s="332"/>
      <c r="K31" s="332"/>
      <c r="L31" s="332"/>
      <c r="M31" s="332"/>
      <c r="N31" s="332"/>
      <c r="O31" s="332"/>
      <c r="P31" s="332"/>
      <c r="Q31" s="332"/>
      <c r="R31" s="332"/>
      <c r="S31" s="332"/>
      <c r="T31" s="332"/>
      <c r="U31" s="332"/>
      <c r="V31" s="332"/>
      <c r="W31" s="338"/>
      <c r="X31" s="338"/>
      <c r="Y31" s="338"/>
      <c r="Z31" s="338"/>
      <c r="AA31" s="338"/>
      <c r="AB31" s="338"/>
      <c r="AC31" s="338"/>
      <c r="AD31" s="338"/>
      <c r="AE31" s="338"/>
      <c r="AF31" s="338"/>
      <c r="AG31" s="338"/>
      <c r="AH31" s="338"/>
      <c r="AI31" s="338"/>
      <c r="AJ31" s="338"/>
      <c r="AK31" s="338"/>
      <c r="AL31" s="338"/>
      <c r="AM31" s="338"/>
      <c r="AN31" s="338"/>
      <c r="AO31" s="338"/>
      <c r="AP31" s="338"/>
      <c r="AQ31" s="338"/>
      <c r="AR31" s="338"/>
      <c r="AS31" s="338"/>
      <c r="AT31" s="338"/>
      <c r="AU31" s="338"/>
      <c r="AV31" s="338"/>
      <c r="AW31" s="338"/>
      <c r="AX31" s="338"/>
      <c r="AY31" s="338"/>
      <c r="AZ31" s="338"/>
      <c r="BA31" s="68"/>
      <c r="BD31" s="331"/>
      <c r="BE31" s="331"/>
      <c r="BF31" s="331"/>
      <c r="BG31" s="331"/>
      <c r="BH31" s="331"/>
      <c r="BI31" s="331"/>
      <c r="BJ31" s="331"/>
      <c r="BK31" s="331"/>
      <c r="BL31" s="331"/>
      <c r="BM31" s="331"/>
      <c r="BN31" s="331"/>
      <c r="BO31" s="331"/>
      <c r="BP31" s="331"/>
      <c r="BQ31" s="331"/>
      <c r="BR31" s="331"/>
      <c r="BS31" s="331"/>
      <c r="BT31" s="331"/>
      <c r="BU31" s="331"/>
      <c r="BV31" s="331"/>
      <c r="BW31" s="331"/>
      <c r="BY31" s="48"/>
      <c r="BZ31" s="48"/>
      <c r="CA31" s="48"/>
    </row>
    <row r="32" spans="2:79" s="62" customFormat="1" ht="6.75" customHeight="1">
      <c r="B32" s="74"/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181"/>
      <c r="X32" s="181"/>
      <c r="Y32" s="181"/>
      <c r="Z32" s="181"/>
      <c r="AA32" s="181"/>
      <c r="AB32" s="181"/>
      <c r="AC32" s="181"/>
      <c r="AD32" s="181"/>
      <c r="AE32" s="181"/>
      <c r="AF32" s="181"/>
      <c r="AG32" s="181"/>
      <c r="AH32" s="181"/>
      <c r="AI32" s="181"/>
      <c r="AJ32" s="181"/>
      <c r="AK32" s="181"/>
      <c r="AL32" s="181"/>
      <c r="AM32" s="181"/>
      <c r="AN32" s="181"/>
      <c r="AO32" s="181"/>
      <c r="AP32" s="181"/>
      <c r="AQ32" s="181"/>
      <c r="AR32" s="181"/>
      <c r="AS32" s="181"/>
      <c r="AT32" s="181"/>
      <c r="AU32" s="181"/>
      <c r="AV32" s="181"/>
      <c r="AW32" s="181"/>
      <c r="AX32" s="181"/>
      <c r="AY32" s="181"/>
      <c r="AZ32" s="181"/>
      <c r="BA32" s="68"/>
      <c r="BD32" s="331"/>
      <c r="BE32" s="331"/>
      <c r="BF32" s="331"/>
      <c r="BG32" s="331"/>
      <c r="BH32" s="331"/>
      <c r="BI32" s="331"/>
      <c r="BJ32" s="331"/>
      <c r="BK32" s="331"/>
      <c r="BL32" s="331"/>
      <c r="BM32" s="331"/>
      <c r="BN32" s="331"/>
      <c r="BO32" s="331"/>
      <c r="BP32" s="331"/>
      <c r="BQ32" s="331"/>
      <c r="BR32" s="331"/>
      <c r="BS32" s="331"/>
      <c r="BT32" s="331"/>
      <c r="BU32" s="331"/>
      <c r="BV32" s="331"/>
      <c r="BW32" s="331"/>
      <c r="BY32" s="50"/>
      <c r="BZ32" s="48"/>
      <c r="CA32" s="48"/>
    </row>
    <row r="33" spans="2:79" s="62" customFormat="1" ht="9.9499999999999993" customHeight="1">
      <c r="B33" s="74"/>
      <c r="C33" s="332" t="s">
        <v>219</v>
      </c>
      <c r="D33" s="332"/>
      <c r="E33" s="332"/>
      <c r="F33" s="332"/>
      <c r="G33" s="332"/>
      <c r="H33" s="332"/>
      <c r="I33" s="332"/>
      <c r="J33" s="332"/>
      <c r="K33" s="332"/>
      <c r="L33" s="332"/>
      <c r="M33" s="332"/>
      <c r="N33" s="332"/>
      <c r="O33" s="332"/>
      <c r="P33" s="332"/>
      <c r="Q33" s="332"/>
      <c r="R33" s="332"/>
      <c r="S33" s="332"/>
      <c r="T33" s="332"/>
      <c r="U33" s="332"/>
      <c r="V33" s="332"/>
      <c r="W33" s="333" t="s">
        <v>30</v>
      </c>
      <c r="X33" s="333"/>
      <c r="Y33" s="333"/>
      <c r="Z33" s="333"/>
      <c r="AA33" s="333"/>
      <c r="AB33" s="333"/>
      <c r="AC33" s="333"/>
      <c r="AD33" s="333"/>
      <c r="AE33" s="333"/>
      <c r="AF33" s="333"/>
      <c r="AG33" s="333"/>
      <c r="AH33" s="333"/>
      <c r="AI33" s="333"/>
      <c r="AJ33" s="333"/>
      <c r="AK33" s="333"/>
      <c r="AL33" s="333"/>
      <c r="AM33" s="333"/>
      <c r="AN33" s="333"/>
      <c r="AO33" s="333"/>
      <c r="AP33" s="333"/>
      <c r="AQ33" s="333"/>
      <c r="AR33" s="333"/>
      <c r="AS33" s="333"/>
      <c r="AT33" s="333"/>
      <c r="AU33" s="333"/>
      <c r="AV33" s="333"/>
      <c r="AW33" s="333"/>
      <c r="AX33" s="333"/>
      <c r="AY33" s="333"/>
      <c r="AZ33" s="333"/>
      <c r="BA33" s="151"/>
      <c r="BB33" s="152"/>
      <c r="BC33" s="152"/>
      <c r="BD33" s="75"/>
      <c r="BE33" s="152"/>
      <c r="BF33" s="152"/>
      <c r="BG33" s="152"/>
      <c r="BH33" s="152"/>
      <c r="BI33" s="152"/>
      <c r="BJ33" s="152"/>
      <c r="BY33" s="48"/>
      <c r="BZ33" s="48"/>
      <c r="CA33" s="48"/>
    </row>
    <row r="34" spans="2:79" s="62" customFormat="1" ht="9.9499999999999993" customHeight="1">
      <c r="B34" s="74"/>
      <c r="C34" s="332"/>
      <c r="D34" s="332"/>
      <c r="E34" s="332"/>
      <c r="F34" s="332"/>
      <c r="G34" s="332"/>
      <c r="H34" s="332"/>
      <c r="I34" s="332"/>
      <c r="J34" s="332"/>
      <c r="K34" s="332"/>
      <c r="L34" s="332"/>
      <c r="M34" s="332"/>
      <c r="N34" s="332"/>
      <c r="O34" s="332"/>
      <c r="P34" s="332"/>
      <c r="Q34" s="332"/>
      <c r="R34" s="332"/>
      <c r="S34" s="332"/>
      <c r="T34" s="332"/>
      <c r="U34" s="332"/>
      <c r="V34" s="332"/>
      <c r="W34" s="334"/>
      <c r="X34" s="334"/>
      <c r="Y34" s="334"/>
      <c r="Z34" s="334"/>
      <c r="AA34" s="334"/>
      <c r="AB34" s="334"/>
      <c r="AC34" s="334"/>
      <c r="AD34" s="334"/>
      <c r="AE34" s="334"/>
      <c r="AF34" s="334"/>
      <c r="AG34" s="334"/>
      <c r="AH34" s="334"/>
      <c r="AI34" s="334"/>
      <c r="AJ34" s="334"/>
      <c r="AK34" s="334"/>
      <c r="AL34" s="334"/>
      <c r="AM34" s="334"/>
      <c r="AN34" s="334"/>
      <c r="AO34" s="334"/>
      <c r="AP34" s="334"/>
      <c r="AQ34" s="334"/>
      <c r="AR34" s="334"/>
      <c r="AS34" s="334"/>
      <c r="AT34" s="334"/>
      <c r="AU34" s="334"/>
      <c r="AV34" s="334"/>
      <c r="AW34" s="334"/>
      <c r="AX34" s="334"/>
      <c r="AY34" s="334"/>
      <c r="AZ34" s="334"/>
      <c r="BA34" s="153"/>
      <c r="BB34" s="152"/>
      <c r="BC34" s="152"/>
      <c r="BD34" s="75"/>
      <c r="BE34" s="152"/>
      <c r="BF34" s="152"/>
      <c r="BG34" s="152"/>
      <c r="BH34" s="152"/>
      <c r="BI34" s="152"/>
      <c r="BJ34" s="152"/>
      <c r="BY34" s="50"/>
      <c r="BZ34" s="48"/>
      <c r="CA34" s="48"/>
    </row>
    <row r="35" spans="2:79" s="62" customFormat="1" ht="6.75" customHeight="1">
      <c r="B35" s="74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181"/>
      <c r="X35" s="181"/>
      <c r="Y35" s="181"/>
      <c r="Z35" s="181"/>
      <c r="AA35" s="181"/>
      <c r="AB35" s="181"/>
      <c r="AC35" s="181"/>
      <c r="AD35" s="181"/>
      <c r="AE35" s="181"/>
      <c r="AF35" s="181"/>
      <c r="AG35" s="181"/>
      <c r="AH35" s="181"/>
      <c r="AI35" s="181"/>
      <c r="AJ35" s="181"/>
      <c r="AK35" s="181"/>
      <c r="AL35" s="181"/>
      <c r="AM35" s="181"/>
      <c r="AN35" s="181"/>
      <c r="AO35" s="181"/>
      <c r="AP35" s="181"/>
      <c r="AQ35" s="181"/>
      <c r="AR35" s="181"/>
      <c r="AS35" s="181"/>
      <c r="AT35" s="181"/>
      <c r="AU35" s="181"/>
      <c r="AV35" s="181"/>
      <c r="AW35" s="181"/>
      <c r="AX35" s="181"/>
      <c r="AY35" s="181"/>
      <c r="AZ35" s="181"/>
      <c r="BA35" s="68"/>
      <c r="BD35" s="75"/>
      <c r="BY35" s="48"/>
      <c r="BZ35" s="48"/>
      <c r="CA35" s="48"/>
    </row>
    <row r="36" spans="2:79" s="62" customFormat="1" ht="9.9499999999999993" customHeight="1">
      <c r="B36" s="74"/>
      <c r="C36" s="332" t="s">
        <v>220</v>
      </c>
      <c r="D36" s="332"/>
      <c r="E36" s="332"/>
      <c r="F36" s="332"/>
      <c r="G36" s="332"/>
      <c r="H36" s="332"/>
      <c r="I36" s="332"/>
      <c r="J36" s="332"/>
      <c r="K36" s="332"/>
      <c r="L36" s="332"/>
      <c r="M36" s="332"/>
      <c r="N36" s="332"/>
      <c r="O36" s="332"/>
      <c r="P36" s="332"/>
      <c r="Q36" s="332"/>
      <c r="R36" s="332"/>
      <c r="S36" s="332"/>
      <c r="T36" s="332"/>
      <c r="U36" s="332"/>
      <c r="V36" s="332"/>
      <c r="W36" s="333"/>
      <c r="X36" s="333"/>
      <c r="Y36" s="333"/>
      <c r="Z36" s="333"/>
      <c r="AA36" s="333"/>
      <c r="AB36" s="333"/>
      <c r="AC36" s="333"/>
      <c r="AD36" s="333"/>
      <c r="AE36" s="333"/>
      <c r="AF36" s="333"/>
      <c r="AG36" s="333"/>
      <c r="AH36" s="333"/>
      <c r="AI36" s="333"/>
      <c r="AJ36" s="333"/>
      <c r="AK36" s="333"/>
      <c r="AL36" s="333"/>
      <c r="AM36" s="333"/>
      <c r="AN36" s="333"/>
      <c r="AO36" s="333"/>
      <c r="AP36" s="333"/>
      <c r="AQ36" s="333"/>
      <c r="AR36" s="333"/>
      <c r="AS36" s="333"/>
      <c r="AT36" s="333"/>
      <c r="AU36" s="333"/>
      <c r="AV36" s="333"/>
      <c r="AW36" s="333"/>
      <c r="AX36" s="333"/>
      <c r="AY36" s="333"/>
      <c r="AZ36" s="333"/>
      <c r="BA36" s="68"/>
      <c r="BD36" s="75"/>
      <c r="BY36" s="50"/>
      <c r="BZ36" s="48"/>
      <c r="CA36" s="48"/>
    </row>
    <row r="37" spans="2:79" s="62" customFormat="1" ht="9.9499999999999993" customHeight="1">
      <c r="B37" s="74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  <c r="N37" s="332"/>
      <c r="O37" s="332"/>
      <c r="P37" s="332"/>
      <c r="Q37" s="332"/>
      <c r="R37" s="332"/>
      <c r="S37" s="332"/>
      <c r="T37" s="332"/>
      <c r="U37" s="332"/>
      <c r="V37" s="332"/>
      <c r="W37" s="334"/>
      <c r="X37" s="334"/>
      <c r="Y37" s="334"/>
      <c r="Z37" s="334"/>
      <c r="AA37" s="334"/>
      <c r="AB37" s="334"/>
      <c r="AC37" s="334"/>
      <c r="AD37" s="334"/>
      <c r="AE37" s="334"/>
      <c r="AF37" s="334"/>
      <c r="AG37" s="334"/>
      <c r="AH37" s="334"/>
      <c r="AI37" s="334"/>
      <c r="AJ37" s="334"/>
      <c r="AK37" s="334"/>
      <c r="AL37" s="334"/>
      <c r="AM37" s="334"/>
      <c r="AN37" s="334"/>
      <c r="AO37" s="334"/>
      <c r="AP37" s="334"/>
      <c r="AQ37" s="334"/>
      <c r="AR37" s="334"/>
      <c r="AS37" s="334"/>
      <c r="AT37" s="334"/>
      <c r="AU37" s="334"/>
      <c r="AV37" s="334"/>
      <c r="AW37" s="334"/>
      <c r="AX37" s="334"/>
      <c r="AY37" s="334"/>
      <c r="AZ37" s="334"/>
      <c r="BA37" s="68"/>
      <c r="BD37" s="75"/>
      <c r="BY37" s="48"/>
      <c r="BZ37" s="48"/>
      <c r="CA37" s="48"/>
    </row>
    <row r="38" spans="2:79" s="62" customFormat="1" ht="5.25" customHeight="1">
      <c r="B38" s="74"/>
      <c r="C38" s="216"/>
      <c r="D38" s="216"/>
      <c r="E38" s="216"/>
      <c r="F38" s="216"/>
      <c r="G38" s="216"/>
      <c r="H38" s="216"/>
      <c r="I38" s="216"/>
      <c r="J38" s="216"/>
      <c r="K38" s="216"/>
      <c r="L38" s="216"/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1"/>
      <c r="AH38" s="181"/>
      <c r="AI38" s="181"/>
      <c r="AJ38" s="181"/>
      <c r="AK38" s="181"/>
      <c r="AL38" s="181"/>
      <c r="AM38" s="181"/>
      <c r="AN38" s="181"/>
      <c r="AO38" s="181"/>
      <c r="AP38" s="181"/>
      <c r="AQ38" s="181"/>
      <c r="AR38" s="181"/>
      <c r="AS38" s="181"/>
      <c r="AT38" s="181"/>
      <c r="AU38" s="181"/>
      <c r="AV38" s="181"/>
      <c r="AW38" s="181"/>
      <c r="AX38" s="181"/>
      <c r="AY38" s="181"/>
      <c r="AZ38" s="181"/>
      <c r="BA38" s="68"/>
      <c r="BY38" s="50"/>
      <c r="BZ38" s="48"/>
      <c r="CA38" s="48"/>
    </row>
    <row r="39" spans="2:79" s="62" customFormat="1" ht="9.9499999999999993" customHeight="1">
      <c r="B39" s="74"/>
      <c r="C39" s="332" t="s">
        <v>221</v>
      </c>
      <c r="D39" s="332"/>
      <c r="E39" s="332"/>
      <c r="F39" s="332"/>
      <c r="G39" s="332"/>
      <c r="H39" s="332"/>
      <c r="I39" s="332"/>
      <c r="J39" s="332"/>
      <c r="K39" s="332"/>
      <c r="L39" s="332"/>
      <c r="M39" s="332"/>
      <c r="N39" s="332"/>
      <c r="O39" s="332"/>
      <c r="P39" s="332"/>
      <c r="Q39" s="332"/>
      <c r="R39" s="332"/>
      <c r="S39" s="332"/>
      <c r="T39" s="332"/>
      <c r="U39" s="332"/>
      <c r="V39" s="332"/>
      <c r="W39" s="333"/>
      <c r="X39" s="333"/>
      <c r="Y39" s="333"/>
      <c r="Z39" s="333"/>
      <c r="AA39" s="333"/>
      <c r="AB39" s="333"/>
      <c r="AC39" s="333"/>
      <c r="AD39" s="333"/>
      <c r="AE39" s="333"/>
      <c r="AF39" s="333"/>
      <c r="AG39" s="333"/>
      <c r="AH39" s="333"/>
      <c r="AI39" s="333"/>
      <c r="AJ39" s="333"/>
      <c r="AK39" s="333"/>
      <c r="AL39" s="333"/>
      <c r="AM39" s="333"/>
      <c r="AN39" s="333"/>
      <c r="AO39" s="333"/>
      <c r="AP39" s="333"/>
      <c r="AQ39" s="333"/>
      <c r="AR39" s="333"/>
      <c r="AS39" s="333"/>
      <c r="AT39" s="333"/>
      <c r="AU39" s="333"/>
      <c r="AV39" s="333"/>
      <c r="AW39" s="333"/>
      <c r="AX39" s="333"/>
      <c r="AY39" s="333"/>
      <c r="AZ39" s="333"/>
      <c r="BA39" s="76"/>
      <c r="BY39" s="48"/>
      <c r="BZ39" s="48"/>
      <c r="CA39" s="48"/>
    </row>
    <row r="40" spans="2:79" s="62" customFormat="1" ht="9.9499999999999993" customHeight="1">
      <c r="B40" s="74"/>
      <c r="C40" s="332"/>
      <c r="D40" s="332"/>
      <c r="E40" s="332"/>
      <c r="F40" s="332"/>
      <c r="G40" s="332"/>
      <c r="H40" s="332"/>
      <c r="I40" s="332"/>
      <c r="J40" s="332"/>
      <c r="K40" s="332"/>
      <c r="L40" s="332"/>
      <c r="M40" s="332"/>
      <c r="N40" s="332"/>
      <c r="O40" s="332"/>
      <c r="P40" s="332"/>
      <c r="Q40" s="332"/>
      <c r="R40" s="332"/>
      <c r="S40" s="332"/>
      <c r="T40" s="332"/>
      <c r="U40" s="332"/>
      <c r="V40" s="332"/>
      <c r="W40" s="334"/>
      <c r="X40" s="334"/>
      <c r="Y40" s="334"/>
      <c r="Z40" s="334"/>
      <c r="AA40" s="334"/>
      <c r="AB40" s="334"/>
      <c r="AC40" s="334"/>
      <c r="AD40" s="334"/>
      <c r="AE40" s="334"/>
      <c r="AF40" s="334"/>
      <c r="AG40" s="334"/>
      <c r="AH40" s="334"/>
      <c r="AI40" s="334"/>
      <c r="AJ40" s="334"/>
      <c r="AK40" s="334"/>
      <c r="AL40" s="334"/>
      <c r="AM40" s="334"/>
      <c r="AN40" s="334"/>
      <c r="AO40" s="334"/>
      <c r="AP40" s="334"/>
      <c r="AQ40" s="334"/>
      <c r="AR40" s="334"/>
      <c r="AS40" s="334"/>
      <c r="AT40" s="334"/>
      <c r="AU40" s="334"/>
      <c r="AV40" s="334"/>
      <c r="AW40" s="334"/>
      <c r="AX40" s="334"/>
      <c r="AY40" s="334"/>
      <c r="AZ40" s="334"/>
      <c r="BA40" s="76"/>
      <c r="BY40" s="50"/>
      <c r="BZ40" s="48"/>
      <c r="CA40" s="48"/>
    </row>
    <row r="41" spans="2:79" s="62" customFormat="1" ht="5.25" customHeight="1">
      <c r="B41" s="74"/>
      <c r="C41" s="216"/>
      <c r="D41" s="216"/>
      <c r="E41" s="216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2"/>
      <c r="AI41" s="182"/>
      <c r="AJ41" s="182"/>
      <c r="AK41" s="182"/>
      <c r="AL41" s="182"/>
      <c r="AM41" s="182"/>
      <c r="AN41" s="182"/>
      <c r="AO41" s="182"/>
      <c r="AP41" s="182"/>
      <c r="AQ41" s="182"/>
      <c r="AR41" s="182"/>
      <c r="AS41" s="182"/>
      <c r="AT41" s="182"/>
      <c r="AU41" s="182"/>
      <c r="AV41" s="182"/>
      <c r="AW41" s="182"/>
      <c r="AX41" s="182"/>
      <c r="AY41" s="182"/>
      <c r="AZ41" s="182"/>
      <c r="BA41" s="76"/>
      <c r="BY41" s="50"/>
      <c r="BZ41" s="48"/>
      <c r="CA41" s="48"/>
    </row>
    <row r="42" spans="2:79" s="62" customFormat="1" ht="9.9499999999999993" customHeight="1">
      <c r="B42" s="74"/>
      <c r="C42" s="332" t="s">
        <v>222</v>
      </c>
      <c r="D42" s="332"/>
      <c r="E42" s="332"/>
      <c r="F42" s="332"/>
      <c r="G42" s="332"/>
      <c r="H42" s="332"/>
      <c r="I42" s="332"/>
      <c r="J42" s="332"/>
      <c r="K42" s="332"/>
      <c r="L42" s="332"/>
      <c r="M42" s="332"/>
      <c r="N42" s="332"/>
      <c r="O42" s="332"/>
      <c r="P42" s="332"/>
      <c r="Q42" s="332"/>
      <c r="R42" s="332"/>
      <c r="S42" s="332"/>
      <c r="T42" s="332"/>
      <c r="U42" s="332"/>
      <c r="V42" s="332"/>
      <c r="W42" s="333"/>
      <c r="X42" s="333"/>
      <c r="Y42" s="333"/>
      <c r="Z42" s="333"/>
      <c r="AA42" s="333"/>
      <c r="AB42" s="333"/>
      <c r="AC42" s="333"/>
      <c r="AD42" s="333"/>
      <c r="AE42" s="333"/>
      <c r="AF42" s="333"/>
      <c r="AG42" s="333"/>
      <c r="AH42" s="333"/>
      <c r="AI42" s="333"/>
      <c r="AJ42" s="333"/>
      <c r="AK42" s="333"/>
      <c r="AL42" s="333"/>
      <c r="AM42" s="333"/>
      <c r="AN42" s="333"/>
      <c r="AO42" s="333"/>
      <c r="AP42" s="333"/>
      <c r="AQ42" s="333"/>
      <c r="AR42" s="333"/>
      <c r="AS42" s="333"/>
      <c r="AT42" s="333"/>
      <c r="AU42" s="333"/>
      <c r="AV42" s="333"/>
      <c r="AW42" s="333"/>
      <c r="AX42" s="333"/>
      <c r="AY42" s="333"/>
      <c r="AZ42" s="333"/>
      <c r="BA42" s="155"/>
      <c r="BY42" s="48"/>
      <c r="BZ42" s="48"/>
      <c r="CA42" s="48"/>
    </row>
    <row r="43" spans="2:79" s="62" customFormat="1" ht="9.9499999999999993" customHeight="1">
      <c r="B43" s="74"/>
      <c r="C43" s="332"/>
      <c r="D43" s="332"/>
      <c r="E43" s="332"/>
      <c r="F43" s="332"/>
      <c r="G43" s="332"/>
      <c r="H43" s="332"/>
      <c r="I43" s="332"/>
      <c r="J43" s="332"/>
      <c r="K43" s="332"/>
      <c r="L43" s="332"/>
      <c r="M43" s="332"/>
      <c r="N43" s="332"/>
      <c r="O43" s="332"/>
      <c r="P43" s="332"/>
      <c r="Q43" s="332"/>
      <c r="R43" s="332"/>
      <c r="S43" s="332"/>
      <c r="T43" s="332"/>
      <c r="U43" s="332"/>
      <c r="V43" s="332"/>
      <c r="W43" s="334"/>
      <c r="X43" s="334"/>
      <c r="Y43" s="334"/>
      <c r="Z43" s="334"/>
      <c r="AA43" s="334"/>
      <c r="AB43" s="334"/>
      <c r="AC43" s="334"/>
      <c r="AD43" s="334"/>
      <c r="AE43" s="334"/>
      <c r="AF43" s="334"/>
      <c r="AG43" s="334"/>
      <c r="AH43" s="334"/>
      <c r="AI43" s="334"/>
      <c r="AJ43" s="334"/>
      <c r="AK43" s="334"/>
      <c r="AL43" s="334"/>
      <c r="AM43" s="334"/>
      <c r="AN43" s="334"/>
      <c r="AO43" s="334"/>
      <c r="AP43" s="334"/>
      <c r="AQ43" s="334"/>
      <c r="AR43" s="334"/>
      <c r="AS43" s="334"/>
      <c r="AT43" s="334"/>
      <c r="AU43" s="334"/>
      <c r="AV43" s="334"/>
      <c r="AW43" s="334"/>
      <c r="AX43" s="334"/>
      <c r="AY43" s="334"/>
      <c r="AZ43" s="334"/>
      <c r="BA43" s="155"/>
      <c r="BY43" s="50"/>
      <c r="BZ43" s="48"/>
      <c r="CA43" s="48"/>
    </row>
    <row r="44" spans="2:79" s="62" customFormat="1" ht="10.5" customHeight="1" thickBot="1">
      <c r="B44" s="77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80"/>
      <c r="BY44" s="48"/>
      <c r="BZ44" s="48"/>
      <c r="CA44" s="48"/>
    </row>
    <row r="45" spans="2:79" ht="11.25" customHeight="1"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2"/>
      <c r="U45" s="82"/>
      <c r="V45" s="83"/>
      <c r="W45" s="83"/>
      <c r="X45" s="83"/>
      <c r="Y45" s="83"/>
      <c r="Z45" s="83"/>
      <c r="AA45" s="83"/>
      <c r="AB45" s="82"/>
      <c r="AC45" s="82"/>
      <c r="AD45" s="83"/>
      <c r="AE45" s="83"/>
      <c r="AF45" s="83"/>
      <c r="AG45" s="83"/>
      <c r="AH45" s="83"/>
      <c r="AI45" s="83"/>
      <c r="AJ45" s="83"/>
      <c r="BY45" s="50"/>
      <c r="BZ45" s="48"/>
      <c r="CA45" s="48"/>
    </row>
    <row r="46" spans="2:79" ht="11.25" customHeight="1">
      <c r="B46" s="356" t="s">
        <v>210</v>
      </c>
      <c r="C46" s="357"/>
      <c r="D46" s="357"/>
      <c r="E46" s="357"/>
      <c r="F46" s="358"/>
      <c r="G46" s="365" t="s">
        <v>65</v>
      </c>
      <c r="H46" s="365"/>
      <c r="I46" s="365"/>
      <c r="J46" s="365"/>
      <c r="K46" s="365"/>
      <c r="L46" s="365"/>
      <c r="M46" s="365"/>
      <c r="N46" s="366"/>
      <c r="O46" s="366"/>
      <c r="P46" s="366"/>
      <c r="Q46" s="366"/>
      <c r="R46" s="366"/>
      <c r="S46" s="366"/>
      <c r="T46" s="366"/>
      <c r="U46" s="366"/>
      <c r="V46" s="366"/>
      <c r="W46" s="366"/>
      <c r="X46" s="366"/>
      <c r="Y46" s="366"/>
      <c r="Z46" s="366"/>
      <c r="AA46" s="367" t="s">
        <v>66</v>
      </c>
      <c r="AB46" s="368"/>
      <c r="AC46" s="368"/>
      <c r="AD46" s="368"/>
      <c r="AE46" s="368"/>
      <c r="AF46" s="368"/>
      <c r="AG46" s="368"/>
      <c r="AH46" s="369"/>
      <c r="AI46" s="376"/>
      <c r="AJ46" s="377"/>
      <c r="AK46" s="377"/>
      <c r="AL46" s="377"/>
      <c r="AM46" s="377"/>
      <c r="AN46" s="377"/>
      <c r="AO46" s="377"/>
      <c r="AP46" s="377"/>
      <c r="AQ46" s="377"/>
      <c r="AR46" s="377"/>
      <c r="AS46" s="377"/>
      <c r="AT46" s="377"/>
      <c r="AU46" s="377"/>
      <c r="AV46" s="377"/>
      <c r="AW46" s="377"/>
      <c r="AX46" s="377"/>
      <c r="AY46" s="377"/>
      <c r="AZ46" s="377"/>
      <c r="BA46" s="378"/>
      <c r="BY46" s="50"/>
      <c r="BZ46" s="48"/>
      <c r="CA46" s="48"/>
    </row>
    <row r="47" spans="2:79" ht="11.25" customHeight="1">
      <c r="B47" s="359"/>
      <c r="C47" s="360"/>
      <c r="D47" s="360"/>
      <c r="E47" s="360"/>
      <c r="F47" s="361"/>
      <c r="G47" s="365"/>
      <c r="H47" s="365"/>
      <c r="I47" s="365"/>
      <c r="J47" s="365"/>
      <c r="K47" s="365"/>
      <c r="L47" s="365"/>
      <c r="M47" s="365"/>
      <c r="N47" s="366"/>
      <c r="O47" s="366"/>
      <c r="P47" s="366"/>
      <c r="Q47" s="366"/>
      <c r="R47" s="366"/>
      <c r="S47" s="366"/>
      <c r="T47" s="366"/>
      <c r="U47" s="366"/>
      <c r="V47" s="366"/>
      <c r="W47" s="366"/>
      <c r="X47" s="366"/>
      <c r="Y47" s="366"/>
      <c r="Z47" s="366"/>
      <c r="AA47" s="370"/>
      <c r="AB47" s="371"/>
      <c r="AC47" s="371"/>
      <c r="AD47" s="371"/>
      <c r="AE47" s="371"/>
      <c r="AF47" s="371"/>
      <c r="AG47" s="371"/>
      <c r="AH47" s="372"/>
      <c r="AI47" s="379"/>
      <c r="AJ47" s="380"/>
      <c r="AK47" s="380"/>
      <c r="AL47" s="380"/>
      <c r="AM47" s="380"/>
      <c r="AN47" s="380"/>
      <c r="AO47" s="380"/>
      <c r="AP47" s="380"/>
      <c r="AQ47" s="380"/>
      <c r="AR47" s="380"/>
      <c r="AS47" s="380"/>
      <c r="AT47" s="380"/>
      <c r="AU47" s="380"/>
      <c r="AV47" s="380"/>
      <c r="AW47" s="380"/>
      <c r="AX47" s="380"/>
      <c r="AY47" s="380"/>
      <c r="AZ47" s="380"/>
      <c r="BA47" s="381"/>
      <c r="BY47" s="50"/>
      <c r="BZ47" s="48"/>
      <c r="CA47" s="48"/>
    </row>
    <row r="48" spans="2:79" ht="11.25" customHeight="1">
      <c r="B48" s="359"/>
      <c r="C48" s="360"/>
      <c r="D48" s="360"/>
      <c r="E48" s="360"/>
      <c r="F48" s="361"/>
      <c r="G48" s="365"/>
      <c r="H48" s="365"/>
      <c r="I48" s="365"/>
      <c r="J48" s="365"/>
      <c r="K48" s="365"/>
      <c r="L48" s="365"/>
      <c r="M48" s="365"/>
      <c r="N48" s="366"/>
      <c r="O48" s="366"/>
      <c r="P48" s="366"/>
      <c r="Q48" s="366"/>
      <c r="R48" s="366"/>
      <c r="S48" s="366"/>
      <c r="T48" s="366"/>
      <c r="U48" s="366"/>
      <c r="V48" s="366"/>
      <c r="W48" s="366"/>
      <c r="X48" s="366"/>
      <c r="Y48" s="366"/>
      <c r="Z48" s="366"/>
      <c r="AA48" s="373"/>
      <c r="AB48" s="374"/>
      <c r="AC48" s="374"/>
      <c r="AD48" s="374"/>
      <c r="AE48" s="374"/>
      <c r="AF48" s="374"/>
      <c r="AG48" s="374"/>
      <c r="AH48" s="375"/>
      <c r="AI48" s="382"/>
      <c r="AJ48" s="383"/>
      <c r="AK48" s="383"/>
      <c r="AL48" s="383"/>
      <c r="AM48" s="383"/>
      <c r="AN48" s="383"/>
      <c r="AO48" s="383"/>
      <c r="AP48" s="383"/>
      <c r="AQ48" s="383"/>
      <c r="AR48" s="383"/>
      <c r="AS48" s="383"/>
      <c r="AT48" s="383"/>
      <c r="AU48" s="383"/>
      <c r="AV48" s="383"/>
      <c r="AW48" s="383"/>
      <c r="AX48" s="383"/>
      <c r="AY48" s="383"/>
      <c r="AZ48" s="383"/>
      <c r="BA48" s="384"/>
      <c r="BY48" s="50"/>
      <c r="BZ48" s="48"/>
      <c r="CA48" s="48"/>
    </row>
    <row r="49" spans="1:138" ht="11.25" customHeight="1">
      <c r="B49" s="359"/>
      <c r="C49" s="360"/>
      <c r="D49" s="360"/>
      <c r="E49" s="360"/>
      <c r="F49" s="361"/>
      <c r="G49" s="365" t="s">
        <v>208</v>
      </c>
      <c r="H49" s="365"/>
      <c r="I49" s="365"/>
      <c r="J49" s="365"/>
      <c r="K49" s="365"/>
      <c r="L49" s="365"/>
      <c r="M49" s="365"/>
      <c r="N49" s="366"/>
      <c r="O49" s="366"/>
      <c r="P49" s="366"/>
      <c r="Q49" s="366"/>
      <c r="R49" s="366"/>
      <c r="S49" s="366"/>
      <c r="T49" s="366"/>
      <c r="U49" s="366"/>
      <c r="V49" s="366"/>
      <c r="W49" s="366"/>
      <c r="X49" s="366"/>
      <c r="Y49" s="366"/>
      <c r="Z49" s="366"/>
      <c r="AA49" s="367" t="s">
        <v>64</v>
      </c>
      <c r="AB49" s="368"/>
      <c r="AC49" s="368"/>
      <c r="AD49" s="368"/>
      <c r="AE49" s="368"/>
      <c r="AF49" s="368"/>
      <c r="AG49" s="368"/>
      <c r="AH49" s="369"/>
      <c r="AI49" s="376"/>
      <c r="AJ49" s="377"/>
      <c r="AK49" s="377"/>
      <c r="AL49" s="377"/>
      <c r="AM49" s="377"/>
      <c r="AN49" s="377"/>
      <c r="AO49" s="377"/>
      <c r="AP49" s="377"/>
      <c r="AQ49" s="377"/>
      <c r="AR49" s="377"/>
      <c r="AS49" s="377"/>
      <c r="AT49" s="377"/>
      <c r="AU49" s="377"/>
      <c r="AV49" s="377"/>
      <c r="AW49" s="377"/>
      <c r="AX49" s="377"/>
      <c r="AY49" s="377"/>
      <c r="AZ49" s="377"/>
      <c r="BA49" s="378"/>
      <c r="BY49" s="50"/>
      <c r="BZ49" s="48"/>
      <c r="CA49" s="48"/>
    </row>
    <row r="50" spans="1:138" ht="11.25" customHeight="1">
      <c r="B50" s="359"/>
      <c r="C50" s="360"/>
      <c r="D50" s="360"/>
      <c r="E50" s="360"/>
      <c r="F50" s="361"/>
      <c r="G50" s="365"/>
      <c r="H50" s="365"/>
      <c r="I50" s="365"/>
      <c r="J50" s="365"/>
      <c r="K50" s="365"/>
      <c r="L50" s="365"/>
      <c r="M50" s="365"/>
      <c r="N50" s="366"/>
      <c r="O50" s="366"/>
      <c r="P50" s="366"/>
      <c r="Q50" s="366"/>
      <c r="R50" s="366"/>
      <c r="S50" s="366"/>
      <c r="T50" s="366"/>
      <c r="U50" s="366"/>
      <c r="V50" s="366"/>
      <c r="W50" s="366"/>
      <c r="X50" s="366"/>
      <c r="Y50" s="366"/>
      <c r="Z50" s="366"/>
      <c r="AA50" s="370"/>
      <c r="AB50" s="371"/>
      <c r="AC50" s="371"/>
      <c r="AD50" s="371"/>
      <c r="AE50" s="371"/>
      <c r="AF50" s="371"/>
      <c r="AG50" s="371"/>
      <c r="AH50" s="372"/>
      <c r="AI50" s="379"/>
      <c r="AJ50" s="380"/>
      <c r="AK50" s="380"/>
      <c r="AL50" s="380"/>
      <c r="AM50" s="380"/>
      <c r="AN50" s="380"/>
      <c r="AO50" s="380"/>
      <c r="AP50" s="380"/>
      <c r="AQ50" s="380"/>
      <c r="AR50" s="380"/>
      <c r="AS50" s="380"/>
      <c r="AT50" s="380"/>
      <c r="AU50" s="380"/>
      <c r="AV50" s="380"/>
      <c r="AW50" s="380"/>
      <c r="AX50" s="380"/>
      <c r="AY50" s="380"/>
      <c r="AZ50" s="380"/>
      <c r="BA50" s="381"/>
      <c r="BY50" s="50"/>
      <c r="BZ50" s="48"/>
      <c r="CA50" s="48"/>
    </row>
    <row r="51" spans="1:138" ht="11.25" customHeight="1">
      <c r="B51" s="362"/>
      <c r="C51" s="363"/>
      <c r="D51" s="363"/>
      <c r="E51" s="363"/>
      <c r="F51" s="364"/>
      <c r="G51" s="365"/>
      <c r="H51" s="365"/>
      <c r="I51" s="365"/>
      <c r="J51" s="365"/>
      <c r="K51" s="365"/>
      <c r="L51" s="365"/>
      <c r="M51" s="365"/>
      <c r="N51" s="366"/>
      <c r="O51" s="366"/>
      <c r="P51" s="366"/>
      <c r="Q51" s="366"/>
      <c r="R51" s="366"/>
      <c r="S51" s="366"/>
      <c r="T51" s="366"/>
      <c r="U51" s="366"/>
      <c r="V51" s="366"/>
      <c r="W51" s="366"/>
      <c r="X51" s="366"/>
      <c r="Y51" s="366"/>
      <c r="Z51" s="366"/>
      <c r="AA51" s="373"/>
      <c r="AB51" s="374"/>
      <c r="AC51" s="374"/>
      <c r="AD51" s="374"/>
      <c r="AE51" s="374"/>
      <c r="AF51" s="374"/>
      <c r="AG51" s="374"/>
      <c r="AH51" s="375"/>
      <c r="AI51" s="382"/>
      <c r="AJ51" s="383"/>
      <c r="AK51" s="383"/>
      <c r="AL51" s="383"/>
      <c r="AM51" s="383"/>
      <c r="AN51" s="383"/>
      <c r="AO51" s="383"/>
      <c r="AP51" s="383"/>
      <c r="AQ51" s="383"/>
      <c r="AR51" s="383"/>
      <c r="AS51" s="383"/>
      <c r="AT51" s="383"/>
      <c r="AU51" s="383"/>
      <c r="AV51" s="383"/>
      <c r="AW51" s="383"/>
      <c r="AX51" s="383"/>
      <c r="AY51" s="383"/>
      <c r="AZ51" s="383"/>
      <c r="BA51" s="384"/>
      <c r="BY51" s="50"/>
      <c r="BZ51" s="48"/>
      <c r="CA51" s="48"/>
    </row>
    <row r="52" spans="1:138" ht="11.25" customHeight="1" thickBot="1">
      <c r="B52" s="191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1"/>
      <c r="V52" s="191"/>
      <c r="W52" s="191"/>
      <c r="X52" s="191"/>
      <c r="Y52" s="191"/>
      <c r="Z52" s="191"/>
      <c r="AA52" s="191"/>
      <c r="AB52" s="191"/>
      <c r="AC52" s="191"/>
      <c r="AD52" s="191"/>
      <c r="AE52" s="191"/>
      <c r="AF52" s="191"/>
      <c r="AG52" s="191"/>
      <c r="AH52" s="191"/>
      <c r="AI52" s="191"/>
      <c r="AJ52" s="191"/>
      <c r="AK52" s="191"/>
      <c r="AL52" s="191"/>
      <c r="AM52" s="191"/>
      <c r="AN52" s="191"/>
      <c r="AO52" s="191"/>
      <c r="AP52" s="191"/>
      <c r="AQ52" s="191"/>
      <c r="AR52" s="191"/>
      <c r="AS52" s="191"/>
      <c r="AT52" s="191"/>
      <c r="AU52" s="191"/>
      <c r="AV52" s="191"/>
      <c r="AW52" s="191"/>
      <c r="AX52" s="191"/>
      <c r="AY52" s="191"/>
      <c r="AZ52" s="191"/>
      <c r="BA52" s="191"/>
      <c r="BY52" s="50"/>
      <c r="BZ52" s="48"/>
      <c r="CA52" s="48"/>
    </row>
    <row r="53" spans="1:138" ht="11.25" customHeight="1">
      <c r="A53" s="84"/>
      <c r="B53" s="84"/>
      <c r="C53" s="84"/>
      <c r="D53" s="84"/>
      <c r="E53" s="84"/>
      <c r="F53" s="84"/>
      <c r="G53" s="84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341" t="s">
        <v>53</v>
      </c>
      <c r="V53" s="341"/>
      <c r="W53" s="341"/>
      <c r="X53" s="341"/>
      <c r="Y53" s="341"/>
      <c r="Z53" s="341"/>
      <c r="AA53" s="341"/>
      <c r="AB53" s="341"/>
      <c r="AC53" s="341"/>
      <c r="AD53" s="341"/>
      <c r="AE53" s="341"/>
      <c r="AF53" s="341"/>
      <c r="AG53" s="341"/>
      <c r="AH53" s="341"/>
      <c r="AI53" s="341"/>
      <c r="AJ53" s="341"/>
      <c r="AK53" s="341"/>
      <c r="AL53" s="341"/>
      <c r="AM53" s="341"/>
      <c r="AN53" s="341"/>
      <c r="AO53" s="85"/>
      <c r="AP53" s="85"/>
      <c r="AQ53" s="85"/>
      <c r="AR53" s="85"/>
      <c r="AS53" s="85"/>
      <c r="AT53" s="85"/>
      <c r="AU53" s="85"/>
      <c r="AV53" s="86"/>
      <c r="AW53" s="86"/>
      <c r="AX53" s="86"/>
      <c r="AY53" s="86"/>
      <c r="AZ53" s="86"/>
      <c r="BA53" s="87"/>
      <c r="BB53" s="87"/>
      <c r="BY53" s="50"/>
      <c r="BZ53" s="48"/>
      <c r="CA53" s="48"/>
    </row>
    <row r="54" spans="1:138" ht="11.25" customHeight="1" thickBot="1">
      <c r="A54" s="84"/>
      <c r="B54" s="343"/>
      <c r="C54" s="343"/>
      <c r="D54" s="343"/>
      <c r="E54" s="343"/>
      <c r="F54" s="343"/>
      <c r="G54" s="343"/>
      <c r="H54" s="344" t="str">
        <f>IF(B54&lt;&gt;0,"()内の金額は減免前の金額です","")</f>
        <v/>
      </c>
      <c r="I54" s="344"/>
      <c r="J54" s="344"/>
      <c r="K54" s="344"/>
      <c r="L54" s="344"/>
      <c r="M54" s="344"/>
      <c r="N54" s="344"/>
      <c r="O54" s="344"/>
      <c r="P54" s="344"/>
      <c r="Q54" s="344"/>
      <c r="R54" s="344"/>
      <c r="S54" s="344"/>
      <c r="T54" s="345"/>
      <c r="U54" s="342"/>
      <c r="V54" s="342"/>
      <c r="W54" s="342"/>
      <c r="X54" s="342"/>
      <c r="Y54" s="342"/>
      <c r="Z54" s="342"/>
      <c r="AA54" s="342"/>
      <c r="AB54" s="342"/>
      <c r="AC54" s="342"/>
      <c r="AD54" s="342"/>
      <c r="AE54" s="342"/>
      <c r="AF54" s="342"/>
      <c r="AG54" s="342"/>
      <c r="AH54" s="342"/>
      <c r="AI54" s="342"/>
      <c r="AJ54" s="342"/>
      <c r="AK54" s="342"/>
      <c r="AL54" s="342"/>
      <c r="AM54" s="342"/>
      <c r="AN54" s="342"/>
      <c r="AO54" s="88"/>
      <c r="AP54" s="88"/>
      <c r="AQ54" s="88"/>
      <c r="AR54" s="85"/>
      <c r="AS54" s="85"/>
      <c r="AT54" s="85"/>
      <c r="AU54" s="85"/>
      <c r="AV54" s="86"/>
      <c r="AW54" s="86"/>
      <c r="AX54" s="86"/>
      <c r="AY54" s="86"/>
      <c r="AZ54" s="86"/>
      <c r="BA54" s="87"/>
      <c r="BB54" s="87"/>
      <c r="BY54" s="50"/>
      <c r="BZ54" s="48"/>
      <c r="CA54" s="48"/>
    </row>
    <row r="55" spans="1:138" s="50" customFormat="1" ht="11.1" customHeight="1">
      <c r="B55" s="346" t="s">
        <v>60</v>
      </c>
      <c r="C55" s="347"/>
      <c r="D55" s="347"/>
      <c r="E55" s="347"/>
      <c r="F55" s="347"/>
      <c r="G55" s="347"/>
      <c r="H55" s="347"/>
      <c r="I55" s="347"/>
      <c r="J55" s="347"/>
      <c r="K55" s="347"/>
      <c r="L55" s="347"/>
      <c r="M55" s="347"/>
      <c r="N55" s="347"/>
      <c r="O55" s="347"/>
      <c r="P55" s="347"/>
      <c r="Q55" s="347"/>
      <c r="R55" s="347"/>
      <c r="S55" s="348"/>
      <c r="T55" s="348" t="s">
        <v>59</v>
      </c>
      <c r="U55" s="349"/>
      <c r="V55" s="349"/>
      <c r="W55" s="349"/>
      <c r="X55" s="349"/>
      <c r="Y55" s="349"/>
      <c r="Z55" s="349"/>
      <c r="AA55" s="350" t="s">
        <v>42</v>
      </c>
      <c r="AB55" s="351"/>
      <c r="AC55" s="351"/>
      <c r="AD55" s="351"/>
      <c r="AE55" s="352"/>
      <c r="AF55" s="350" t="s">
        <v>58</v>
      </c>
      <c r="AG55" s="351"/>
      <c r="AH55" s="351"/>
      <c r="AI55" s="351"/>
      <c r="AJ55" s="352"/>
      <c r="AK55" s="349" t="s">
        <v>52</v>
      </c>
      <c r="AL55" s="349"/>
      <c r="AM55" s="349"/>
      <c r="AN55" s="349"/>
      <c r="AO55" s="349"/>
      <c r="AP55" s="349"/>
      <c r="AQ55" s="349"/>
      <c r="AR55" s="349" t="s">
        <v>18</v>
      </c>
      <c r="AS55" s="349"/>
      <c r="AT55" s="349"/>
      <c r="AU55" s="349"/>
      <c r="AV55" s="349"/>
      <c r="AW55" s="349"/>
      <c r="AX55" s="349"/>
      <c r="AY55" s="349"/>
      <c r="AZ55" s="349"/>
      <c r="BA55" s="349"/>
      <c r="BL55" s="417" t="s">
        <v>36</v>
      </c>
      <c r="BM55" s="419" t="s">
        <v>44</v>
      </c>
      <c r="BN55" s="421" t="s">
        <v>45</v>
      </c>
      <c r="BO55" s="385" t="s">
        <v>46</v>
      </c>
      <c r="BP55" s="421" t="s">
        <v>47</v>
      </c>
      <c r="BQ55" s="385" t="s">
        <v>50</v>
      </c>
      <c r="BR55" s="387" t="s">
        <v>43</v>
      </c>
      <c r="BV55" s="48"/>
      <c r="BW55" s="48"/>
    </row>
    <row r="56" spans="1:138" s="50" customFormat="1" ht="11.1" customHeight="1" thickBot="1">
      <c r="B56" s="346"/>
      <c r="C56" s="347"/>
      <c r="D56" s="347"/>
      <c r="E56" s="347"/>
      <c r="F56" s="347"/>
      <c r="G56" s="347"/>
      <c r="H56" s="347"/>
      <c r="I56" s="347"/>
      <c r="J56" s="347"/>
      <c r="K56" s="347"/>
      <c r="L56" s="347"/>
      <c r="M56" s="347"/>
      <c r="N56" s="347"/>
      <c r="O56" s="347"/>
      <c r="P56" s="347"/>
      <c r="Q56" s="347"/>
      <c r="R56" s="347"/>
      <c r="S56" s="348"/>
      <c r="T56" s="348"/>
      <c r="U56" s="349"/>
      <c r="V56" s="349"/>
      <c r="W56" s="349"/>
      <c r="X56" s="349"/>
      <c r="Y56" s="349"/>
      <c r="Z56" s="349"/>
      <c r="AA56" s="353"/>
      <c r="AB56" s="354"/>
      <c r="AC56" s="354"/>
      <c r="AD56" s="354"/>
      <c r="AE56" s="355"/>
      <c r="AF56" s="353"/>
      <c r="AG56" s="354"/>
      <c r="AH56" s="354"/>
      <c r="AI56" s="354"/>
      <c r="AJ56" s="355"/>
      <c r="AK56" s="349"/>
      <c r="AL56" s="349"/>
      <c r="AM56" s="349"/>
      <c r="AN56" s="349"/>
      <c r="AO56" s="349"/>
      <c r="AP56" s="349"/>
      <c r="AQ56" s="349"/>
      <c r="AR56" s="349"/>
      <c r="AS56" s="349"/>
      <c r="AT56" s="349"/>
      <c r="AU56" s="349"/>
      <c r="AV56" s="349"/>
      <c r="AW56" s="349"/>
      <c r="AX56" s="349"/>
      <c r="AY56" s="349"/>
      <c r="AZ56" s="349"/>
      <c r="BA56" s="349"/>
      <c r="BL56" s="418"/>
      <c r="BM56" s="420"/>
      <c r="BN56" s="422"/>
      <c r="BO56" s="386"/>
      <c r="BP56" s="422"/>
      <c r="BQ56" s="386"/>
      <c r="BR56" s="388"/>
      <c r="BV56" s="48"/>
      <c r="BW56" s="48"/>
    </row>
    <row r="57" spans="1:138" ht="10.5" customHeight="1">
      <c r="B57" s="469" t="str">
        <f>IFERROR(BL57,"")</f>
        <v/>
      </c>
      <c r="C57" s="470"/>
      <c r="D57" s="470"/>
      <c r="E57" s="470"/>
      <c r="F57" s="470"/>
      <c r="G57" s="470"/>
      <c r="H57" s="470"/>
      <c r="I57" s="470"/>
      <c r="J57" s="470"/>
      <c r="K57" s="470"/>
      <c r="L57" s="470"/>
      <c r="M57" s="470"/>
      <c r="N57" s="470"/>
      <c r="O57" s="470"/>
      <c r="P57" s="470"/>
      <c r="Q57" s="470"/>
      <c r="R57" s="470"/>
      <c r="S57" s="471"/>
      <c r="T57" s="389" t="str">
        <f>IF($B57="","",IF($B$54=0,BM57,IF($B$54=0.5,BO57,IF($B$54=1,BQ57,""))))</f>
        <v/>
      </c>
      <c r="U57" s="389"/>
      <c r="V57" s="389"/>
      <c r="W57" s="389"/>
      <c r="X57" s="389"/>
      <c r="Y57" s="389"/>
      <c r="Z57" s="389"/>
      <c r="AA57" s="390" t="str">
        <f>IF($B57="","",IF(BM57=0,0,BO57))</f>
        <v/>
      </c>
      <c r="AB57" s="391"/>
      <c r="AC57" s="391"/>
      <c r="AD57" s="391"/>
      <c r="AE57" s="392"/>
      <c r="AF57" s="399"/>
      <c r="AG57" s="400"/>
      <c r="AH57" s="400"/>
      <c r="AI57" s="400"/>
      <c r="AJ57" s="401"/>
      <c r="AK57" s="408" t="str">
        <f>IF(AF57="","",IFERROR(T57*AF57,""))</f>
        <v/>
      </c>
      <c r="AL57" s="409"/>
      <c r="AM57" s="409"/>
      <c r="AN57" s="409"/>
      <c r="AO57" s="409"/>
      <c r="AP57" s="409"/>
      <c r="AQ57" s="410"/>
      <c r="AR57" s="414"/>
      <c r="AS57" s="414"/>
      <c r="AT57" s="414"/>
      <c r="AU57" s="414"/>
      <c r="AV57" s="414"/>
      <c r="AW57" s="414"/>
      <c r="AX57" s="414"/>
      <c r="AY57" s="414"/>
      <c r="AZ57" s="414"/>
      <c r="BA57" s="414"/>
      <c r="BI57" s="415">
        <v>1</v>
      </c>
      <c r="BJ57" s="415"/>
      <c r="BK57" s="416"/>
      <c r="BL57" s="427" t="e">
        <f>VLOOKUP(BI57,試験項目一覧!K:L,2,FALSE)</f>
        <v>#N/A</v>
      </c>
      <c r="BM57" s="429">
        <f>IFERROR(VLOOKUP(BL57,試験項目一覧!E:H,2,FALSE),0)</f>
        <v>0</v>
      </c>
      <c r="BN57" s="423">
        <f>IFERROR(VLOOKUP(BL57,試験項目一覧!E:H,3,FALSE),0)</f>
        <v>0</v>
      </c>
      <c r="BO57" s="432">
        <f>IFERROR(VLOOKUP(BL57,試験項目一覧!E:H,4,FALSE),0)</f>
        <v>0</v>
      </c>
      <c r="BP57" s="423">
        <f>IFERROR(VLOOKUP(BL57,試験項目一覧!E:H,5,FALSE),0)</f>
        <v>0</v>
      </c>
      <c r="BQ57" s="423">
        <v>0</v>
      </c>
      <c r="BR57" s="423">
        <f>IFERROR(VLOOKUP(BL57,試験項目一覧!E:H,6,FALSE),0)</f>
        <v>0</v>
      </c>
      <c r="BV57" s="48"/>
      <c r="BW57" s="48"/>
    </row>
    <row r="58" spans="1:138" ht="10.5" customHeight="1">
      <c r="B58" s="472"/>
      <c r="C58" s="473"/>
      <c r="D58" s="473"/>
      <c r="E58" s="473"/>
      <c r="F58" s="473"/>
      <c r="G58" s="473"/>
      <c r="H58" s="473"/>
      <c r="I58" s="473"/>
      <c r="J58" s="473"/>
      <c r="K58" s="473"/>
      <c r="L58" s="473"/>
      <c r="M58" s="473"/>
      <c r="N58" s="473"/>
      <c r="O58" s="473"/>
      <c r="P58" s="473"/>
      <c r="Q58" s="473"/>
      <c r="R58" s="473"/>
      <c r="S58" s="474"/>
      <c r="T58" s="389"/>
      <c r="U58" s="389"/>
      <c r="V58" s="389"/>
      <c r="W58" s="389"/>
      <c r="X58" s="389"/>
      <c r="Y58" s="389"/>
      <c r="Z58" s="389"/>
      <c r="AA58" s="393"/>
      <c r="AB58" s="394"/>
      <c r="AC58" s="394"/>
      <c r="AD58" s="394"/>
      <c r="AE58" s="395"/>
      <c r="AF58" s="402"/>
      <c r="AG58" s="403"/>
      <c r="AH58" s="403"/>
      <c r="AI58" s="403"/>
      <c r="AJ58" s="404"/>
      <c r="AK58" s="411"/>
      <c r="AL58" s="412"/>
      <c r="AM58" s="412"/>
      <c r="AN58" s="412"/>
      <c r="AO58" s="412"/>
      <c r="AP58" s="412"/>
      <c r="AQ58" s="413"/>
      <c r="AR58" s="414"/>
      <c r="AS58" s="414"/>
      <c r="AT58" s="414"/>
      <c r="AU58" s="414"/>
      <c r="AV58" s="414"/>
      <c r="AW58" s="414"/>
      <c r="AX58" s="414"/>
      <c r="AY58" s="414"/>
      <c r="AZ58" s="414"/>
      <c r="BA58" s="414"/>
      <c r="BI58" s="415"/>
      <c r="BJ58" s="415"/>
      <c r="BK58" s="416"/>
      <c r="BL58" s="427"/>
      <c r="BM58" s="430"/>
      <c r="BN58" s="424"/>
      <c r="BO58" s="433"/>
      <c r="BP58" s="424"/>
      <c r="BQ58" s="424"/>
      <c r="BR58" s="424"/>
      <c r="BV58" s="48"/>
      <c r="BW58" s="48"/>
      <c r="CP58" s="95"/>
      <c r="CQ58" s="95"/>
      <c r="CR58" s="95"/>
      <c r="CS58" s="95"/>
      <c r="CT58" s="95"/>
      <c r="CU58" s="95"/>
      <c r="CV58" s="95"/>
      <c r="CW58" s="95"/>
      <c r="CX58" s="95"/>
      <c r="CY58" s="95"/>
      <c r="CZ58" s="95"/>
      <c r="DA58" s="95"/>
      <c r="DB58" s="95"/>
      <c r="DC58" s="95"/>
      <c r="DD58" s="95"/>
      <c r="DE58" s="95"/>
      <c r="DF58" s="95"/>
      <c r="DG58" s="95"/>
      <c r="DH58" s="95"/>
      <c r="DI58" s="95"/>
      <c r="DJ58" s="95"/>
      <c r="DK58" s="95"/>
      <c r="DL58" s="95"/>
      <c r="DM58" s="95"/>
      <c r="DN58" s="95"/>
      <c r="DO58" s="95"/>
      <c r="DP58" s="95"/>
      <c r="DQ58" s="95"/>
      <c r="DR58" s="95"/>
      <c r="DS58" s="95"/>
      <c r="DT58" s="95"/>
      <c r="DU58" s="95"/>
      <c r="DV58" s="95"/>
      <c r="DW58" s="95"/>
      <c r="DX58" s="95"/>
      <c r="DY58" s="95"/>
      <c r="DZ58" s="95"/>
      <c r="EA58" s="95"/>
      <c r="EB58" s="95"/>
      <c r="EC58" s="95"/>
      <c r="ED58" s="95"/>
      <c r="EE58" s="95"/>
      <c r="EF58" s="95"/>
      <c r="EG58" s="95"/>
      <c r="EH58" s="95"/>
    </row>
    <row r="59" spans="1:138" ht="10.5" customHeight="1">
      <c r="B59" s="475"/>
      <c r="C59" s="476"/>
      <c r="D59" s="476"/>
      <c r="E59" s="476"/>
      <c r="F59" s="476"/>
      <c r="G59" s="476"/>
      <c r="H59" s="476"/>
      <c r="I59" s="476"/>
      <c r="J59" s="476"/>
      <c r="K59" s="476"/>
      <c r="L59" s="476"/>
      <c r="M59" s="476"/>
      <c r="N59" s="476"/>
      <c r="O59" s="476"/>
      <c r="P59" s="476"/>
      <c r="Q59" s="476"/>
      <c r="R59" s="476"/>
      <c r="S59" s="477"/>
      <c r="T59" s="195" t="s">
        <v>40</v>
      </c>
      <c r="U59" s="426" t="str">
        <f>IF($B57="","",IF($B$54=0,"",BM57))</f>
        <v/>
      </c>
      <c r="V59" s="426"/>
      <c r="W59" s="426"/>
      <c r="X59" s="426"/>
      <c r="Y59" s="426"/>
      <c r="Z59" s="97" t="s">
        <v>41</v>
      </c>
      <c r="AA59" s="396"/>
      <c r="AB59" s="397"/>
      <c r="AC59" s="397"/>
      <c r="AD59" s="397"/>
      <c r="AE59" s="398"/>
      <c r="AF59" s="405"/>
      <c r="AG59" s="406"/>
      <c r="AH59" s="406"/>
      <c r="AI59" s="406"/>
      <c r="AJ59" s="407"/>
      <c r="AK59" s="96" t="s">
        <v>40</v>
      </c>
      <c r="AL59" s="426" t="str">
        <f>IF(AF57="","",IF($B$54=0,"",IFERROR(U59*AF57,"")))</f>
        <v/>
      </c>
      <c r="AM59" s="426"/>
      <c r="AN59" s="426"/>
      <c r="AO59" s="426"/>
      <c r="AP59" s="426"/>
      <c r="AQ59" s="97" t="s">
        <v>41</v>
      </c>
      <c r="AR59" s="414"/>
      <c r="AS59" s="414"/>
      <c r="AT59" s="414"/>
      <c r="AU59" s="414"/>
      <c r="AV59" s="414"/>
      <c r="AW59" s="414"/>
      <c r="AX59" s="414"/>
      <c r="AY59" s="414"/>
      <c r="AZ59" s="414"/>
      <c r="BA59" s="414"/>
      <c r="BI59" s="415"/>
      <c r="BJ59" s="415"/>
      <c r="BK59" s="416"/>
      <c r="BL59" s="428"/>
      <c r="BM59" s="431"/>
      <c r="BN59" s="425"/>
      <c r="BO59" s="434"/>
      <c r="BP59" s="425"/>
      <c r="BQ59" s="425"/>
      <c r="BR59" s="425"/>
      <c r="BV59" s="48"/>
      <c r="BW59" s="48"/>
      <c r="CP59" s="95"/>
      <c r="CQ59" s="95"/>
      <c r="CR59" s="95"/>
      <c r="CS59" s="95"/>
      <c r="CT59" s="95"/>
      <c r="CU59" s="95"/>
      <c r="CV59" s="95"/>
      <c r="CW59" s="95"/>
      <c r="CX59" s="95"/>
      <c r="CY59" s="95"/>
      <c r="CZ59" s="95"/>
      <c r="DA59" s="95"/>
      <c r="DB59" s="95"/>
      <c r="DC59" s="95"/>
      <c r="DD59" s="95"/>
      <c r="DE59" s="95"/>
      <c r="DF59" s="95"/>
      <c r="DG59" s="95"/>
      <c r="DH59" s="95"/>
      <c r="DI59" s="95"/>
      <c r="DJ59" s="95"/>
      <c r="DK59" s="95"/>
      <c r="DL59" s="95"/>
      <c r="DM59" s="95"/>
      <c r="DN59" s="95"/>
      <c r="DO59" s="95"/>
      <c r="DP59" s="95"/>
      <c r="DQ59" s="95"/>
      <c r="DR59" s="95"/>
      <c r="DS59" s="95"/>
      <c r="DT59" s="95"/>
      <c r="DU59" s="95"/>
      <c r="DV59" s="95"/>
      <c r="DW59" s="95"/>
      <c r="DX59" s="95"/>
      <c r="DY59" s="95"/>
      <c r="DZ59" s="95"/>
      <c r="EA59" s="95"/>
      <c r="EB59" s="95"/>
      <c r="EC59" s="95"/>
      <c r="ED59" s="95"/>
      <c r="EE59" s="95"/>
      <c r="EF59" s="95"/>
      <c r="EG59" s="95"/>
      <c r="EH59" s="95"/>
    </row>
    <row r="60" spans="1:138" ht="10.5" customHeight="1">
      <c r="B60" s="469" t="str">
        <f t="shared" ref="B60" si="0">IFERROR(BL60,"")</f>
        <v/>
      </c>
      <c r="C60" s="470"/>
      <c r="D60" s="470"/>
      <c r="E60" s="470"/>
      <c r="F60" s="470"/>
      <c r="G60" s="470"/>
      <c r="H60" s="470"/>
      <c r="I60" s="470"/>
      <c r="J60" s="470"/>
      <c r="K60" s="470"/>
      <c r="L60" s="470"/>
      <c r="M60" s="470"/>
      <c r="N60" s="470"/>
      <c r="O60" s="470"/>
      <c r="P60" s="470"/>
      <c r="Q60" s="470"/>
      <c r="R60" s="470"/>
      <c r="S60" s="471"/>
      <c r="T60" s="389" t="str">
        <f>IF($B60="","",IF($B$54=0,BM60,IF($B$54=0.5,BO60,IF($B$54=1,BQ60,""))))</f>
        <v/>
      </c>
      <c r="U60" s="389"/>
      <c r="V60" s="389"/>
      <c r="W60" s="389"/>
      <c r="X60" s="389"/>
      <c r="Y60" s="389"/>
      <c r="Z60" s="389"/>
      <c r="AA60" s="390" t="str">
        <f>IF($B60="","",IF(BM60=0,0,BO60))</f>
        <v/>
      </c>
      <c r="AB60" s="391"/>
      <c r="AC60" s="391"/>
      <c r="AD60" s="391"/>
      <c r="AE60" s="392"/>
      <c r="AF60" s="399"/>
      <c r="AG60" s="400"/>
      <c r="AH60" s="400"/>
      <c r="AI60" s="400"/>
      <c r="AJ60" s="401"/>
      <c r="AK60" s="408" t="str">
        <f>IF(AF60="","",IFERROR(T60*AF60,""))</f>
        <v/>
      </c>
      <c r="AL60" s="409"/>
      <c r="AM60" s="409"/>
      <c r="AN60" s="409"/>
      <c r="AO60" s="409"/>
      <c r="AP60" s="409"/>
      <c r="AQ60" s="410"/>
      <c r="AR60" s="414"/>
      <c r="AS60" s="414"/>
      <c r="AT60" s="414"/>
      <c r="AU60" s="414"/>
      <c r="AV60" s="414"/>
      <c r="AW60" s="414"/>
      <c r="AX60" s="414"/>
      <c r="AY60" s="414"/>
      <c r="AZ60" s="414"/>
      <c r="BA60" s="414"/>
      <c r="BI60" s="415">
        <v>2</v>
      </c>
      <c r="BJ60" s="415"/>
      <c r="BK60" s="416"/>
      <c r="BL60" s="437" t="e">
        <f>VLOOKUP(BI60,試験項目一覧!K:L,2,FALSE)</f>
        <v>#N/A</v>
      </c>
      <c r="BM60" s="438">
        <f>IFERROR(VLOOKUP(BL60,試験項目一覧!E:H,2,FALSE),0)</f>
        <v>0</v>
      </c>
      <c r="BN60" s="435">
        <f>IFERROR(VLOOKUP(BL60,試験項目一覧!E:H,3,FALSE),0)</f>
        <v>0</v>
      </c>
      <c r="BO60" s="439">
        <f>IFERROR(VLOOKUP(BL60,試験項目一覧!E:H,4,FALSE),0)</f>
        <v>0</v>
      </c>
      <c r="BP60" s="435">
        <f>IFERROR(VLOOKUP(BL60,試験項目一覧!E:H,5,FALSE),0)</f>
        <v>0</v>
      </c>
      <c r="BQ60" s="435">
        <v>0</v>
      </c>
      <c r="BR60" s="435">
        <f>IFERROR(VLOOKUP(BL60,試験項目一覧!E:H,6,FALSE),0)</f>
        <v>0</v>
      </c>
      <c r="BV60" s="48"/>
      <c r="BW60" s="48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</row>
    <row r="61" spans="1:138" ht="10.5" customHeight="1">
      <c r="B61" s="472"/>
      <c r="C61" s="473"/>
      <c r="D61" s="473"/>
      <c r="E61" s="473"/>
      <c r="F61" s="473"/>
      <c r="G61" s="473"/>
      <c r="H61" s="473"/>
      <c r="I61" s="473"/>
      <c r="J61" s="473"/>
      <c r="K61" s="473"/>
      <c r="L61" s="473"/>
      <c r="M61" s="473"/>
      <c r="N61" s="473"/>
      <c r="O61" s="473"/>
      <c r="P61" s="473"/>
      <c r="Q61" s="473"/>
      <c r="R61" s="473"/>
      <c r="S61" s="474"/>
      <c r="T61" s="389"/>
      <c r="U61" s="389"/>
      <c r="V61" s="389"/>
      <c r="W61" s="389"/>
      <c r="X61" s="389"/>
      <c r="Y61" s="389"/>
      <c r="Z61" s="389"/>
      <c r="AA61" s="393"/>
      <c r="AB61" s="394"/>
      <c r="AC61" s="394"/>
      <c r="AD61" s="394"/>
      <c r="AE61" s="395"/>
      <c r="AF61" s="402"/>
      <c r="AG61" s="403"/>
      <c r="AH61" s="403"/>
      <c r="AI61" s="403"/>
      <c r="AJ61" s="404"/>
      <c r="AK61" s="411"/>
      <c r="AL61" s="412"/>
      <c r="AM61" s="412"/>
      <c r="AN61" s="412"/>
      <c r="AO61" s="412"/>
      <c r="AP61" s="412"/>
      <c r="AQ61" s="413"/>
      <c r="AR61" s="414"/>
      <c r="AS61" s="414"/>
      <c r="AT61" s="414"/>
      <c r="AU61" s="414"/>
      <c r="AV61" s="414"/>
      <c r="AW61" s="414"/>
      <c r="AX61" s="414"/>
      <c r="AY61" s="414"/>
      <c r="AZ61" s="414"/>
      <c r="BA61" s="414"/>
      <c r="BI61" s="415"/>
      <c r="BJ61" s="415"/>
      <c r="BK61" s="416"/>
      <c r="BL61" s="427"/>
      <c r="BM61" s="438"/>
      <c r="BN61" s="435"/>
      <c r="BO61" s="439"/>
      <c r="BP61" s="435"/>
      <c r="BQ61" s="435"/>
      <c r="BR61" s="435"/>
      <c r="BV61" s="48"/>
      <c r="BW61" s="48"/>
      <c r="CP61" s="95"/>
      <c r="CQ61" s="95"/>
      <c r="CR61" s="95"/>
      <c r="CS61" s="95"/>
      <c r="CT61" s="95"/>
      <c r="CU61" s="95"/>
      <c r="CV61" s="95"/>
      <c r="CW61" s="95"/>
      <c r="CX61" s="95"/>
      <c r="CY61" s="95"/>
      <c r="CZ61" s="95"/>
      <c r="DA61" s="95"/>
      <c r="DB61" s="95"/>
      <c r="DC61" s="95"/>
      <c r="DD61" s="95"/>
      <c r="DE61" s="95"/>
      <c r="DF61" s="95"/>
      <c r="DG61" s="95"/>
      <c r="DH61" s="95"/>
      <c r="DI61" s="95"/>
      <c r="DJ61" s="95"/>
      <c r="DK61" s="95"/>
      <c r="DL61" s="95"/>
      <c r="DM61" s="95"/>
      <c r="DN61" s="95"/>
      <c r="DO61" s="95"/>
      <c r="DP61" s="95"/>
      <c r="DQ61" s="95"/>
      <c r="DR61" s="95"/>
      <c r="DS61" s="95"/>
      <c r="DT61" s="95"/>
      <c r="DU61" s="95"/>
      <c r="DV61" s="95"/>
      <c r="DW61" s="95"/>
      <c r="DX61" s="95"/>
      <c r="DY61" s="95"/>
      <c r="DZ61" s="95"/>
      <c r="EA61" s="95"/>
      <c r="EB61" s="95"/>
      <c r="EC61" s="95"/>
      <c r="ED61" s="95"/>
      <c r="EE61" s="95"/>
      <c r="EF61" s="95"/>
      <c r="EG61" s="95"/>
      <c r="EH61" s="95"/>
    </row>
    <row r="62" spans="1:138" ht="10.5" customHeight="1">
      <c r="B62" s="475"/>
      <c r="C62" s="476"/>
      <c r="D62" s="476"/>
      <c r="E62" s="476"/>
      <c r="F62" s="476"/>
      <c r="G62" s="476"/>
      <c r="H62" s="476"/>
      <c r="I62" s="476"/>
      <c r="J62" s="476"/>
      <c r="K62" s="476"/>
      <c r="L62" s="476"/>
      <c r="M62" s="476"/>
      <c r="N62" s="476"/>
      <c r="O62" s="476"/>
      <c r="P62" s="476"/>
      <c r="Q62" s="476"/>
      <c r="R62" s="476"/>
      <c r="S62" s="477"/>
      <c r="T62" s="195" t="s">
        <v>40</v>
      </c>
      <c r="U62" s="426" t="str">
        <f>IF($B60="","",IF($B$54=0,"",BM60))</f>
        <v/>
      </c>
      <c r="V62" s="426"/>
      <c r="W62" s="426"/>
      <c r="X62" s="426"/>
      <c r="Y62" s="426"/>
      <c r="Z62" s="97" t="s">
        <v>41</v>
      </c>
      <c r="AA62" s="396"/>
      <c r="AB62" s="397"/>
      <c r="AC62" s="397"/>
      <c r="AD62" s="397"/>
      <c r="AE62" s="398"/>
      <c r="AF62" s="405"/>
      <c r="AG62" s="406"/>
      <c r="AH62" s="406"/>
      <c r="AI62" s="406"/>
      <c r="AJ62" s="407"/>
      <c r="AK62" s="96" t="s">
        <v>40</v>
      </c>
      <c r="AL62" s="426" t="str">
        <f>IF(AF60="","",IF($B$54=0,"",IFERROR(U62*AF60,"")))</f>
        <v/>
      </c>
      <c r="AM62" s="426"/>
      <c r="AN62" s="426"/>
      <c r="AO62" s="426"/>
      <c r="AP62" s="426"/>
      <c r="AQ62" s="97" t="s">
        <v>41</v>
      </c>
      <c r="AR62" s="414"/>
      <c r="AS62" s="414"/>
      <c r="AT62" s="414"/>
      <c r="AU62" s="414"/>
      <c r="AV62" s="414"/>
      <c r="AW62" s="414"/>
      <c r="AX62" s="414"/>
      <c r="AY62" s="414"/>
      <c r="AZ62" s="414"/>
      <c r="BA62" s="414"/>
      <c r="BI62" s="415"/>
      <c r="BJ62" s="415"/>
      <c r="BK62" s="416"/>
      <c r="BL62" s="428"/>
      <c r="BM62" s="438"/>
      <c r="BN62" s="435"/>
      <c r="BO62" s="439"/>
      <c r="BP62" s="435"/>
      <c r="BQ62" s="435"/>
      <c r="BR62" s="435"/>
      <c r="BV62" s="48"/>
      <c r="BW62" s="48"/>
      <c r="CJ62" s="99"/>
      <c r="CK62" s="436"/>
      <c r="CL62" s="436"/>
      <c r="CM62" s="436"/>
      <c r="CN62" s="436"/>
      <c r="CO62" s="436"/>
      <c r="CP62" s="95"/>
      <c r="CQ62" s="95"/>
      <c r="CR62" s="95"/>
      <c r="CS62" s="95"/>
      <c r="CT62" s="95"/>
      <c r="CU62" s="95"/>
      <c r="CV62" s="95"/>
      <c r="CW62" s="95"/>
      <c r="CX62" s="95"/>
      <c r="CY62" s="95"/>
      <c r="CZ62" s="95"/>
      <c r="DA62" s="95"/>
      <c r="DB62" s="95"/>
      <c r="DC62" s="95"/>
      <c r="DD62" s="95"/>
      <c r="DE62" s="95"/>
      <c r="DF62" s="95"/>
      <c r="DG62" s="95"/>
      <c r="DH62" s="95"/>
      <c r="DI62" s="95"/>
      <c r="DJ62" s="95"/>
      <c r="DK62" s="95"/>
      <c r="DL62" s="95"/>
      <c r="DM62" s="95"/>
      <c r="DN62" s="95"/>
      <c r="DO62" s="95"/>
      <c r="DP62" s="95"/>
      <c r="DQ62" s="95"/>
      <c r="DR62" s="95"/>
      <c r="DS62" s="95"/>
      <c r="DT62" s="95"/>
      <c r="DU62" s="95"/>
      <c r="DV62" s="95"/>
      <c r="DW62" s="95"/>
      <c r="DX62" s="95"/>
      <c r="DY62" s="95"/>
      <c r="DZ62" s="95"/>
      <c r="EA62" s="95"/>
      <c r="EB62" s="95"/>
      <c r="EC62" s="95"/>
      <c r="ED62" s="95"/>
      <c r="EE62" s="95"/>
      <c r="EF62" s="95"/>
      <c r="EG62" s="95"/>
      <c r="EH62" s="95"/>
    </row>
    <row r="63" spans="1:138" ht="10.5" customHeight="1">
      <c r="B63" s="469" t="str">
        <f t="shared" ref="B63" si="1">IFERROR(BL63,"")</f>
        <v/>
      </c>
      <c r="C63" s="470"/>
      <c r="D63" s="470"/>
      <c r="E63" s="470"/>
      <c r="F63" s="470"/>
      <c r="G63" s="470"/>
      <c r="H63" s="470"/>
      <c r="I63" s="470"/>
      <c r="J63" s="470"/>
      <c r="K63" s="470"/>
      <c r="L63" s="470"/>
      <c r="M63" s="470"/>
      <c r="N63" s="470"/>
      <c r="O63" s="470"/>
      <c r="P63" s="470"/>
      <c r="Q63" s="470"/>
      <c r="R63" s="470"/>
      <c r="S63" s="471"/>
      <c r="T63" s="389" t="str">
        <f>IF($B63="","",IF($B$54=0,BM63,IF($B$54=0.5,BO63,IF($B$54=1,BQ63,""))))</f>
        <v/>
      </c>
      <c r="U63" s="389"/>
      <c r="V63" s="389"/>
      <c r="W63" s="389"/>
      <c r="X63" s="389"/>
      <c r="Y63" s="389"/>
      <c r="Z63" s="389"/>
      <c r="AA63" s="390" t="str">
        <f>IF($B63="","",IF(BM63=0,0,BO63))</f>
        <v/>
      </c>
      <c r="AB63" s="391"/>
      <c r="AC63" s="391"/>
      <c r="AD63" s="391"/>
      <c r="AE63" s="392"/>
      <c r="AF63" s="399"/>
      <c r="AG63" s="400"/>
      <c r="AH63" s="400"/>
      <c r="AI63" s="400"/>
      <c r="AJ63" s="401"/>
      <c r="AK63" s="408" t="str">
        <f>IF(AF63="","",IFERROR(T63*AF63,""))</f>
        <v/>
      </c>
      <c r="AL63" s="409"/>
      <c r="AM63" s="409"/>
      <c r="AN63" s="409"/>
      <c r="AO63" s="409"/>
      <c r="AP63" s="409"/>
      <c r="AQ63" s="410"/>
      <c r="AR63" s="414"/>
      <c r="AS63" s="414"/>
      <c r="AT63" s="414"/>
      <c r="AU63" s="414"/>
      <c r="AV63" s="414"/>
      <c r="AW63" s="414"/>
      <c r="AX63" s="414"/>
      <c r="AY63" s="414"/>
      <c r="AZ63" s="414"/>
      <c r="BA63" s="414"/>
      <c r="BI63" s="415">
        <v>3</v>
      </c>
      <c r="BJ63" s="415"/>
      <c r="BK63" s="416"/>
      <c r="BL63" s="437" t="e">
        <f>VLOOKUP(BI63,試験項目一覧!K:L,2,FALSE)</f>
        <v>#N/A</v>
      </c>
      <c r="BM63" s="438">
        <f>IFERROR(VLOOKUP(BL63,試験項目一覧!E:H,2,FALSE),0)</f>
        <v>0</v>
      </c>
      <c r="BN63" s="435">
        <f>IFERROR(VLOOKUP(BL63,試験項目一覧!E:H,3,FALSE),0)</f>
        <v>0</v>
      </c>
      <c r="BO63" s="439">
        <f>IFERROR(VLOOKUP(BL63,試験項目一覧!E:H,4,FALSE),0)</f>
        <v>0</v>
      </c>
      <c r="BP63" s="435">
        <f>IFERROR(VLOOKUP(BL63,試験項目一覧!E:H,5,FALSE),0)</f>
        <v>0</v>
      </c>
      <c r="BQ63" s="435">
        <v>0</v>
      </c>
      <c r="BR63" s="435">
        <f>IFERROR(VLOOKUP(BL63,試験項目一覧!E:H,6,FALSE),0)</f>
        <v>0</v>
      </c>
      <c r="BV63" s="48"/>
      <c r="BW63" s="48"/>
      <c r="CJ63" s="99"/>
      <c r="CK63" s="436"/>
      <c r="CL63" s="436"/>
      <c r="CM63" s="436"/>
      <c r="CN63" s="436"/>
      <c r="CO63" s="436"/>
      <c r="CP63" s="95"/>
      <c r="CQ63" s="95"/>
      <c r="CR63" s="95"/>
      <c r="CS63" s="95"/>
      <c r="CT63" s="95"/>
      <c r="CU63" s="95"/>
      <c r="CV63" s="95"/>
      <c r="CW63" s="95"/>
      <c r="CX63" s="95"/>
      <c r="CY63" s="95"/>
      <c r="CZ63" s="95"/>
      <c r="DA63" s="95"/>
      <c r="DB63" s="95"/>
      <c r="DC63" s="95"/>
      <c r="DD63" s="95"/>
      <c r="DE63" s="95"/>
      <c r="DF63" s="95"/>
      <c r="DG63" s="95"/>
      <c r="DH63" s="95"/>
      <c r="DI63" s="95"/>
      <c r="DJ63" s="95"/>
      <c r="DK63" s="95"/>
      <c r="DL63" s="95"/>
      <c r="DM63" s="95"/>
      <c r="DN63" s="95"/>
      <c r="DO63" s="95"/>
      <c r="DP63" s="95"/>
      <c r="DQ63" s="95"/>
      <c r="DR63" s="95"/>
      <c r="DS63" s="95"/>
      <c r="DT63" s="95"/>
      <c r="DU63" s="95"/>
      <c r="DV63" s="95"/>
      <c r="DW63" s="95"/>
      <c r="DX63" s="95"/>
      <c r="DY63" s="95"/>
      <c r="DZ63" s="95"/>
      <c r="EA63" s="95"/>
      <c r="EB63" s="95"/>
      <c r="EC63" s="95"/>
      <c r="ED63" s="95"/>
      <c r="EE63" s="95"/>
      <c r="EF63" s="95"/>
      <c r="EG63" s="95"/>
      <c r="EH63" s="95"/>
    </row>
    <row r="64" spans="1:138" ht="10.5" customHeight="1">
      <c r="B64" s="472"/>
      <c r="C64" s="473"/>
      <c r="D64" s="473"/>
      <c r="E64" s="473"/>
      <c r="F64" s="473"/>
      <c r="G64" s="473"/>
      <c r="H64" s="473"/>
      <c r="I64" s="473"/>
      <c r="J64" s="473"/>
      <c r="K64" s="473"/>
      <c r="L64" s="473"/>
      <c r="M64" s="473"/>
      <c r="N64" s="473"/>
      <c r="O64" s="473"/>
      <c r="P64" s="473"/>
      <c r="Q64" s="473"/>
      <c r="R64" s="473"/>
      <c r="S64" s="474"/>
      <c r="T64" s="389"/>
      <c r="U64" s="389"/>
      <c r="V64" s="389"/>
      <c r="W64" s="389"/>
      <c r="X64" s="389"/>
      <c r="Y64" s="389"/>
      <c r="Z64" s="389"/>
      <c r="AA64" s="393"/>
      <c r="AB64" s="394"/>
      <c r="AC64" s="394"/>
      <c r="AD64" s="394"/>
      <c r="AE64" s="395"/>
      <c r="AF64" s="402"/>
      <c r="AG64" s="403"/>
      <c r="AH64" s="403"/>
      <c r="AI64" s="403"/>
      <c r="AJ64" s="404"/>
      <c r="AK64" s="411"/>
      <c r="AL64" s="412"/>
      <c r="AM64" s="412"/>
      <c r="AN64" s="412"/>
      <c r="AO64" s="412"/>
      <c r="AP64" s="412"/>
      <c r="AQ64" s="413"/>
      <c r="AR64" s="414"/>
      <c r="AS64" s="414"/>
      <c r="AT64" s="414"/>
      <c r="AU64" s="414"/>
      <c r="AV64" s="414"/>
      <c r="AW64" s="414"/>
      <c r="AX64" s="414"/>
      <c r="AY64" s="414"/>
      <c r="AZ64" s="414"/>
      <c r="BA64" s="414"/>
      <c r="BI64" s="415"/>
      <c r="BJ64" s="415"/>
      <c r="BK64" s="416"/>
      <c r="BL64" s="427"/>
      <c r="BM64" s="438"/>
      <c r="BN64" s="435"/>
      <c r="BO64" s="439"/>
      <c r="BP64" s="435"/>
      <c r="BQ64" s="435"/>
      <c r="BR64" s="435"/>
      <c r="BV64" s="48"/>
      <c r="BW64" s="48"/>
      <c r="CJ64" s="99"/>
      <c r="CK64" s="436"/>
      <c r="CL64" s="436"/>
      <c r="CM64" s="436"/>
      <c r="CN64" s="436"/>
      <c r="CO64" s="436"/>
      <c r="CP64" s="95"/>
      <c r="CQ64" s="95"/>
      <c r="CR64" s="95"/>
      <c r="CS64" s="95"/>
      <c r="CT64" s="95"/>
      <c r="CU64" s="95"/>
      <c r="CV64" s="95"/>
      <c r="CW64" s="95"/>
      <c r="CX64" s="95"/>
      <c r="CY64" s="95"/>
      <c r="CZ64" s="95"/>
      <c r="DA64" s="95"/>
      <c r="DB64" s="95"/>
      <c r="DC64" s="95"/>
      <c r="DD64" s="95"/>
      <c r="DE64" s="95"/>
      <c r="DF64" s="95"/>
      <c r="DG64" s="95"/>
      <c r="DH64" s="95"/>
      <c r="DI64" s="95"/>
      <c r="DJ64" s="95"/>
      <c r="DK64" s="95"/>
      <c r="DL64" s="95"/>
      <c r="DM64" s="95"/>
      <c r="DN64" s="95"/>
      <c r="DO64" s="95"/>
      <c r="DP64" s="95"/>
      <c r="DQ64" s="95"/>
      <c r="DR64" s="95"/>
      <c r="DS64" s="95"/>
      <c r="DT64" s="95"/>
      <c r="DU64" s="95"/>
      <c r="DV64" s="95"/>
      <c r="DW64" s="95"/>
      <c r="DX64" s="95"/>
      <c r="DY64" s="95"/>
      <c r="DZ64" s="95"/>
      <c r="EA64" s="95"/>
      <c r="EB64" s="95"/>
      <c r="EC64" s="95"/>
      <c r="ED64" s="95"/>
      <c r="EE64" s="95"/>
      <c r="EF64" s="95"/>
      <c r="EG64" s="95"/>
      <c r="EH64" s="95"/>
    </row>
    <row r="65" spans="1:145" ht="10.5" customHeight="1">
      <c r="B65" s="475"/>
      <c r="C65" s="476"/>
      <c r="D65" s="476"/>
      <c r="E65" s="476"/>
      <c r="F65" s="476"/>
      <c r="G65" s="476"/>
      <c r="H65" s="476"/>
      <c r="I65" s="476"/>
      <c r="J65" s="476"/>
      <c r="K65" s="476"/>
      <c r="L65" s="476"/>
      <c r="M65" s="476"/>
      <c r="N65" s="476"/>
      <c r="O65" s="476"/>
      <c r="P65" s="476"/>
      <c r="Q65" s="476"/>
      <c r="R65" s="476"/>
      <c r="S65" s="477"/>
      <c r="T65" s="195" t="s">
        <v>40</v>
      </c>
      <c r="U65" s="426" t="str">
        <f>IF($B63="","",IF($B$54=0,"",BM63))</f>
        <v/>
      </c>
      <c r="V65" s="426"/>
      <c r="W65" s="426"/>
      <c r="X65" s="426"/>
      <c r="Y65" s="426"/>
      <c r="Z65" s="97" t="s">
        <v>41</v>
      </c>
      <c r="AA65" s="396"/>
      <c r="AB65" s="397"/>
      <c r="AC65" s="397"/>
      <c r="AD65" s="397"/>
      <c r="AE65" s="398"/>
      <c r="AF65" s="405"/>
      <c r="AG65" s="406"/>
      <c r="AH65" s="406"/>
      <c r="AI65" s="406"/>
      <c r="AJ65" s="407"/>
      <c r="AK65" s="96" t="s">
        <v>40</v>
      </c>
      <c r="AL65" s="426" t="str">
        <f>IF(AF63="","",IF($B$54=0,"",IFERROR(U65*AF63,"")))</f>
        <v/>
      </c>
      <c r="AM65" s="426"/>
      <c r="AN65" s="426"/>
      <c r="AO65" s="426"/>
      <c r="AP65" s="426"/>
      <c r="AQ65" s="97" t="s">
        <v>41</v>
      </c>
      <c r="AR65" s="414"/>
      <c r="AS65" s="414"/>
      <c r="AT65" s="414"/>
      <c r="AU65" s="414"/>
      <c r="AV65" s="414"/>
      <c r="AW65" s="414"/>
      <c r="AX65" s="414"/>
      <c r="AY65" s="414"/>
      <c r="AZ65" s="414"/>
      <c r="BA65" s="414"/>
      <c r="BI65" s="415"/>
      <c r="BJ65" s="415"/>
      <c r="BK65" s="416"/>
      <c r="BL65" s="428"/>
      <c r="BM65" s="438"/>
      <c r="BN65" s="435"/>
      <c r="BO65" s="439"/>
      <c r="BP65" s="435"/>
      <c r="BQ65" s="435"/>
      <c r="BR65" s="435"/>
      <c r="BV65" s="48"/>
      <c r="BW65" s="48"/>
      <c r="CJ65" s="99"/>
      <c r="CK65" s="101"/>
      <c r="CL65" s="101"/>
      <c r="CM65" s="101"/>
      <c r="CN65" s="101"/>
      <c r="CO65" s="102"/>
      <c r="CP65" s="95"/>
      <c r="CQ65" s="95"/>
      <c r="CR65" s="95"/>
      <c r="CS65" s="95"/>
      <c r="CT65" s="95"/>
      <c r="CU65" s="95"/>
      <c r="CV65" s="95"/>
      <c r="CW65" s="95"/>
      <c r="CX65" s="95"/>
      <c r="CY65" s="95"/>
      <c r="CZ65" s="95"/>
      <c r="DA65" s="95"/>
      <c r="DB65" s="95"/>
      <c r="DC65" s="95"/>
      <c r="DD65" s="95"/>
      <c r="DE65" s="95"/>
      <c r="DF65" s="95"/>
      <c r="DG65" s="95"/>
      <c r="DH65" s="95"/>
      <c r="DI65" s="95"/>
      <c r="DJ65" s="95"/>
      <c r="DK65" s="95"/>
      <c r="DL65" s="95"/>
      <c r="DM65" s="95"/>
      <c r="DN65" s="95"/>
      <c r="DO65" s="95"/>
      <c r="DP65" s="95"/>
      <c r="DQ65" s="95"/>
      <c r="DR65" s="95"/>
      <c r="DS65" s="95"/>
      <c r="DT65" s="95"/>
      <c r="DU65" s="95"/>
      <c r="DV65" s="95"/>
      <c r="DW65" s="95"/>
      <c r="DX65" s="95"/>
      <c r="DY65" s="95"/>
      <c r="DZ65" s="95"/>
      <c r="EA65" s="95"/>
      <c r="EB65" s="95"/>
      <c r="EC65" s="95"/>
      <c r="ED65" s="95"/>
      <c r="EE65" s="95"/>
      <c r="EF65" s="95"/>
      <c r="EG65" s="95"/>
      <c r="EH65" s="95"/>
    </row>
    <row r="66" spans="1:145" ht="10.5" customHeight="1">
      <c r="B66" s="469" t="str">
        <f t="shared" ref="B66" si="2">IFERROR(BL66,"")</f>
        <v/>
      </c>
      <c r="C66" s="470"/>
      <c r="D66" s="470"/>
      <c r="E66" s="470"/>
      <c r="F66" s="470"/>
      <c r="G66" s="470"/>
      <c r="H66" s="470"/>
      <c r="I66" s="470"/>
      <c r="J66" s="470"/>
      <c r="K66" s="470"/>
      <c r="L66" s="470"/>
      <c r="M66" s="470"/>
      <c r="N66" s="470"/>
      <c r="O66" s="470"/>
      <c r="P66" s="470"/>
      <c r="Q66" s="470"/>
      <c r="R66" s="470"/>
      <c r="S66" s="471"/>
      <c r="T66" s="389" t="str">
        <f>IF($B66="","",IF($B$54=0,BM66,IF($B$54=0.5,BO66,IF($B$54=1,BQ66,""))))</f>
        <v/>
      </c>
      <c r="U66" s="389"/>
      <c r="V66" s="389"/>
      <c r="W66" s="389"/>
      <c r="X66" s="389"/>
      <c r="Y66" s="389"/>
      <c r="Z66" s="389"/>
      <c r="AA66" s="390" t="str">
        <f>IF($B66="","",IF(BM66=0,0,BO66))</f>
        <v/>
      </c>
      <c r="AB66" s="391"/>
      <c r="AC66" s="391"/>
      <c r="AD66" s="391"/>
      <c r="AE66" s="392"/>
      <c r="AF66" s="399"/>
      <c r="AG66" s="400"/>
      <c r="AH66" s="400"/>
      <c r="AI66" s="400"/>
      <c r="AJ66" s="401"/>
      <c r="AK66" s="408" t="str">
        <f>IF(AF66="","",IFERROR(T66*AF66,""))</f>
        <v/>
      </c>
      <c r="AL66" s="409"/>
      <c r="AM66" s="409"/>
      <c r="AN66" s="409"/>
      <c r="AO66" s="409"/>
      <c r="AP66" s="409"/>
      <c r="AQ66" s="410"/>
      <c r="AR66" s="414"/>
      <c r="AS66" s="414"/>
      <c r="AT66" s="414"/>
      <c r="AU66" s="414"/>
      <c r="AV66" s="414"/>
      <c r="AW66" s="414"/>
      <c r="AX66" s="414"/>
      <c r="AY66" s="414"/>
      <c r="AZ66" s="414"/>
      <c r="BA66" s="414"/>
      <c r="BI66" s="415">
        <v>4</v>
      </c>
      <c r="BJ66" s="415"/>
      <c r="BK66" s="416"/>
      <c r="BL66" s="437" t="e">
        <f>VLOOKUP(BI66,試験項目一覧!K:L,2,FALSE)</f>
        <v>#N/A</v>
      </c>
      <c r="BM66" s="438">
        <f>IFERROR(VLOOKUP(BL66,試験項目一覧!E:H,2,FALSE),0)</f>
        <v>0</v>
      </c>
      <c r="BN66" s="435">
        <f>IFERROR(VLOOKUP(BL66,試験項目一覧!E:H,3,FALSE),0)</f>
        <v>0</v>
      </c>
      <c r="BO66" s="439">
        <f>IFERROR(VLOOKUP(BL66,試験項目一覧!E:H,4,FALSE),0)</f>
        <v>0</v>
      </c>
      <c r="BP66" s="435">
        <f>IFERROR(VLOOKUP(BL66,試験項目一覧!E:H,5,FALSE),0)</f>
        <v>0</v>
      </c>
      <c r="BQ66" s="435">
        <v>0</v>
      </c>
      <c r="BR66" s="435">
        <f>IFERROR(VLOOKUP(BL66,試験項目一覧!E:H,6,FALSE),0)</f>
        <v>0</v>
      </c>
      <c r="BV66" s="48"/>
      <c r="BW66" s="48"/>
      <c r="CJ66" s="99"/>
      <c r="CK66" s="102"/>
      <c r="CL66" s="102"/>
      <c r="CM66" s="102"/>
      <c r="CN66" s="102"/>
      <c r="CO66" s="102"/>
      <c r="CP66" s="95"/>
      <c r="CQ66" s="95"/>
      <c r="CR66" s="95"/>
      <c r="CS66" s="95"/>
      <c r="CT66" s="95"/>
      <c r="CU66" s="95"/>
      <c r="CV66" s="95"/>
      <c r="CW66" s="95"/>
      <c r="CX66" s="95"/>
      <c r="CY66" s="95"/>
      <c r="CZ66" s="95"/>
      <c r="DA66" s="95"/>
      <c r="DB66" s="95"/>
      <c r="DC66" s="95"/>
      <c r="DD66" s="95"/>
      <c r="DE66" s="95"/>
      <c r="DF66" s="95"/>
      <c r="DG66" s="95"/>
      <c r="DH66" s="95"/>
      <c r="DI66" s="95"/>
      <c r="DJ66" s="95"/>
      <c r="DK66" s="95"/>
      <c r="DL66" s="95"/>
      <c r="DM66" s="95"/>
      <c r="DN66" s="95"/>
      <c r="DO66" s="95"/>
      <c r="DP66" s="95"/>
      <c r="DQ66" s="95"/>
      <c r="DR66" s="95"/>
      <c r="DS66" s="95"/>
      <c r="DT66" s="95"/>
      <c r="DU66" s="95"/>
      <c r="DV66" s="95"/>
      <c r="DW66" s="95"/>
      <c r="DX66" s="95"/>
      <c r="DY66" s="95"/>
      <c r="DZ66" s="95"/>
      <c r="EA66" s="95"/>
      <c r="EB66" s="95"/>
      <c r="EC66" s="95"/>
      <c r="ED66" s="95"/>
      <c r="EE66" s="95"/>
      <c r="EF66" s="95"/>
      <c r="EG66" s="95"/>
      <c r="EH66" s="95"/>
    </row>
    <row r="67" spans="1:145" ht="10.5" customHeight="1">
      <c r="B67" s="472"/>
      <c r="C67" s="473"/>
      <c r="D67" s="473"/>
      <c r="E67" s="473"/>
      <c r="F67" s="473"/>
      <c r="G67" s="473"/>
      <c r="H67" s="473"/>
      <c r="I67" s="473"/>
      <c r="J67" s="473"/>
      <c r="K67" s="473"/>
      <c r="L67" s="473"/>
      <c r="M67" s="473"/>
      <c r="N67" s="473"/>
      <c r="O67" s="473"/>
      <c r="P67" s="473"/>
      <c r="Q67" s="473"/>
      <c r="R67" s="473"/>
      <c r="S67" s="474"/>
      <c r="T67" s="389"/>
      <c r="U67" s="389"/>
      <c r="V67" s="389"/>
      <c r="W67" s="389"/>
      <c r="X67" s="389"/>
      <c r="Y67" s="389"/>
      <c r="Z67" s="389"/>
      <c r="AA67" s="393"/>
      <c r="AB67" s="394"/>
      <c r="AC67" s="394"/>
      <c r="AD67" s="394"/>
      <c r="AE67" s="395"/>
      <c r="AF67" s="402"/>
      <c r="AG67" s="403"/>
      <c r="AH67" s="403"/>
      <c r="AI67" s="403"/>
      <c r="AJ67" s="404"/>
      <c r="AK67" s="411"/>
      <c r="AL67" s="412"/>
      <c r="AM67" s="412"/>
      <c r="AN67" s="412"/>
      <c r="AO67" s="412"/>
      <c r="AP67" s="412"/>
      <c r="AQ67" s="413"/>
      <c r="AR67" s="414"/>
      <c r="AS67" s="414"/>
      <c r="AT67" s="414"/>
      <c r="AU67" s="414"/>
      <c r="AV67" s="414"/>
      <c r="AW67" s="414"/>
      <c r="AX67" s="414"/>
      <c r="AY67" s="414"/>
      <c r="AZ67" s="414"/>
      <c r="BA67" s="414"/>
      <c r="BI67" s="415"/>
      <c r="BJ67" s="415"/>
      <c r="BK67" s="416"/>
      <c r="BL67" s="427"/>
      <c r="BM67" s="438"/>
      <c r="BN67" s="435"/>
      <c r="BO67" s="439"/>
      <c r="BP67" s="435"/>
      <c r="BQ67" s="435"/>
      <c r="BR67" s="435"/>
      <c r="BV67" s="48"/>
      <c r="BW67" s="48"/>
      <c r="CJ67" s="99"/>
      <c r="CK67" s="102"/>
      <c r="CL67" s="102"/>
      <c r="CM67" s="102"/>
      <c r="CN67" s="102"/>
      <c r="CO67" s="102"/>
      <c r="CP67" s="95"/>
      <c r="CQ67" s="95"/>
      <c r="CR67" s="95"/>
      <c r="CS67" s="95"/>
      <c r="CT67" s="95"/>
      <c r="CU67" s="95"/>
      <c r="CV67" s="95"/>
      <c r="CW67" s="95"/>
      <c r="CX67" s="95"/>
      <c r="CY67" s="95"/>
      <c r="CZ67" s="95"/>
      <c r="DA67" s="95"/>
      <c r="DB67" s="95"/>
      <c r="DC67" s="95"/>
      <c r="DD67" s="95"/>
      <c r="DE67" s="95"/>
      <c r="DF67" s="95"/>
      <c r="DG67" s="95"/>
      <c r="DH67" s="95"/>
      <c r="DI67" s="95"/>
      <c r="DJ67" s="95"/>
      <c r="DK67" s="95"/>
      <c r="DL67" s="95"/>
      <c r="DM67" s="95"/>
      <c r="DN67" s="95"/>
      <c r="DO67" s="95"/>
      <c r="DP67" s="95"/>
      <c r="DQ67" s="95"/>
      <c r="DR67" s="95"/>
      <c r="DS67" s="95"/>
      <c r="DT67" s="95"/>
      <c r="DU67" s="95"/>
      <c r="DV67" s="95"/>
      <c r="DW67" s="95"/>
      <c r="DX67" s="95"/>
      <c r="DY67" s="95"/>
      <c r="DZ67" s="95"/>
      <c r="EA67" s="95"/>
      <c r="EB67" s="95"/>
      <c r="EC67" s="95"/>
      <c r="ED67" s="95"/>
      <c r="EE67" s="95"/>
      <c r="EF67" s="95"/>
      <c r="EG67" s="95"/>
      <c r="EH67" s="95"/>
    </row>
    <row r="68" spans="1:145" ht="10.5" customHeight="1">
      <c r="B68" s="475"/>
      <c r="C68" s="476"/>
      <c r="D68" s="476"/>
      <c r="E68" s="476"/>
      <c r="F68" s="476"/>
      <c r="G68" s="476"/>
      <c r="H68" s="476"/>
      <c r="I68" s="476"/>
      <c r="J68" s="476"/>
      <c r="K68" s="476"/>
      <c r="L68" s="476"/>
      <c r="M68" s="476"/>
      <c r="N68" s="476"/>
      <c r="O68" s="476"/>
      <c r="P68" s="476"/>
      <c r="Q68" s="476"/>
      <c r="R68" s="476"/>
      <c r="S68" s="477"/>
      <c r="T68" s="195" t="s">
        <v>40</v>
      </c>
      <c r="U68" s="426" t="str">
        <f>IF($B66="","",IF($B$54=0,"",BM66))</f>
        <v/>
      </c>
      <c r="V68" s="426"/>
      <c r="W68" s="426"/>
      <c r="X68" s="426"/>
      <c r="Y68" s="426"/>
      <c r="Z68" s="97" t="s">
        <v>41</v>
      </c>
      <c r="AA68" s="396"/>
      <c r="AB68" s="397"/>
      <c r="AC68" s="397"/>
      <c r="AD68" s="397"/>
      <c r="AE68" s="398"/>
      <c r="AF68" s="405"/>
      <c r="AG68" s="406"/>
      <c r="AH68" s="406"/>
      <c r="AI68" s="406"/>
      <c r="AJ68" s="407"/>
      <c r="AK68" s="96" t="s">
        <v>40</v>
      </c>
      <c r="AL68" s="426" t="str">
        <f>IF(AF66="","",IF($B$54=0,"",IFERROR(U68*AF66,"")))</f>
        <v/>
      </c>
      <c r="AM68" s="426"/>
      <c r="AN68" s="426"/>
      <c r="AO68" s="426"/>
      <c r="AP68" s="426"/>
      <c r="AQ68" s="97" t="s">
        <v>41</v>
      </c>
      <c r="AR68" s="414"/>
      <c r="AS68" s="414"/>
      <c r="AT68" s="414"/>
      <c r="AU68" s="414"/>
      <c r="AV68" s="414"/>
      <c r="AW68" s="414"/>
      <c r="AX68" s="414"/>
      <c r="AY68" s="414"/>
      <c r="AZ68" s="414"/>
      <c r="BA68" s="414"/>
      <c r="BI68" s="415"/>
      <c r="BJ68" s="415"/>
      <c r="BK68" s="416"/>
      <c r="BL68" s="428"/>
      <c r="BM68" s="438"/>
      <c r="BN68" s="435"/>
      <c r="BO68" s="439"/>
      <c r="BP68" s="435"/>
      <c r="BQ68" s="435"/>
      <c r="BR68" s="435"/>
      <c r="BV68" s="48"/>
      <c r="BW68" s="48"/>
      <c r="CJ68" s="99"/>
      <c r="CK68" s="101"/>
      <c r="CL68" s="103"/>
      <c r="CM68" s="103"/>
      <c r="CN68" s="103"/>
      <c r="CP68" s="95"/>
      <c r="CQ68" s="95"/>
      <c r="CR68" s="95"/>
      <c r="CS68" s="95"/>
      <c r="CT68" s="95"/>
      <c r="CU68" s="95"/>
      <c r="CV68" s="95"/>
      <c r="CW68" s="95"/>
      <c r="CX68" s="95"/>
      <c r="CY68" s="95"/>
      <c r="CZ68" s="95"/>
      <c r="DA68" s="95"/>
      <c r="DB68" s="95"/>
      <c r="DC68" s="95"/>
      <c r="DD68" s="95"/>
      <c r="DE68" s="95"/>
      <c r="DF68" s="95"/>
      <c r="DG68" s="95"/>
      <c r="DH68" s="95"/>
      <c r="DI68" s="95"/>
      <c r="DJ68" s="95"/>
      <c r="DK68" s="95"/>
      <c r="DL68" s="95"/>
      <c r="DM68" s="95"/>
      <c r="DN68" s="95"/>
      <c r="DO68" s="95"/>
      <c r="DP68" s="95"/>
      <c r="DQ68" s="95"/>
      <c r="DR68" s="95"/>
      <c r="DS68" s="95"/>
      <c r="DT68" s="95"/>
      <c r="DU68" s="95"/>
      <c r="DV68" s="95"/>
      <c r="DW68" s="95"/>
      <c r="DX68" s="95"/>
      <c r="DY68" s="95"/>
      <c r="DZ68" s="95"/>
      <c r="EA68" s="95"/>
      <c r="EB68" s="95"/>
      <c r="EC68" s="95"/>
      <c r="ED68" s="95"/>
      <c r="EE68" s="95"/>
      <c r="EF68" s="95"/>
      <c r="EG68" s="95"/>
      <c r="EH68" s="95"/>
    </row>
    <row r="69" spans="1:145" ht="10.5" customHeight="1">
      <c r="B69" s="469" t="str">
        <f t="shared" ref="B69" si="3">IFERROR(BL69,"")</f>
        <v/>
      </c>
      <c r="C69" s="470"/>
      <c r="D69" s="470"/>
      <c r="E69" s="470"/>
      <c r="F69" s="470"/>
      <c r="G69" s="470"/>
      <c r="H69" s="470"/>
      <c r="I69" s="470"/>
      <c r="J69" s="470"/>
      <c r="K69" s="470"/>
      <c r="L69" s="470"/>
      <c r="M69" s="470"/>
      <c r="N69" s="470"/>
      <c r="O69" s="470"/>
      <c r="P69" s="470"/>
      <c r="Q69" s="470"/>
      <c r="R69" s="470"/>
      <c r="S69" s="471"/>
      <c r="T69" s="389" t="str">
        <f>IF($B69="","",IF($B$54=0,BM69,IF($B$54=0.5,BO69,IF($B$54=1,BQ69,""))))</f>
        <v/>
      </c>
      <c r="U69" s="389"/>
      <c r="V69" s="389"/>
      <c r="W69" s="389"/>
      <c r="X69" s="389"/>
      <c r="Y69" s="389"/>
      <c r="Z69" s="389"/>
      <c r="AA69" s="390" t="str">
        <f>IF($B69="","",IF(BM69=0,0,BO69))</f>
        <v/>
      </c>
      <c r="AB69" s="391"/>
      <c r="AC69" s="391"/>
      <c r="AD69" s="391"/>
      <c r="AE69" s="392"/>
      <c r="AF69" s="399"/>
      <c r="AG69" s="400"/>
      <c r="AH69" s="400"/>
      <c r="AI69" s="400"/>
      <c r="AJ69" s="401"/>
      <c r="AK69" s="408" t="str">
        <f>IF(AF69="","",IFERROR(T69*AF69,""))</f>
        <v/>
      </c>
      <c r="AL69" s="409"/>
      <c r="AM69" s="409"/>
      <c r="AN69" s="409"/>
      <c r="AO69" s="409"/>
      <c r="AP69" s="409"/>
      <c r="AQ69" s="410"/>
      <c r="AR69" s="414"/>
      <c r="AS69" s="414"/>
      <c r="AT69" s="414"/>
      <c r="AU69" s="414"/>
      <c r="AV69" s="414"/>
      <c r="AW69" s="414"/>
      <c r="AX69" s="414"/>
      <c r="AY69" s="414"/>
      <c r="AZ69" s="414"/>
      <c r="BA69" s="414"/>
      <c r="BI69" s="415">
        <v>5</v>
      </c>
      <c r="BJ69" s="415"/>
      <c r="BK69" s="416"/>
      <c r="BL69" s="437" t="e">
        <f>VLOOKUP(BI69,試験項目一覧!K:L,2,FALSE)</f>
        <v>#N/A</v>
      </c>
      <c r="BM69" s="438">
        <f>IFERROR(VLOOKUP(BL69,試験項目一覧!E:H,2,FALSE),0)</f>
        <v>0</v>
      </c>
      <c r="BN69" s="435">
        <f>IFERROR(VLOOKUP(BL69,試験項目一覧!E:H,3,FALSE),0)</f>
        <v>0</v>
      </c>
      <c r="BO69" s="439">
        <f>IFERROR(VLOOKUP(BL69,試験項目一覧!E:H,4,FALSE),0)</f>
        <v>0</v>
      </c>
      <c r="BP69" s="435">
        <f>IFERROR(VLOOKUP(BL69,試験項目一覧!E:H,5,FALSE),0)</f>
        <v>0</v>
      </c>
      <c r="BQ69" s="435">
        <v>0</v>
      </c>
      <c r="BR69" s="435">
        <f>IFERROR(VLOOKUP(BL69,試験項目一覧!E:H,6,FALSE),0)</f>
        <v>0</v>
      </c>
      <c r="BV69" s="48"/>
      <c r="BW69" s="48"/>
      <c r="CJ69" s="99"/>
      <c r="CK69" s="101"/>
      <c r="CL69" s="103"/>
      <c r="CM69" s="103"/>
      <c r="CN69" s="103"/>
      <c r="CP69" s="95"/>
      <c r="CQ69" s="95"/>
      <c r="CR69" s="95"/>
      <c r="CS69" s="95"/>
      <c r="CT69" s="95"/>
      <c r="CU69" s="95"/>
      <c r="CV69" s="95"/>
      <c r="CW69" s="95"/>
      <c r="CX69" s="95"/>
      <c r="CY69" s="95"/>
      <c r="CZ69" s="95"/>
      <c r="DA69" s="95"/>
      <c r="DB69" s="95"/>
      <c r="DC69" s="95"/>
      <c r="DD69" s="95"/>
      <c r="DE69" s="95"/>
      <c r="DF69" s="95"/>
      <c r="DG69" s="95"/>
      <c r="DH69" s="95"/>
      <c r="DI69" s="95"/>
      <c r="DJ69" s="95"/>
      <c r="DK69" s="95"/>
      <c r="DL69" s="95"/>
      <c r="DM69" s="95"/>
      <c r="DN69" s="95"/>
      <c r="DO69" s="95"/>
      <c r="DP69" s="95"/>
      <c r="DQ69" s="95"/>
      <c r="DR69" s="95"/>
      <c r="DS69" s="95"/>
      <c r="DT69" s="95"/>
      <c r="DU69" s="95"/>
      <c r="DV69" s="95"/>
      <c r="DW69" s="95"/>
      <c r="DX69" s="95"/>
      <c r="DY69" s="95"/>
      <c r="DZ69" s="95"/>
      <c r="EA69" s="95"/>
      <c r="EB69" s="95"/>
      <c r="EC69" s="95"/>
      <c r="ED69" s="95"/>
      <c r="EE69" s="95"/>
      <c r="EF69" s="95"/>
      <c r="EG69" s="95"/>
      <c r="EH69" s="95"/>
    </row>
    <row r="70" spans="1:145" ht="10.5" customHeight="1">
      <c r="B70" s="472"/>
      <c r="C70" s="473"/>
      <c r="D70" s="473"/>
      <c r="E70" s="473"/>
      <c r="F70" s="473"/>
      <c r="G70" s="473"/>
      <c r="H70" s="473"/>
      <c r="I70" s="473"/>
      <c r="J70" s="473"/>
      <c r="K70" s="473"/>
      <c r="L70" s="473"/>
      <c r="M70" s="473"/>
      <c r="N70" s="473"/>
      <c r="O70" s="473"/>
      <c r="P70" s="473"/>
      <c r="Q70" s="473"/>
      <c r="R70" s="473"/>
      <c r="S70" s="474"/>
      <c r="T70" s="389"/>
      <c r="U70" s="389"/>
      <c r="V70" s="389"/>
      <c r="W70" s="389"/>
      <c r="X70" s="389"/>
      <c r="Y70" s="389"/>
      <c r="Z70" s="389"/>
      <c r="AA70" s="393"/>
      <c r="AB70" s="394"/>
      <c r="AC70" s="394"/>
      <c r="AD70" s="394"/>
      <c r="AE70" s="395"/>
      <c r="AF70" s="402"/>
      <c r="AG70" s="403"/>
      <c r="AH70" s="403"/>
      <c r="AI70" s="403"/>
      <c r="AJ70" s="404"/>
      <c r="AK70" s="411"/>
      <c r="AL70" s="412"/>
      <c r="AM70" s="412"/>
      <c r="AN70" s="412"/>
      <c r="AO70" s="412"/>
      <c r="AP70" s="412"/>
      <c r="AQ70" s="413"/>
      <c r="AR70" s="414"/>
      <c r="AS70" s="414"/>
      <c r="AT70" s="414"/>
      <c r="AU70" s="414"/>
      <c r="AV70" s="414"/>
      <c r="AW70" s="414"/>
      <c r="AX70" s="414"/>
      <c r="AY70" s="414"/>
      <c r="AZ70" s="414"/>
      <c r="BA70" s="414"/>
      <c r="BI70" s="415"/>
      <c r="BJ70" s="415"/>
      <c r="BK70" s="416"/>
      <c r="BL70" s="427"/>
      <c r="BM70" s="438"/>
      <c r="BN70" s="435"/>
      <c r="BO70" s="439"/>
      <c r="BP70" s="435"/>
      <c r="BQ70" s="435"/>
      <c r="BR70" s="435"/>
      <c r="BV70" s="48"/>
      <c r="BW70" s="48"/>
      <c r="CJ70" s="99"/>
      <c r="CK70" s="101"/>
      <c r="CL70" s="103"/>
      <c r="CM70" s="103"/>
      <c r="CN70" s="103"/>
      <c r="CP70" s="95"/>
      <c r="CQ70" s="95"/>
      <c r="CR70" s="95"/>
      <c r="CS70" s="95"/>
      <c r="CT70" s="95"/>
      <c r="CU70" s="95"/>
      <c r="CV70" s="95"/>
      <c r="CW70" s="95"/>
      <c r="CX70" s="95"/>
      <c r="CY70" s="95"/>
      <c r="CZ70" s="95"/>
      <c r="DA70" s="95"/>
      <c r="DB70" s="95"/>
      <c r="DC70" s="95"/>
      <c r="DD70" s="95"/>
      <c r="DE70" s="95"/>
      <c r="DF70" s="95"/>
      <c r="DG70" s="95"/>
      <c r="DH70" s="95"/>
      <c r="DI70" s="95"/>
      <c r="DJ70" s="95"/>
      <c r="DK70" s="95"/>
      <c r="DL70" s="95"/>
      <c r="DM70" s="95"/>
      <c r="DN70" s="95"/>
      <c r="DO70" s="95"/>
      <c r="DP70" s="95"/>
      <c r="DQ70" s="95"/>
      <c r="DR70" s="95"/>
      <c r="DS70" s="95"/>
      <c r="DT70" s="95"/>
      <c r="DU70" s="95"/>
      <c r="DV70" s="95"/>
      <c r="DW70" s="95"/>
      <c r="DX70" s="95"/>
      <c r="DY70" s="95"/>
      <c r="DZ70" s="95"/>
      <c r="EA70" s="95"/>
      <c r="EB70" s="95"/>
      <c r="EC70" s="95"/>
      <c r="ED70" s="95"/>
      <c r="EE70" s="95"/>
      <c r="EF70" s="95"/>
      <c r="EG70" s="95"/>
      <c r="EH70" s="95"/>
    </row>
    <row r="71" spans="1:145" ht="10.5" customHeight="1">
      <c r="B71" s="475"/>
      <c r="C71" s="476"/>
      <c r="D71" s="476"/>
      <c r="E71" s="476"/>
      <c r="F71" s="476"/>
      <c r="G71" s="476"/>
      <c r="H71" s="476"/>
      <c r="I71" s="476"/>
      <c r="J71" s="476"/>
      <c r="K71" s="476"/>
      <c r="L71" s="476"/>
      <c r="M71" s="476"/>
      <c r="N71" s="476"/>
      <c r="O71" s="476"/>
      <c r="P71" s="476"/>
      <c r="Q71" s="476"/>
      <c r="R71" s="476"/>
      <c r="S71" s="477"/>
      <c r="T71" s="195" t="s">
        <v>40</v>
      </c>
      <c r="U71" s="426" t="str">
        <f>IF($B69="","",IF($B$54=0,"",BM69))</f>
        <v/>
      </c>
      <c r="V71" s="426"/>
      <c r="W71" s="426"/>
      <c r="X71" s="426"/>
      <c r="Y71" s="426"/>
      <c r="Z71" s="97" t="s">
        <v>41</v>
      </c>
      <c r="AA71" s="396"/>
      <c r="AB71" s="397"/>
      <c r="AC71" s="397"/>
      <c r="AD71" s="397"/>
      <c r="AE71" s="398"/>
      <c r="AF71" s="405"/>
      <c r="AG71" s="406"/>
      <c r="AH71" s="406"/>
      <c r="AI71" s="406"/>
      <c r="AJ71" s="407"/>
      <c r="AK71" s="96" t="s">
        <v>40</v>
      </c>
      <c r="AL71" s="426" t="str">
        <f>IF(AF69="","",IF($B$54=0,"",IFERROR(U71*AF69,"")))</f>
        <v/>
      </c>
      <c r="AM71" s="426"/>
      <c r="AN71" s="426"/>
      <c r="AO71" s="426"/>
      <c r="AP71" s="426"/>
      <c r="AQ71" s="97" t="s">
        <v>41</v>
      </c>
      <c r="AR71" s="414"/>
      <c r="AS71" s="414"/>
      <c r="AT71" s="414"/>
      <c r="AU71" s="414"/>
      <c r="AV71" s="414"/>
      <c r="AW71" s="414"/>
      <c r="AX71" s="414"/>
      <c r="AY71" s="414"/>
      <c r="AZ71" s="414"/>
      <c r="BA71" s="414"/>
      <c r="BI71" s="415"/>
      <c r="BJ71" s="415"/>
      <c r="BK71" s="416"/>
      <c r="BL71" s="428"/>
      <c r="BM71" s="438"/>
      <c r="BN71" s="435"/>
      <c r="BO71" s="439"/>
      <c r="BP71" s="435"/>
      <c r="BQ71" s="435"/>
      <c r="BR71" s="435"/>
      <c r="BV71" s="48"/>
      <c r="BW71" s="48"/>
      <c r="CJ71" s="99"/>
      <c r="CK71" s="101"/>
      <c r="CL71" s="103"/>
      <c r="CM71" s="103"/>
      <c r="CN71" s="103"/>
      <c r="CP71" s="95"/>
      <c r="CQ71" s="95"/>
      <c r="CR71" s="95"/>
      <c r="CS71" s="95"/>
      <c r="CT71" s="95"/>
      <c r="CU71" s="95"/>
      <c r="CV71" s="95"/>
      <c r="CW71" s="95"/>
      <c r="CX71" s="95"/>
      <c r="CY71" s="95"/>
      <c r="CZ71" s="95"/>
      <c r="DA71" s="95"/>
      <c r="DB71" s="95"/>
      <c r="DC71" s="95"/>
      <c r="DD71" s="95"/>
      <c r="DE71" s="95"/>
      <c r="DF71" s="95"/>
      <c r="DG71" s="95"/>
      <c r="DH71" s="95"/>
      <c r="DI71" s="95"/>
      <c r="DJ71" s="95"/>
      <c r="DK71" s="95"/>
      <c r="DL71" s="95"/>
      <c r="DM71" s="95"/>
      <c r="DN71" s="95"/>
      <c r="DO71" s="95"/>
      <c r="DP71" s="95"/>
      <c r="DQ71" s="95"/>
      <c r="DR71" s="95"/>
      <c r="DS71" s="95"/>
      <c r="DT71" s="95"/>
      <c r="DU71" s="95"/>
      <c r="DV71" s="95"/>
      <c r="DW71" s="95"/>
      <c r="DX71" s="95"/>
      <c r="DY71" s="95"/>
      <c r="DZ71" s="95"/>
      <c r="EA71" s="95"/>
      <c r="EB71" s="95"/>
      <c r="EC71" s="95"/>
      <c r="ED71" s="95"/>
      <c r="EE71" s="95"/>
      <c r="EF71" s="95"/>
      <c r="EG71" s="95"/>
      <c r="EH71" s="95"/>
    </row>
    <row r="72" spans="1:145" ht="11.1" customHeight="1">
      <c r="A72" s="90"/>
      <c r="B72" s="91"/>
      <c r="C72" s="91"/>
      <c r="D72" s="91"/>
      <c r="E72" s="91"/>
      <c r="F72" s="91"/>
      <c r="G72" s="91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2"/>
      <c r="U72" s="92"/>
      <c r="V72" s="92"/>
      <c r="W72" s="92"/>
      <c r="X72" s="158"/>
      <c r="Y72" s="159"/>
      <c r="Z72" s="159"/>
      <c r="AA72" s="159"/>
      <c r="AB72" s="159"/>
      <c r="AC72" s="159"/>
      <c r="AD72" s="158"/>
      <c r="AE72" s="92"/>
      <c r="AF72" s="92"/>
      <c r="AG72" s="92"/>
      <c r="AH72" s="92"/>
      <c r="AI72" s="92"/>
      <c r="AJ72" s="93"/>
      <c r="AK72" s="93"/>
      <c r="AL72" s="93"/>
      <c r="AM72" s="93"/>
      <c r="AN72" s="93"/>
      <c r="AO72" s="158"/>
      <c r="AP72" s="159"/>
      <c r="AQ72" s="159"/>
      <c r="AR72" s="159"/>
      <c r="AS72" s="159"/>
      <c r="AT72" s="159"/>
      <c r="AU72" s="158"/>
      <c r="AV72" s="94"/>
      <c r="AW72" s="94"/>
      <c r="AX72" s="94"/>
      <c r="AY72" s="94"/>
      <c r="AZ72" s="94"/>
      <c r="BA72" s="94"/>
      <c r="BB72" s="82"/>
      <c r="BM72" s="90"/>
      <c r="BN72" s="90"/>
      <c r="BO72" s="90"/>
      <c r="BP72" s="104"/>
      <c r="BQ72" s="105"/>
      <c r="BR72" s="106"/>
      <c r="BS72" s="105"/>
      <c r="BT72" s="106"/>
      <c r="BU72" s="106"/>
      <c r="BV72" s="106"/>
      <c r="BZ72" s="48"/>
      <c r="CA72" s="48"/>
      <c r="CN72" s="99"/>
      <c r="CO72" s="101"/>
      <c r="CP72" s="103"/>
      <c r="CQ72" s="103"/>
      <c r="CR72" s="103"/>
      <c r="CT72" s="95"/>
      <c r="CU72" s="95"/>
      <c r="CV72" s="95"/>
      <c r="CW72" s="95"/>
      <c r="CX72" s="95"/>
      <c r="CY72" s="95"/>
      <c r="CZ72" s="95"/>
      <c r="DA72" s="95"/>
      <c r="DB72" s="95"/>
      <c r="DC72" s="95"/>
      <c r="DD72" s="95"/>
      <c r="DE72" s="95"/>
      <c r="DF72" s="95"/>
      <c r="DG72" s="95"/>
      <c r="DH72" s="95"/>
      <c r="DI72" s="95"/>
      <c r="DJ72" s="95"/>
      <c r="DK72" s="95"/>
      <c r="DL72" s="95"/>
      <c r="DM72" s="95"/>
      <c r="DN72" s="95"/>
      <c r="DO72" s="95"/>
      <c r="DP72" s="95"/>
      <c r="DQ72" s="95"/>
      <c r="DR72" s="95"/>
      <c r="DS72" s="95"/>
      <c r="DT72" s="95"/>
      <c r="DU72" s="95"/>
      <c r="DV72" s="95"/>
      <c r="DW72" s="95"/>
      <c r="DX72" s="95"/>
      <c r="DY72" s="95"/>
      <c r="DZ72" s="95"/>
      <c r="EA72" s="95"/>
      <c r="EB72" s="95"/>
      <c r="EC72" s="95"/>
      <c r="ED72" s="95"/>
      <c r="EE72" s="95"/>
      <c r="EF72" s="95"/>
      <c r="EG72" s="95"/>
      <c r="EH72" s="95"/>
      <c r="EI72" s="95"/>
      <c r="EJ72" s="95"/>
      <c r="EK72" s="95"/>
      <c r="EL72" s="95"/>
    </row>
    <row r="73" spans="1:145" ht="11.1" customHeight="1">
      <c r="A73" s="90"/>
      <c r="B73" s="440" t="s">
        <v>209</v>
      </c>
      <c r="C73" s="441"/>
      <c r="D73" s="441"/>
      <c r="E73" s="441"/>
      <c r="F73" s="441"/>
      <c r="G73" s="441"/>
      <c r="H73" s="441"/>
      <c r="I73" s="441"/>
      <c r="J73" s="441"/>
      <c r="K73" s="441"/>
      <c r="L73" s="441"/>
      <c r="M73" s="441"/>
      <c r="N73" s="441"/>
      <c r="O73" s="441"/>
      <c r="P73" s="441"/>
      <c r="Q73" s="441"/>
      <c r="R73" s="442"/>
      <c r="S73" s="196" t="str">
        <f>IF($B$54=0,"","←減免後の金額(支払額)")</f>
        <v/>
      </c>
      <c r="T73" s="450" t="s">
        <v>202</v>
      </c>
      <c r="U73" s="450"/>
      <c r="V73" s="450"/>
      <c r="W73" s="450"/>
      <c r="X73" s="450"/>
      <c r="Y73" s="450"/>
      <c r="Z73" s="450"/>
      <c r="AA73" s="450"/>
      <c r="AB73" s="450"/>
      <c r="AC73" s="450"/>
      <c r="AD73" s="450"/>
      <c r="AE73" s="450"/>
      <c r="AF73" s="450"/>
      <c r="AG73" s="450"/>
      <c r="AH73" s="450"/>
      <c r="AI73" s="450"/>
      <c r="AJ73" s="450"/>
      <c r="AK73" s="450"/>
      <c r="AL73" s="450"/>
      <c r="AM73" s="450"/>
      <c r="AN73" s="450"/>
      <c r="AO73" s="450"/>
      <c r="AP73" s="450"/>
      <c r="AQ73" s="450"/>
      <c r="AR73" s="450"/>
      <c r="AS73" s="450"/>
      <c r="AT73" s="450"/>
      <c r="AU73" s="450"/>
      <c r="AV73" s="450"/>
      <c r="AW73" s="450"/>
      <c r="AX73" s="450"/>
      <c r="AY73" s="450"/>
      <c r="AZ73" s="450"/>
      <c r="BA73" s="450"/>
      <c r="BB73" s="82"/>
      <c r="BM73" s="90"/>
      <c r="BN73" s="90"/>
      <c r="BO73" s="90"/>
      <c r="BP73" s="104"/>
      <c r="BQ73" s="105"/>
      <c r="BR73" s="106"/>
      <c r="BS73" s="105"/>
      <c r="BT73" s="106"/>
      <c r="BU73" s="106"/>
      <c r="BV73" s="106"/>
      <c r="BZ73" s="48"/>
      <c r="CA73" s="48"/>
      <c r="CN73" s="99"/>
      <c r="CO73" s="101"/>
      <c r="CP73" s="103"/>
      <c r="CQ73" s="103"/>
      <c r="CR73" s="103"/>
      <c r="CT73" s="95"/>
      <c r="CU73" s="95"/>
      <c r="CV73" s="95"/>
      <c r="CW73" s="95"/>
      <c r="CX73" s="95"/>
      <c r="CY73" s="95"/>
      <c r="CZ73" s="95"/>
      <c r="DA73" s="95"/>
      <c r="DB73" s="95"/>
      <c r="DC73" s="95"/>
      <c r="DD73" s="95"/>
      <c r="DE73" s="95"/>
      <c r="DF73" s="95"/>
      <c r="DG73" s="95"/>
      <c r="DH73" s="95"/>
      <c r="DI73" s="95"/>
      <c r="DJ73" s="95"/>
      <c r="DK73" s="95"/>
      <c r="DL73" s="95"/>
      <c r="DM73" s="95"/>
      <c r="DN73" s="95"/>
      <c r="DO73" s="95"/>
      <c r="DP73" s="95"/>
      <c r="DQ73" s="95"/>
      <c r="DR73" s="95"/>
      <c r="DS73" s="95"/>
      <c r="DT73" s="95"/>
      <c r="DU73" s="95"/>
      <c r="DV73" s="95"/>
      <c r="DW73" s="95"/>
      <c r="DX73" s="95"/>
      <c r="DY73" s="95"/>
      <c r="DZ73" s="95"/>
      <c r="EA73" s="95"/>
      <c r="EB73" s="95"/>
      <c r="EC73" s="95"/>
      <c r="ED73" s="95"/>
      <c r="EE73" s="95"/>
      <c r="EF73" s="95"/>
      <c r="EG73" s="95"/>
      <c r="EH73" s="95"/>
      <c r="EI73" s="95"/>
      <c r="EJ73" s="95"/>
      <c r="EK73" s="95"/>
      <c r="EL73" s="95"/>
    </row>
    <row r="74" spans="1:145" ht="11.1" customHeight="1">
      <c r="A74" s="90"/>
      <c r="B74" s="443"/>
      <c r="C74" s="444"/>
      <c r="D74" s="444"/>
      <c r="E74" s="444"/>
      <c r="F74" s="444"/>
      <c r="G74" s="444"/>
      <c r="H74" s="444"/>
      <c r="I74" s="444"/>
      <c r="J74" s="444"/>
      <c r="K74" s="444"/>
      <c r="L74" s="444"/>
      <c r="M74" s="444"/>
      <c r="N74" s="444"/>
      <c r="O74" s="444"/>
      <c r="P74" s="444"/>
      <c r="Q74" s="444"/>
      <c r="R74" s="445"/>
      <c r="S74" s="196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50"/>
      <c r="AE74" s="450"/>
      <c r="AF74" s="450"/>
      <c r="AG74" s="450"/>
      <c r="AH74" s="450"/>
      <c r="AI74" s="450"/>
      <c r="AJ74" s="450"/>
      <c r="AK74" s="450"/>
      <c r="AL74" s="450"/>
      <c r="AM74" s="450"/>
      <c r="AN74" s="450"/>
      <c r="AO74" s="450"/>
      <c r="AP74" s="450"/>
      <c r="AQ74" s="450"/>
      <c r="AR74" s="450"/>
      <c r="AS74" s="450"/>
      <c r="AT74" s="450"/>
      <c r="AU74" s="450"/>
      <c r="AV74" s="450"/>
      <c r="AW74" s="450"/>
      <c r="AX74" s="450"/>
      <c r="AY74" s="450"/>
      <c r="AZ74" s="450"/>
      <c r="BA74" s="450"/>
      <c r="BB74" s="82"/>
      <c r="CN74" s="99"/>
      <c r="CO74" s="101"/>
      <c r="CP74" s="103"/>
      <c r="CQ74" s="103"/>
      <c r="CR74" s="103"/>
      <c r="CT74" s="95"/>
      <c r="CU74" s="95"/>
      <c r="CV74" s="95"/>
      <c r="CW74" s="95"/>
      <c r="CX74" s="95"/>
      <c r="CY74" s="95"/>
      <c r="CZ74" s="95"/>
      <c r="DA74" s="95"/>
      <c r="DB74" s="95"/>
      <c r="DC74" s="95"/>
      <c r="DD74" s="95"/>
      <c r="DE74" s="95"/>
      <c r="DF74" s="95"/>
      <c r="DG74" s="95"/>
      <c r="DH74" s="95"/>
      <c r="DI74" s="95"/>
      <c r="DJ74" s="95"/>
      <c r="DK74" s="95"/>
      <c r="DL74" s="95"/>
      <c r="DM74" s="95"/>
      <c r="DN74" s="95"/>
      <c r="DO74" s="95"/>
      <c r="DP74" s="95"/>
      <c r="DQ74" s="95"/>
      <c r="DR74" s="95"/>
      <c r="DS74" s="95"/>
      <c r="DT74" s="95"/>
      <c r="DU74" s="95"/>
      <c r="DV74" s="95"/>
      <c r="DW74" s="95"/>
      <c r="DX74" s="95"/>
      <c r="DY74" s="95"/>
      <c r="DZ74" s="95"/>
      <c r="EA74" s="95"/>
      <c r="EB74" s="95"/>
      <c r="EC74" s="95"/>
      <c r="ED74" s="95"/>
      <c r="EE74" s="95"/>
      <c r="EF74" s="95"/>
      <c r="EG74" s="95"/>
      <c r="EH74" s="95"/>
      <c r="EI74" s="95"/>
      <c r="EJ74" s="95"/>
      <c r="EK74" s="95"/>
      <c r="EL74" s="95"/>
    </row>
    <row r="75" spans="1:145" ht="11.1" customHeight="1">
      <c r="A75" s="90"/>
      <c r="B75" s="496" t="s">
        <v>3</v>
      </c>
      <c r="C75" s="497"/>
      <c r="D75" s="497" t="str">
        <f>IF(B54=1,0,IF(SUM(AK57,AK60,AK63,AK66,AK69)&gt;0,SUM(AK57,AK60,AK63,AK66,AK69),""))</f>
        <v/>
      </c>
      <c r="E75" s="497"/>
      <c r="F75" s="497"/>
      <c r="G75" s="497"/>
      <c r="H75" s="497"/>
      <c r="I75" s="497"/>
      <c r="J75" s="497"/>
      <c r="K75" s="497"/>
      <c r="L75" s="497"/>
      <c r="M75" s="497"/>
      <c r="N75" s="497"/>
      <c r="O75" s="497"/>
      <c r="P75" s="497"/>
      <c r="Q75" s="497"/>
      <c r="R75" s="498"/>
      <c r="S75" s="196" t="str">
        <f>IF($B$54=0,"","←減免前の金額(参考)")</f>
        <v/>
      </c>
      <c r="T75" s="451" t="s">
        <v>69</v>
      </c>
      <c r="U75" s="451"/>
      <c r="V75" s="451"/>
      <c r="W75" s="451"/>
      <c r="X75" s="451"/>
      <c r="Y75" s="451"/>
      <c r="Z75" s="451"/>
      <c r="AA75" s="452" t="s">
        <v>203</v>
      </c>
      <c r="AB75" s="452"/>
      <c r="AC75" s="452"/>
      <c r="AD75" s="452"/>
      <c r="AE75" s="452"/>
      <c r="AF75" s="452"/>
      <c r="AG75" s="452"/>
      <c r="AH75" s="452"/>
      <c r="AI75" s="452"/>
      <c r="AJ75" s="452"/>
      <c r="AK75" s="451" t="s">
        <v>70</v>
      </c>
      <c r="AL75" s="451"/>
      <c r="AM75" s="451"/>
      <c r="AN75" s="451"/>
      <c r="AO75" s="451"/>
      <c r="AP75" s="451"/>
      <c r="AQ75" s="451"/>
      <c r="AR75" s="447" t="s">
        <v>7</v>
      </c>
      <c r="AS75" s="447"/>
      <c r="AT75" s="447"/>
      <c r="AU75" s="447"/>
      <c r="AV75" s="447"/>
      <c r="AW75" s="447"/>
      <c r="AX75" s="447"/>
      <c r="AY75" s="447"/>
      <c r="AZ75" s="447"/>
      <c r="BA75" s="447"/>
      <c r="BB75" s="82"/>
      <c r="BD75" s="200"/>
      <c r="BE75" s="200"/>
      <c r="CN75" s="99"/>
      <c r="CO75" s="101"/>
      <c r="CP75" s="103"/>
      <c r="CQ75" s="103"/>
      <c r="CR75" s="103"/>
      <c r="CT75" s="95"/>
      <c r="CU75" s="95"/>
      <c r="CV75" s="95"/>
      <c r="CW75" s="95"/>
      <c r="CX75" s="95"/>
      <c r="CY75" s="95"/>
      <c r="CZ75" s="95"/>
      <c r="DA75" s="95"/>
      <c r="DB75" s="95"/>
      <c r="DC75" s="95"/>
      <c r="DD75" s="95"/>
      <c r="DE75" s="95"/>
      <c r="DF75" s="95"/>
      <c r="DG75" s="95"/>
      <c r="DH75" s="95"/>
      <c r="DI75" s="95"/>
      <c r="DJ75" s="95"/>
      <c r="DK75" s="95"/>
      <c r="DL75" s="95"/>
      <c r="DM75" s="95"/>
      <c r="DN75" s="95"/>
      <c r="DO75" s="95"/>
      <c r="DP75" s="95"/>
      <c r="DQ75" s="95"/>
      <c r="DR75" s="95"/>
      <c r="DS75" s="95"/>
      <c r="DT75" s="95"/>
      <c r="DU75" s="95"/>
      <c r="DV75" s="95"/>
      <c r="DW75" s="95"/>
      <c r="DX75" s="95"/>
      <c r="DY75" s="95"/>
      <c r="DZ75" s="95"/>
      <c r="EA75" s="95"/>
      <c r="EB75" s="95"/>
      <c r="EC75" s="95"/>
      <c r="ED75" s="95"/>
      <c r="EE75" s="95"/>
      <c r="EF75" s="95"/>
      <c r="EG75" s="95"/>
      <c r="EH75" s="95"/>
      <c r="EI75" s="95"/>
      <c r="EJ75" s="95"/>
      <c r="EK75" s="95"/>
      <c r="EL75" s="95"/>
    </row>
    <row r="76" spans="1:145" ht="11.1" customHeight="1">
      <c r="A76" s="90"/>
      <c r="B76" s="496"/>
      <c r="C76" s="497"/>
      <c r="D76" s="497"/>
      <c r="E76" s="497"/>
      <c r="F76" s="497"/>
      <c r="G76" s="497"/>
      <c r="H76" s="497"/>
      <c r="I76" s="497"/>
      <c r="J76" s="497"/>
      <c r="K76" s="497"/>
      <c r="L76" s="497"/>
      <c r="M76" s="497"/>
      <c r="N76" s="497"/>
      <c r="O76" s="497"/>
      <c r="P76" s="497"/>
      <c r="Q76" s="497"/>
      <c r="R76" s="498"/>
      <c r="S76" s="196"/>
      <c r="T76" s="451"/>
      <c r="U76" s="451"/>
      <c r="V76" s="451"/>
      <c r="W76" s="451"/>
      <c r="X76" s="451"/>
      <c r="Y76" s="451"/>
      <c r="Z76" s="451"/>
      <c r="AA76" s="452"/>
      <c r="AB76" s="452"/>
      <c r="AC76" s="452"/>
      <c r="AD76" s="452"/>
      <c r="AE76" s="452"/>
      <c r="AF76" s="452"/>
      <c r="AG76" s="452"/>
      <c r="AH76" s="452"/>
      <c r="AI76" s="452"/>
      <c r="AJ76" s="452"/>
      <c r="AK76" s="451"/>
      <c r="AL76" s="451"/>
      <c r="AM76" s="451"/>
      <c r="AN76" s="451"/>
      <c r="AO76" s="451"/>
      <c r="AP76" s="451"/>
      <c r="AQ76" s="451"/>
      <c r="AR76" s="447"/>
      <c r="AS76" s="447"/>
      <c r="AT76" s="447"/>
      <c r="AU76" s="447"/>
      <c r="AV76" s="447"/>
      <c r="AW76" s="447"/>
      <c r="AX76" s="447"/>
      <c r="AY76" s="447"/>
      <c r="AZ76" s="447"/>
      <c r="BA76" s="447"/>
      <c r="BB76" s="82"/>
      <c r="BD76" s="200"/>
      <c r="BE76" s="200"/>
      <c r="CN76" s="99"/>
      <c r="CO76" s="101"/>
      <c r="CP76" s="103"/>
      <c r="CQ76" s="103"/>
      <c r="CR76" s="103"/>
      <c r="CT76" s="95"/>
      <c r="CU76" s="95"/>
      <c r="CV76" s="95"/>
      <c r="CW76" s="95"/>
      <c r="CX76" s="95"/>
      <c r="CY76" s="95"/>
      <c r="CZ76" s="95"/>
      <c r="DA76" s="95"/>
      <c r="DB76" s="95"/>
      <c r="DC76" s="95"/>
      <c r="DD76" s="95"/>
      <c r="DE76" s="95"/>
      <c r="DF76" s="95"/>
      <c r="DG76" s="95"/>
      <c r="DH76" s="95"/>
      <c r="DI76" s="95"/>
      <c r="DJ76" s="95"/>
      <c r="DK76" s="95"/>
      <c r="DL76" s="95"/>
      <c r="DM76" s="95"/>
      <c r="DN76" s="95"/>
      <c r="DO76" s="95"/>
      <c r="DP76" s="95"/>
      <c r="DQ76" s="95"/>
      <c r="DR76" s="95"/>
      <c r="DS76" s="95"/>
      <c r="DT76" s="95"/>
      <c r="DU76" s="95"/>
      <c r="DV76" s="95"/>
      <c r="DW76" s="95"/>
      <c r="DX76" s="95"/>
      <c r="DY76" s="95"/>
      <c r="DZ76" s="95"/>
      <c r="EA76" s="95"/>
      <c r="EB76" s="95"/>
      <c r="EC76" s="95"/>
      <c r="ED76" s="95"/>
      <c r="EE76" s="95"/>
      <c r="EF76" s="95"/>
      <c r="EG76" s="95"/>
      <c r="EH76" s="95"/>
      <c r="EI76" s="95"/>
      <c r="EJ76" s="95"/>
      <c r="EK76" s="95"/>
      <c r="EL76" s="95"/>
    </row>
    <row r="77" spans="1:145" ht="17.25" customHeight="1">
      <c r="A77" s="90"/>
      <c r="B77" s="496"/>
      <c r="C77" s="497"/>
      <c r="D77" s="497"/>
      <c r="E77" s="497"/>
      <c r="F77" s="497"/>
      <c r="G77" s="497"/>
      <c r="H77" s="497"/>
      <c r="I77" s="497"/>
      <c r="J77" s="497"/>
      <c r="K77" s="497"/>
      <c r="L77" s="497"/>
      <c r="M77" s="497"/>
      <c r="N77" s="497"/>
      <c r="O77" s="497"/>
      <c r="P77" s="497"/>
      <c r="Q77" s="497"/>
      <c r="R77" s="498"/>
      <c r="S77" s="92"/>
      <c r="T77" s="448"/>
      <c r="U77" s="448"/>
      <c r="V77" s="448"/>
      <c r="W77" s="448"/>
      <c r="X77" s="448"/>
      <c r="Y77" s="448"/>
      <c r="Z77" s="448"/>
      <c r="AA77" s="449"/>
      <c r="AB77" s="449"/>
      <c r="AC77" s="449"/>
      <c r="AD77" s="449"/>
      <c r="AE77" s="449"/>
      <c r="AF77" s="449"/>
      <c r="AG77" s="449"/>
      <c r="AH77" s="449"/>
      <c r="AI77" s="449"/>
      <c r="AJ77" s="449"/>
      <c r="AK77" s="448"/>
      <c r="AL77" s="448"/>
      <c r="AM77" s="448"/>
      <c r="AN77" s="448"/>
      <c r="AO77" s="448"/>
      <c r="AP77" s="448"/>
      <c r="AQ77" s="448"/>
      <c r="AR77" s="304"/>
      <c r="AS77" s="304"/>
      <c r="AT77" s="304"/>
      <c r="AU77" s="304"/>
      <c r="AV77" s="304"/>
      <c r="AW77" s="304"/>
      <c r="AX77" s="304"/>
      <c r="AY77" s="304"/>
      <c r="AZ77" s="304"/>
      <c r="BA77" s="304"/>
      <c r="BB77" s="82"/>
      <c r="BD77" s="201"/>
      <c r="BE77" s="201"/>
      <c r="CN77" s="99"/>
      <c r="CO77" s="101"/>
      <c r="CP77" s="103"/>
      <c r="CQ77" s="103"/>
      <c r="CR77" s="103"/>
      <c r="CT77" s="95"/>
      <c r="CU77" s="95"/>
      <c r="CV77" s="95"/>
      <c r="CW77" s="95"/>
      <c r="CX77" s="95"/>
      <c r="CY77" s="95"/>
      <c r="CZ77" s="95"/>
      <c r="DA77" s="95"/>
      <c r="DB77" s="95"/>
      <c r="DC77" s="95"/>
      <c r="DD77" s="95"/>
      <c r="DE77" s="95"/>
      <c r="DF77" s="95"/>
      <c r="DG77" s="95"/>
      <c r="DH77" s="95"/>
      <c r="DI77" s="95"/>
      <c r="DJ77" s="95"/>
      <c r="DK77" s="95"/>
      <c r="DL77" s="95"/>
      <c r="DM77" s="95"/>
      <c r="DN77" s="95"/>
      <c r="DO77" s="95"/>
      <c r="DP77" s="95"/>
      <c r="DQ77" s="95"/>
      <c r="DR77" s="95"/>
      <c r="DS77" s="95"/>
      <c r="DT77" s="95"/>
      <c r="DU77" s="95"/>
      <c r="DV77" s="95"/>
      <c r="DW77" s="95"/>
      <c r="DX77" s="95"/>
      <c r="DY77" s="95"/>
      <c r="DZ77" s="95"/>
      <c r="EA77" s="95"/>
      <c r="EB77" s="95"/>
      <c r="EC77" s="95"/>
      <c r="ED77" s="95"/>
      <c r="EE77" s="95"/>
      <c r="EF77" s="95"/>
      <c r="EG77" s="95"/>
      <c r="EH77" s="95"/>
      <c r="EI77" s="95"/>
      <c r="EJ77" s="95"/>
      <c r="EK77" s="95"/>
      <c r="EL77" s="95"/>
    </row>
    <row r="78" spans="1:145" ht="11.1" customHeight="1">
      <c r="B78" s="111"/>
      <c r="R78" s="109"/>
      <c r="S78" s="160"/>
      <c r="T78" s="448"/>
      <c r="U78" s="448"/>
      <c r="V78" s="448"/>
      <c r="W78" s="448"/>
      <c r="X78" s="448"/>
      <c r="Y78" s="448"/>
      <c r="Z78" s="448"/>
      <c r="AA78" s="449"/>
      <c r="AB78" s="449"/>
      <c r="AC78" s="449"/>
      <c r="AD78" s="449"/>
      <c r="AE78" s="449"/>
      <c r="AF78" s="449"/>
      <c r="AG78" s="449"/>
      <c r="AH78" s="449"/>
      <c r="AI78" s="449"/>
      <c r="AJ78" s="449"/>
      <c r="AK78" s="448"/>
      <c r="AL78" s="448"/>
      <c r="AM78" s="448"/>
      <c r="AN78" s="448"/>
      <c r="AO78" s="448"/>
      <c r="AP78" s="448"/>
      <c r="AQ78" s="448"/>
      <c r="AR78" s="304"/>
      <c r="AS78" s="304"/>
      <c r="AT78" s="304"/>
      <c r="AU78" s="304"/>
      <c r="AV78" s="304"/>
      <c r="AW78" s="304"/>
      <c r="AX78" s="304"/>
      <c r="AY78" s="304"/>
      <c r="AZ78" s="304"/>
      <c r="BA78" s="304"/>
      <c r="CQ78" s="99"/>
      <c r="CR78" s="101"/>
      <c r="CS78" s="103"/>
      <c r="CT78" s="103"/>
      <c r="CU78" s="103"/>
      <c r="CW78" s="95"/>
      <c r="CX78" s="95"/>
      <c r="CY78" s="95"/>
      <c r="CZ78" s="95"/>
      <c r="DA78" s="95"/>
      <c r="DB78" s="95"/>
      <c r="DC78" s="95"/>
      <c r="DD78" s="95"/>
      <c r="DE78" s="95"/>
      <c r="DF78" s="95"/>
      <c r="DG78" s="95"/>
      <c r="DH78" s="95"/>
      <c r="DI78" s="95"/>
      <c r="DJ78" s="95"/>
      <c r="DK78" s="95"/>
      <c r="DL78" s="95"/>
      <c r="DM78" s="95"/>
      <c r="DN78" s="95"/>
      <c r="DO78" s="95"/>
      <c r="DP78" s="95"/>
      <c r="DQ78" s="95"/>
      <c r="DR78" s="95"/>
      <c r="DS78" s="95"/>
      <c r="DT78" s="95"/>
      <c r="DU78" s="95"/>
      <c r="DV78" s="95"/>
      <c r="DW78" s="95"/>
      <c r="DX78" s="95"/>
      <c r="DY78" s="95"/>
      <c r="DZ78" s="95"/>
      <c r="EA78" s="95"/>
      <c r="EB78" s="95"/>
      <c r="EC78" s="95"/>
      <c r="ED78" s="95"/>
      <c r="EE78" s="95"/>
      <c r="EF78" s="95"/>
      <c r="EG78" s="95"/>
      <c r="EH78" s="95"/>
      <c r="EI78" s="95"/>
      <c r="EJ78" s="95"/>
      <c r="EK78" s="95"/>
      <c r="EL78" s="95"/>
      <c r="EM78" s="95"/>
      <c r="EN78" s="95"/>
      <c r="EO78" s="95"/>
    </row>
    <row r="79" spans="1:145" ht="11.25" customHeight="1">
      <c r="B79" s="481" t="s">
        <v>20</v>
      </c>
      <c r="C79" s="479"/>
      <c r="D79" s="479" t="str">
        <f>IF(SUM(AL59,AL62,AL65,AL68,AL71)&gt;0,SUM(AL59,AL62,AL65,AL68,AL71),"")</f>
        <v/>
      </c>
      <c r="E79" s="479"/>
      <c r="F79" s="479"/>
      <c r="G79" s="479"/>
      <c r="H79" s="479"/>
      <c r="I79" s="479"/>
      <c r="J79" s="479"/>
      <c r="K79" s="479"/>
      <c r="L79" s="479"/>
      <c r="M79" s="479"/>
      <c r="N79" s="479"/>
      <c r="O79" s="479"/>
      <c r="P79" s="479"/>
      <c r="Q79" s="479" t="s">
        <v>16</v>
      </c>
      <c r="R79" s="480"/>
      <c r="T79" s="484"/>
      <c r="U79" s="485"/>
      <c r="V79" s="485"/>
      <c r="W79" s="486"/>
      <c r="X79" s="490" t="s">
        <v>205</v>
      </c>
      <c r="Y79" s="491"/>
      <c r="Z79" s="491"/>
      <c r="AA79" s="491"/>
      <c r="AB79" s="491"/>
      <c r="AC79" s="491"/>
      <c r="AD79" s="491"/>
      <c r="AE79" s="491"/>
      <c r="AF79" s="491"/>
      <c r="AG79" s="491"/>
      <c r="AH79" s="491"/>
      <c r="AI79" s="491"/>
      <c r="AJ79" s="491"/>
      <c r="AK79" s="491"/>
      <c r="AL79" s="491"/>
      <c r="AM79" s="491"/>
      <c r="AN79" s="491"/>
      <c r="AO79" s="491"/>
      <c r="AP79" s="491"/>
      <c r="AQ79" s="491"/>
      <c r="AR79" s="491"/>
      <c r="AS79" s="491"/>
      <c r="AT79" s="491"/>
      <c r="AU79" s="491"/>
      <c r="AV79" s="491"/>
      <c r="AW79" s="491"/>
      <c r="AX79" s="491"/>
      <c r="AY79" s="491"/>
      <c r="AZ79" s="491"/>
      <c r="BA79" s="492"/>
      <c r="BB79" s="50"/>
      <c r="BC79" s="50"/>
      <c r="BD79" s="50"/>
      <c r="CJ79" s="95"/>
      <c r="CK79" s="95"/>
      <c r="CL79" s="95"/>
      <c r="CM79" s="95"/>
      <c r="CN79" s="95"/>
      <c r="CO79" s="95"/>
      <c r="CP79" s="95"/>
      <c r="CQ79" s="99"/>
      <c r="CR79" s="101"/>
      <c r="CS79" s="108"/>
      <c r="CT79" s="103"/>
      <c r="CU79" s="103"/>
      <c r="CW79" s="95"/>
      <c r="CX79" s="95"/>
      <c r="CY79" s="95"/>
      <c r="CZ79" s="95"/>
      <c r="DA79" s="95"/>
      <c r="DB79" s="95"/>
      <c r="DC79" s="95"/>
      <c r="DD79" s="95"/>
      <c r="DE79" s="95"/>
    </row>
    <row r="80" spans="1:145" ht="11.25" customHeight="1">
      <c r="B80" s="481"/>
      <c r="C80" s="479"/>
      <c r="D80" s="479"/>
      <c r="E80" s="479"/>
      <c r="F80" s="479"/>
      <c r="G80" s="479"/>
      <c r="H80" s="479"/>
      <c r="I80" s="479"/>
      <c r="J80" s="479"/>
      <c r="K80" s="479"/>
      <c r="L80" s="479"/>
      <c r="M80" s="479"/>
      <c r="N80" s="479"/>
      <c r="O80" s="479"/>
      <c r="P80" s="479"/>
      <c r="Q80" s="479"/>
      <c r="R80" s="480"/>
      <c r="T80" s="487"/>
      <c r="U80" s="488"/>
      <c r="V80" s="488"/>
      <c r="W80" s="489"/>
      <c r="X80" s="493"/>
      <c r="Y80" s="494"/>
      <c r="Z80" s="494"/>
      <c r="AA80" s="494"/>
      <c r="AB80" s="494"/>
      <c r="AC80" s="494"/>
      <c r="AD80" s="494"/>
      <c r="AE80" s="494"/>
      <c r="AF80" s="494"/>
      <c r="AG80" s="494"/>
      <c r="AH80" s="494"/>
      <c r="AI80" s="494"/>
      <c r="AJ80" s="494"/>
      <c r="AK80" s="494"/>
      <c r="AL80" s="494"/>
      <c r="AM80" s="494"/>
      <c r="AN80" s="494"/>
      <c r="AO80" s="494"/>
      <c r="AP80" s="494"/>
      <c r="AQ80" s="494"/>
      <c r="AR80" s="494"/>
      <c r="AS80" s="494"/>
      <c r="AT80" s="494"/>
      <c r="AU80" s="494"/>
      <c r="AV80" s="494"/>
      <c r="AW80" s="494"/>
      <c r="AX80" s="494"/>
      <c r="AY80" s="494"/>
      <c r="AZ80" s="494"/>
      <c r="BA80" s="495"/>
      <c r="BB80" s="50"/>
      <c r="BC80" s="50"/>
      <c r="BD80" s="50"/>
      <c r="CJ80" s="95"/>
      <c r="CK80" s="95"/>
      <c r="CL80" s="95"/>
      <c r="CM80" s="95"/>
      <c r="CN80" s="95"/>
      <c r="CO80" s="95"/>
      <c r="CP80" s="95"/>
      <c r="CQ80" s="99"/>
      <c r="CR80" s="101"/>
      <c r="CS80" s="108"/>
      <c r="CT80" s="103"/>
      <c r="CU80" s="103"/>
      <c r="CW80" s="95"/>
      <c r="CX80" s="95"/>
      <c r="CY80" s="95"/>
      <c r="CZ80" s="95"/>
      <c r="DA80" s="95"/>
      <c r="DB80" s="95"/>
      <c r="DC80" s="95"/>
      <c r="DD80" s="95"/>
      <c r="DE80" s="95"/>
    </row>
    <row r="81" spans="2:109" ht="11.25" customHeight="1">
      <c r="B81" s="111"/>
      <c r="R81" s="109"/>
      <c r="T81" s="484"/>
      <c r="U81" s="485"/>
      <c r="V81" s="485"/>
      <c r="W81" s="486"/>
      <c r="X81" s="490" t="s">
        <v>204</v>
      </c>
      <c r="Y81" s="491"/>
      <c r="Z81" s="491"/>
      <c r="AA81" s="491"/>
      <c r="AB81" s="491"/>
      <c r="AC81" s="491"/>
      <c r="AD81" s="491"/>
      <c r="AE81" s="491"/>
      <c r="AF81" s="491"/>
      <c r="AG81" s="491"/>
      <c r="AH81" s="491"/>
      <c r="AI81" s="491"/>
      <c r="AJ81" s="491"/>
      <c r="AK81" s="491"/>
      <c r="AL81" s="491"/>
      <c r="AM81" s="491"/>
      <c r="AN81" s="491"/>
      <c r="AO81" s="491"/>
      <c r="AP81" s="491"/>
      <c r="AQ81" s="491"/>
      <c r="AR81" s="491"/>
      <c r="AS81" s="491"/>
      <c r="AT81" s="491"/>
      <c r="AU81" s="491"/>
      <c r="AV81" s="491"/>
      <c r="AW81" s="491"/>
      <c r="AX81" s="491"/>
      <c r="AY81" s="491"/>
      <c r="AZ81" s="491"/>
      <c r="BA81" s="492"/>
      <c r="BB81" s="50"/>
      <c r="BC81" s="50"/>
      <c r="BD81" s="50"/>
      <c r="CJ81" s="95"/>
      <c r="CK81" s="95"/>
      <c r="CL81" s="95"/>
      <c r="CM81" s="95"/>
      <c r="CN81" s="95"/>
      <c r="CO81" s="95"/>
      <c r="CP81" s="95"/>
      <c r="CQ81" s="99"/>
      <c r="CR81" s="101"/>
      <c r="CS81" s="103"/>
      <c r="CT81" s="103"/>
      <c r="CU81" s="103"/>
      <c r="CW81" s="95"/>
      <c r="CX81" s="95"/>
      <c r="CY81" s="95"/>
      <c r="CZ81" s="95"/>
      <c r="DA81" s="95"/>
      <c r="DB81" s="95"/>
      <c r="DC81" s="95"/>
      <c r="DD81" s="95"/>
      <c r="DE81" s="95"/>
    </row>
    <row r="82" spans="2:109" ht="11.25" customHeight="1">
      <c r="B82" s="198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99"/>
      <c r="T82" s="487"/>
      <c r="U82" s="488"/>
      <c r="V82" s="488"/>
      <c r="W82" s="489"/>
      <c r="X82" s="493"/>
      <c r="Y82" s="494"/>
      <c r="Z82" s="494"/>
      <c r="AA82" s="494"/>
      <c r="AB82" s="494"/>
      <c r="AC82" s="494"/>
      <c r="AD82" s="494"/>
      <c r="AE82" s="494"/>
      <c r="AF82" s="494"/>
      <c r="AG82" s="494"/>
      <c r="AH82" s="494"/>
      <c r="AI82" s="494"/>
      <c r="AJ82" s="494"/>
      <c r="AK82" s="494"/>
      <c r="AL82" s="494"/>
      <c r="AM82" s="494"/>
      <c r="AN82" s="494"/>
      <c r="AO82" s="494"/>
      <c r="AP82" s="494"/>
      <c r="AQ82" s="494"/>
      <c r="AR82" s="494"/>
      <c r="AS82" s="494"/>
      <c r="AT82" s="494"/>
      <c r="AU82" s="494"/>
      <c r="AV82" s="494"/>
      <c r="AW82" s="494"/>
      <c r="AX82" s="494"/>
      <c r="AY82" s="494"/>
      <c r="AZ82" s="494"/>
      <c r="BA82" s="495"/>
      <c r="BB82" s="50"/>
      <c r="BC82" s="50"/>
      <c r="BD82" s="50"/>
      <c r="BF82" s="193"/>
      <c r="BG82" s="193"/>
      <c r="BH82" s="193"/>
      <c r="BI82" s="193"/>
      <c r="BJ82" s="193"/>
      <c r="BK82" s="193"/>
      <c r="BL82" s="193"/>
      <c r="BM82" s="193"/>
      <c r="BN82" s="193"/>
      <c r="CQ82" s="99"/>
      <c r="CR82" s="101"/>
      <c r="CS82" s="103"/>
      <c r="CT82" s="103"/>
      <c r="CU82" s="117"/>
      <c r="CV82" s="117"/>
    </row>
    <row r="83" spans="2:109" ht="9" customHeight="1">
      <c r="T83" s="194"/>
      <c r="U83" s="194"/>
      <c r="V83" s="194"/>
      <c r="W83" s="194"/>
      <c r="X83" s="197"/>
      <c r="Y83" s="197"/>
      <c r="Z83" s="197"/>
      <c r="AA83" s="197"/>
      <c r="AB83" s="197"/>
      <c r="AC83" s="197"/>
      <c r="AD83" s="197"/>
      <c r="AE83" s="197"/>
      <c r="AF83" s="197"/>
      <c r="AG83" s="197"/>
      <c r="AH83" s="197"/>
      <c r="AI83" s="197"/>
      <c r="AJ83" s="197"/>
      <c r="AK83" s="197"/>
      <c r="AL83" s="197"/>
      <c r="AM83" s="197"/>
      <c r="AN83" s="197"/>
      <c r="AO83" s="197"/>
      <c r="AP83" s="197"/>
      <c r="AQ83" s="197"/>
      <c r="AR83" s="197"/>
      <c r="AS83" s="197"/>
      <c r="AT83" s="197"/>
      <c r="AU83" s="197"/>
      <c r="AV83" s="197"/>
      <c r="AW83" s="197"/>
      <c r="AX83" s="197"/>
      <c r="AY83" s="197"/>
      <c r="AZ83" s="197"/>
      <c r="BA83" s="197"/>
      <c r="BB83" s="50"/>
      <c r="BC83" s="50"/>
      <c r="BD83" s="50"/>
      <c r="CQ83" s="99"/>
      <c r="CR83" s="101"/>
      <c r="CS83" s="103"/>
      <c r="CT83" s="103"/>
      <c r="CU83" s="103"/>
    </row>
    <row r="84" spans="2:109" ht="17.25" customHeight="1">
      <c r="T84" s="161" t="s">
        <v>63</v>
      </c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AG84" s="161"/>
      <c r="AH84" s="161"/>
      <c r="AI84" s="161"/>
      <c r="AJ84" s="161"/>
      <c r="AK84" s="161"/>
      <c r="AL84" s="161"/>
      <c r="AM84" s="48"/>
      <c r="AN84" s="48"/>
      <c r="AO84" s="48"/>
      <c r="BB84" s="50"/>
      <c r="BC84" s="50"/>
      <c r="BD84" s="50"/>
      <c r="BT84" s="415"/>
      <c r="BU84" s="415"/>
      <c r="BV84" s="415"/>
      <c r="BW84" s="415"/>
      <c r="BX84" s="415"/>
      <c r="BY84" s="415"/>
      <c r="BZ84" s="415"/>
      <c r="CA84" s="415"/>
      <c r="CB84" s="415"/>
      <c r="CC84" s="415"/>
      <c r="CO84" s="185"/>
      <c r="CP84" s="103"/>
      <c r="CQ84" s="103"/>
      <c r="CR84" s="103"/>
      <c r="CS84" s="103"/>
    </row>
    <row r="85" spans="2:109" ht="11.25" customHeight="1">
      <c r="B85" s="482" t="s">
        <v>225</v>
      </c>
      <c r="C85" s="482"/>
      <c r="D85" s="482"/>
      <c r="E85" s="482"/>
      <c r="F85" s="482"/>
      <c r="G85" s="482"/>
      <c r="H85" s="482"/>
      <c r="I85" s="483"/>
      <c r="J85" s="483"/>
      <c r="K85" s="483"/>
      <c r="L85" s="483"/>
      <c r="M85" s="483"/>
      <c r="N85" s="483"/>
      <c r="O85" s="483"/>
      <c r="P85" s="483"/>
      <c r="Q85" s="483"/>
      <c r="R85" s="483"/>
      <c r="T85" s="478" t="s">
        <v>69</v>
      </c>
      <c r="U85" s="478"/>
      <c r="V85" s="478"/>
      <c r="W85" s="478"/>
      <c r="X85" s="478"/>
      <c r="Y85" s="478"/>
      <c r="Z85" s="478"/>
      <c r="AA85" s="478" t="s">
        <v>6</v>
      </c>
      <c r="AB85" s="478"/>
      <c r="AC85" s="478"/>
      <c r="AD85" s="478"/>
      <c r="AE85" s="478"/>
      <c r="AF85" s="478"/>
      <c r="AG85" s="478"/>
      <c r="AH85" s="478"/>
      <c r="AI85" s="478"/>
      <c r="AJ85" s="478"/>
      <c r="AK85" s="478" t="s">
        <v>7</v>
      </c>
      <c r="AL85" s="478"/>
      <c r="AM85" s="478"/>
      <c r="AN85" s="478"/>
      <c r="AO85" s="478"/>
      <c r="AP85" s="478"/>
      <c r="AQ85" s="478"/>
      <c r="AR85" s="478"/>
      <c r="AS85" s="478"/>
      <c r="AT85" s="478"/>
      <c r="AU85" s="478" t="s">
        <v>8</v>
      </c>
      <c r="AV85" s="478"/>
      <c r="AW85" s="478"/>
      <c r="AX85" s="478"/>
      <c r="AY85" s="478"/>
      <c r="AZ85" s="478"/>
      <c r="BA85" s="478"/>
      <c r="BB85" s="50"/>
      <c r="BC85" s="50"/>
      <c r="BD85" s="50"/>
      <c r="BT85" s="415"/>
      <c r="BU85" s="415"/>
      <c r="BV85" s="415"/>
      <c r="BW85" s="415"/>
      <c r="BX85" s="415"/>
      <c r="BY85" s="415"/>
      <c r="BZ85" s="415"/>
      <c r="CA85" s="415"/>
      <c r="CB85" s="415"/>
      <c r="CC85" s="415"/>
      <c r="CO85" s="185"/>
      <c r="CP85" s="101"/>
      <c r="CQ85" s="103"/>
      <c r="CR85" s="103"/>
      <c r="CS85" s="103"/>
    </row>
    <row r="86" spans="2:109" ht="11.25" customHeight="1">
      <c r="B86" s="482"/>
      <c r="C86" s="482"/>
      <c r="D86" s="482"/>
      <c r="E86" s="482"/>
      <c r="F86" s="482"/>
      <c r="G86" s="482"/>
      <c r="H86" s="482"/>
      <c r="I86" s="483"/>
      <c r="J86" s="483"/>
      <c r="K86" s="483"/>
      <c r="L86" s="483"/>
      <c r="M86" s="483"/>
      <c r="N86" s="483"/>
      <c r="O86" s="483"/>
      <c r="P86" s="483"/>
      <c r="Q86" s="483"/>
      <c r="R86" s="483"/>
      <c r="T86" s="453"/>
      <c r="U86" s="454"/>
      <c r="V86" s="454"/>
      <c r="W86" s="454"/>
      <c r="X86" s="454"/>
      <c r="Y86" s="454"/>
      <c r="Z86" s="455"/>
      <c r="AA86" s="453"/>
      <c r="AB86" s="454"/>
      <c r="AC86" s="454"/>
      <c r="AD86" s="454"/>
      <c r="AE86" s="454"/>
      <c r="AF86" s="454"/>
      <c r="AG86" s="454"/>
      <c r="AH86" s="454"/>
      <c r="AI86" s="454"/>
      <c r="AJ86" s="455"/>
      <c r="AK86" s="453"/>
      <c r="AL86" s="454"/>
      <c r="AM86" s="454"/>
      <c r="AN86" s="454"/>
      <c r="AO86" s="454"/>
      <c r="AP86" s="454"/>
      <c r="AQ86" s="454"/>
      <c r="AR86" s="454"/>
      <c r="AS86" s="454"/>
      <c r="AT86" s="455"/>
      <c r="AU86" s="461"/>
      <c r="AV86" s="462"/>
      <c r="AW86" s="462"/>
      <c r="AX86" s="462"/>
      <c r="AY86" s="462"/>
      <c r="AZ86" s="462"/>
      <c r="BA86" s="463"/>
      <c r="BT86" s="415"/>
      <c r="BU86" s="415"/>
      <c r="BV86" s="415"/>
      <c r="BW86" s="415"/>
      <c r="BX86" s="415"/>
      <c r="BY86" s="415"/>
      <c r="BZ86" s="415"/>
      <c r="CA86" s="415"/>
      <c r="CB86" s="415"/>
      <c r="CC86" s="415"/>
    </row>
    <row r="87" spans="2:109" ht="11.25" customHeight="1">
      <c r="B87" s="482"/>
      <c r="C87" s="482"/>
      <c r="D87" s="482"/>
      <c r="E87" s="482"/>
      <c r="F87" s="482"/>
      <c r="G87" s="482"/>
      <c r="H87" s="482"/>
      <c r="I87" s="483"/>
      <c r="J87" s="483"/>
      <c r="K87" s="483"/>
      <c r="L87" s="483"/>
      <c r="M87" s="483"/>
      <c r="N87" s="483"/>
      <c r="O87" s="483"/>
      <c r="P87" s="483"/>
      <c r="Q87" s="483"/>
      <c r="R87" s="483"/>
      <c r="T87" s="456"/>
      <c r="U87" s="315"/>
      <c r="V87" s="315"/>
      <c r="W87" s="315"/>
      <c r="X87" s="315"/>
      <c r="Y87" s="315"/>
      <c r="Z87" s="457"/>
      <c r="AA87" s="456"/>
      <c r="AB87" s="315"/>
      <c r="AC87" s="315"/>
      <c r="AD87" s="315"/>
      <c r="AE87" s="315"/>
      <c r="AF87" s="315"/>
      <c r="AG87" s="315"/>
      <c r="AH87" s="315"/>
      <c r="AI87" s="315"/>
      <c r="AJ87" s="457"/>
      <c r="AK87" s="456"/>
      <c r="AL87" s="315"/>
      <c r="AM87" s="315"/>
      <c r="AN87" s="315"/>
      <c r="AO87" s="315"/>
      <c r="AP87" s="315"/>
      <c r="AQ87" s="315"/>
      <c r="AR87" s="315"/>
      <c r="AS87" s="315"/>
      <c r="AT87" s="457"/>
      <c r="AU87" s="464"/>
      <c r="AV87" s="415"/>
      <c r="AW87" s="415"/>
      <c r="AX87" s="415"/>
      <c r="AY87" s="415"/>
      <c r="AZ87" s="415"/>
      <c r="BA87" s="465"/>
      <c r="BT87" s="415"/>
      <c r="BU87" s="415"/>
      <c r="BV87" s="415"/>
      <c r="BW87" s="415"/>
      <c r="BX87" s="415"/>
      <c r="BY87" s="415"/>
      <c r="BZ87" s="415"/>
      <c r="CA87" s="415"/>
      <c r="CB87" s="415"/>
      <c r="CC87" s="415"/>
    </row>
    <row r="88" spans="2:109" ht="11.25" customHeight="1">
      <c r="T88" s="456"/>
      <c r="U88" s="315"/>
      <c r="V88" s="315"/>
      <c r="W88" s="315"/>
      <c r="X88" s="315"/>
      <c r="Y88" s="315"/>
      <c r="Z88" s="457"/>
      <c r="AA88" s="456"/>
      <c r="AB88" s="315"/>
      <c r="AC88" s="315"/>
      <c r="AD88" s="315"/>
      <c r="AE88" s="315"/>
      <c r="AF88" s="315"/>
      <c r="AG88" s="315"/>
      <c r="AH88" s="315"/>
      <c r="AI88" s="315"/>
      <c r="AJ88" s="457"/>
      <c r="AK88" s="456"/>
      <c r="AL88" s="315"/>
      <c r="AM88" s="315"/>
      <c r="AN88" s="315"/>
      <c r="AO88" s="315"/>
      <c r="AP88" s="315"/>
      <c r="AQ88" s="315"/>
      <c r="AR88" s="315"/>
      <c r="AS88" s="315"/>
      <c r="AT88" s="457"/>
      <c r="AU88" s="464"/>
      <c r="AV88" s="415"/>
      <c r="AW88" s="415"/>
      <c r="AX88" s="415"/>
      <c r="AY88" s="415"/>
      <c r="AZ88" s="415"/>
      <c r="BA88" s="465"/>
      <c r="BB88" s="127"/>
      <c r="BC88" s="127"/>
      <c r="BD88" s="127"/>
      <c r="BE88" s="127"/>
      <c r="BF88" s="127"/>
      <c r="BG88" s="127"/>
      <c r="BH88" s="127"/>
      <c r="BI88" s="127"/>
      <c r="BJ88" s="48"/>
      <c r="BK88" s="48"/>
      <c r="BT88" s="415"/>
      <c r="BU88" s="415"/>
      <c r="BV88" s="415"/>
      <c r="BW88" s="415"/>
      <c r="BX88" s="415"/>
      <c r="BY88" s="415"/>
      <c r="BZ88" s="415"/>
      <c r="CA88" s="415"/>
      <c r="CB88" s="415"/>
      <c r="CC88" s="415"/>
    </row>
    <row r="89" spans="2:109" ht="11.25" customHeight="1">
      <c r="T89" s="458"/>
      <c r="U89" s="459"/>
      <c r="V89" s="459"/>
      <c r="W89" s="459"/>
      <c r="X89" s="459"/>
      <c r="Y89" s="459"/>
      <c r="Z89" s="460"/>
      <c r="AA89" s="458"/>
      <c r="AB89" s="459"/>
      <c r="AC89" s="459"/>
      <c r="AD89" s="459"/>
      <c r="AE89" s="459"/>
      <c r="AF89" s="459"/>
      <c r="AG89" s="459"/>
      <c r="AH89" s="459"/>
      <c r="AI89" s="459"/>
      <c r="AJ89" s="460"/>
      <c r="AK89" s="458"/>
      <c r="AL89" s="459"/>
      <c r="AM89" s="459"/>
      <c r="AN89" s="459"/>
      <c r="AO89" s="459"/>
      <c r="AP89" s="459"/>
      <c r="AQ89" s="459"/>
      <c r="AR89" s="459"/>
      <c r="AS89" s="459"/>
      <c r="AT89" s="460"/>
      <c r="AU89" s="466"/>
      <c r="AV89" s="467"/>
      <c r="AW89" s="467"/>
      <c r="AX89" s="467"/>
      <c r="AY89" s="467"/>
      <c r="AZ89" s="467"/>
      <c r="BA89" s="468"/>
      <c r="BI89" s="48"/>
      <c r="BJ89" s="48"/>
      <c r="BK89" s="48"/>
    </row>
    <row r="90" spans="2:109" ht="11.25" customHeight="1">
      <c r="BA90" s="50"/>
      <c r="BB90" s="50"/>
      <c r="BC90" s="50"/>
      <c r="BD90" s="50"/>
      <c r="BE90" s="50"/>
      <c r="BY90" s="50"/>
      <c r="BZ90" s="48"/>
      <c r="CA90" s="48"/>
    </row>
    <row r="91" spans="2:109" ht="11.25" customHeight="1">
      <c r="BA91" s="50"/>
      <c r="BB91" s="50"/>
      <c r="BC91" s="50"/>
      <c r="BD91" s="50"/>
      <c r="BE91" s="50"/>
      <c r="BY91" s="48"/>
      <c r="BZ91" s="48"/>
      <c r="CA91" s="48"/>
    </row>
    <row r="92" spans="2:109" ht="11.25" customHeight="1">
      <c r="BA92" s="50"/>
      <c r="BB92" s="50"/>
      <c r="BC92" s="50"/>
      <c r="BD92" s="50"/>
      <c r="BE92" s="50"/>
      <c r="BV92" s="60"/>
      <c r="BW92" s="101"/>
      <c r="BX92" s="103"/>
      <c r="BY92" s="50"/>
      <c r="BZ92" s="48"/>
      <c r="CA92" s="48"/>
    </row>
    <row r="93" spans="2:109" ht="11.25" customHeight="1"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W93" s="60"/>
      <c r="BX93" s="103"/>
      <c r="BY93" s="48"/>
      <c r="BZ93" s="48"/>
      <c r="CA93" s="48"/>
    </row>
    <row r="94" spans="2:109" ht="11.25" customHeight="1"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BY94" s="50"/>
      <c r="BZ94" s="48"/>
      <c r="CA94" s="48"/>
    </row>
    <row r="95" spans="2:109" ht="11.25" customHeight="1">
      <c r="BY95" s="48"/>
      <c r="BZ95" s="48"/>
      <c r="CA95" s="48"/>
    </row>
    <row r="96" spans="2:109" ht="11.25" customHeight="1">
      <c r="BY96" s="50"/>
      <c r="BZ96" s="48"/>
      <c r="CA96" s="48"/>
    </row>
    <row r="97" spans="77:79" ht="11.25" customHeight="1">
      <c r="BY97" s="48"/>
      <c r="BZ97" s="48"/>
      <c r="CA97" s="48"/>
    </row>
    <row r="98" spans="77:79" ht="11.25" customHeight="1">
      <c r="BY98" s="50"/>
      <c r="BZ98" s="48"/>
      <c r="CA98" s="48"/>
    </row>
    <row r="99" spans="77:79" ht="11.25" customHeight="1">
      <c r="BY99" s="48"/>
      <c r="BZ99" s="48"/>
      <c r="CA99" s="48"/>
    </row>
    <row r="100" spans="77:79" ht="11.25" customHeight="1">
      <c r="BY100" s="50"/>
      <c r="BZ100" s="48"/>
      <c r="CA100" s="48"/>
    </row>
    <row r="101" spans="77:79" ht="11.25" customHeight="1">
      <c r="BY101" s="48"/>
      <c r="BZ101" s="48"/>
      <c r="CA101" s="48"/>
    </row>
    <row r="102" spans="77:79" ht="11.25" customHeight="1">
      <c r="BZ102" s="48"/>
      <c r="CA102" s="48"/>
    </row>
    <row r="103" spans="77:79" ht="11.25" customHeight="1">
      <c r="BZ103" s="48"/>
      <c r="CA103" s="48"/>
    </row>
    <row r="104" spans="77:79" ht="11.25" customHeight="1">
      <c r="BZ104" s="48"/>
      <c r="CA104" s="48"/>
    </row>
    <row r="105" spans="77:79" ht="11.25" customHeight="1">
      <c r="BZ105" s="48"/>
      <c r="CA105" s="48"/>
    </row>
    <row r="106" spans="77:79" ht="11.25" customHeight="1">
      <c r="BZ106" s="48"/>
      <c r="CA106" s="48"/>
    </row>
    <row r="107" spans="77:79" ht="11.25" customHeight="1">
      <c r="BZ107" s="48"/>
      <c r="CA107" s="48"/>
    </row>
    <row r="108" spans="77:79" ht="11.25" customHeight="1">
      <c r="BZ108" s="48"/>
      <c r="CA108" s="48"/>
    </row>
    <row r="109" spans="77:79" ht="11.25" customHeight="1">
      <c r="BZ109" s="48"/>
      <c r="CA109" s="48"/>
    </row>
    <row r="110" spans="77:79" ht="11.25" customHeight="1">
      <c r="BZ110" s="48"/>
      <c r="CA110" s="48"/>
    </row>
  </sheetData>
  <sheetProtection algorithmName="SHA-512" hashValue="NhU3h4s+7kWD4wpI6ypJ9Ggmv9mANhWhF6c71GLb7fqCmWhuZWie6TL0Bd9Kei977rl11DGy7aLEy/MfSu+zpg==" saltValue="NPfGGC4ieoGguzI8+veiEg==" spinCount="100000" sheet="1" formatCells="0"/>
  <mergeCells count="189">
    <mergeCell ref="T86:Z89"/>
    <mergeCell ref="AA86:AJ89"/>
    <mergeCell ref="AK86:AT89"/>
    <mergeCell ref="AU86:BA89"/>
    <mergeCell ref="B57:S59"/>
    <mergeCell ref="B60:S62"/>
    <mergeCell ref="B63:S65"/>
    <mergeCell ref="B66:S68"/>
    <mergeCell ref="B69:S71"/>
    <mergeCell ref="T85:Z85"/>
    <mergeCell ref="AA85:AJ85"/>
    <mergeCell ref="AK85:AT85"/>
    <mergeCell ref="Q79:R80"/>
    <mergeCell ref="B79:C80"/>
    <mergeCell ref="B85:H87"/>
    <mergeCell ref="I85:R87"/>
    <mergeCell ref="T79:W80"/>
    <mergeCell ref="X79:BA80"/>
    <mergeCell ref="T81:W82"/>
    <mergeCell ref="X81:BA82"/>
    <mergeCell ref="AU85:BA85"/>
    <mergeCell ref="B75:C77"/>
    <mergeCell ref="D75:R77"/>
    <mergeCell ref="D79:P80"/>
    <mergeCell ref="BT85:CC88"/>
    <mergeCell ref="BT84:CC84"/>
    <mergeCell ref="B73:R74"/>
    <mergeCell ref="H1:Z1"/>
    <mergeCell ref="AR75:BA76"/>
    <mergeCell ref="T77:Z78"/>
    <mergeCell ref="AA77:AJ78"/>
    <mergeCell ref="AK77:AQ78"/>
    <mergeCell ref="AR77:BA78"/>
    <mergeCell ref="T73:BA74"/>
    <mergeCell ref="T75:Z76"/>
    <mergeCell ref="AA75:AJ76"/>
    <mergeCell ref="AK75:AQ76"/>
    <mergeCell ref="BO69:BO71"/>
    <mergeCell ref="BP69:BP71"/>
    <mergeCell ref="BQ69:BQ71"/>
    <mergeCell ref="BR69:BR71"/>
    <mergeCell ref="U71:Y71"/>
    <mergeCell ref="AL71:AP71"/>
    <mergeCell ref="AK69:AQ70"/>
    <mergeCell ref="AR69:BA71"/>
    <mergeCell ref="BI69:BK71"/>
    <mergeCell ref="BL69:BL71"/>
    <mergeCell ref="BM69:BM71"/>
    <mergeCell ref="BM63:BM65"/>
    <mergeCell ref="BN63:BN65"/>
    <mergeCell ref="BN69:BN71"/>
    <mergeCell ref="BP66:BP68"/>
    <mergeCell ref="BQ66:BQ68"/>
    <mergeCell ref="BR66:BR68"/>
    <mergeCell ref="U68:Y68"/>
    <mergeCell ref="AL68:AP68"/>
    <mergeCell ref="T69:Z70"/>
    <mergeCell ref="AA69:AE71"/>
    <mergeCell ref="AF69:AJ71"/>
    <mergeCell ref="AR66:BA68"/>
    <mergeCell ref="BI66:BK68"/>
    <mergeCell ref="BL66:BL68"/>
    <mergeCell ref="BM66:BM68"/>
    <mergeCell ref="BN66:BN68"/>
    <mergeCell ref="BO66:BO68"/>
    <mergeCell ref="T66:Z67"/>
    <mergeCell ref="AA66:AE68"/>
    <mergeCell ref="AF66:AJ68"/>
    <mergeCell ref="AK66:AQ67"/>
    <mergeCell ref="BQ60:BQ62"/>
    <mergeCell ref="BR60:BR62"/>
    <mergeCell ref="U62:Y62"/>
    <mergeCell ref="AL62:AP62"/>
    <mergeCell ref="CK62:CO64"/>
    <mergeCell ref="T63:Z64"/>
    <mergeCell ref="AA63:AE65"/>
    <mergeCell ref="AF63:AJ65"/>
    <mergeCell ref="BI60:BK62"/>
    <mergeCell ref="BL60:BL62"/>
    <mergeCell ref="BM60:BM62"/>
    <mergeCell ref="BN60:BN62"/>
    <mergeCell ref="BO60:BO62"/>
    <mergeCell ref="BP60:BP62"/>
    <mergeCell ref="BO63:BO65"/>
    <mergeCell ref="BP63:BP65"/>
    <mergeCell ref="BQ63:BQ65"/>
    <mergeCell ref="BR63:BR65"/>
    <mergeCell ref="U65:Y65"/>
    <mergeCell ref="AL65:AP65"/>
    <mergeCell ref="AK63:AQ64"/>
    <mergeCell ref="AR63:BA65"/>
    <mergeCell ref="BI63:BK65"/>
    <mergeCell ref="BL63:BL65"/>
    <mergeCell ref="T60:Z61"/>
    <mergeCell ref="AA60:AE62"/>
    <mergeCell ref="AF60:AJ62"/>
    <mergeCell ref="AK60:AQ61"/>
    <mergeCell ref="AR60:BA62"/>
    <mergeCell ref="BL57:BL59"/>
    <mergeCell ref="BM57:BM59"/>
    <mergeCell ref="BN57:BN59"/>
    <mergeCell ref="BO57:BO59"/>
    <mergeCell ref="BQ55:BQ56"/>
    <mergeCell ref="BR55:BR56"/>
    <mergeCell ref="T57:Z58"/>
    <mergeCell ref="AA57:AE59"/>
    <mergeCell ref="AF57:AJ59"/>
    <mergeCell ref="AK57:AQ58"/>
    <mergeCell ref="AR57:BA59"/>
    <mergeCell ref="BI57:BK59"/>
    <mergeCell ref="AR55:BA56"/>
    <mergeCell ref="BL55:BL56"/>
    <mergeCell ref="BM55:BM56"/>
    <mergeCell ref="BN55:BN56"/>
    <mergeCell ref="BO55:BO56"/>
    <mergeCell ref="BP55:BP56"/>
    <mergeCell ref="BR57:BR59"/>
    <mergeCell ref="U59:Y59"/>
    <mergeCell ref="AL59:AP59"/>
    <mergeCell ref="BP57:BP59"/>
    <mergeCell ref="BQ57:BQ59"/>
    <mergeCell ref="U53:AN54"/>
    <mergeCell ref="B54:G54"/>
    <mergeCell ref="H54:T54"/>
    <mergeCell ref="B55:S56"/>
    <mergeCell ref="T55:Z56"/>
    <mergeCell ref="AA55:AE56"/>
    <mergeCell ref="AF55:AJ56"/>
    <mergeCell ref="AK55:AQ56"/>
    <mergeCell ref="C39:V40"/>
    <mergeCell ref="W39:AZ40"/>
    <mergeCell ref="C42:V43"/>
    <mergeCell ref="B46:F51"/>
    <mergeCell ref="G46:M48"/>
    <mergeCell ref="N46:Z48"/>
    <mergeCell ref="N49:Z51"/>
    <mergeCell ref="G49:M51"/>
    <mergeCell ref="AA46:AH48"/>
    <mergeCell ref="AI46:BA48"/>
    <mergeCell ref="AA49:AH51"/>
    <mergeCell ref="AI49:BA51"/>
    <mergeCell ref="W42:AZ43"/>
    <mergeCell ref="BD30:BW32"/>
    <mergeCell ref="C33:V34"/>
    <mergeCell ref="W33:AH34"/>
    <mergeCell ref="AI33:AZ34"/>
    <mergeCell ref="C36:V37"/>
    <mergeCell ref="W36:AZ37"/>
    <mergeCell ref="AD22:AI23"/>
    <mergeCell ref="AJ22:AZ23"/>
    <mergeCell ref="AD24:AI25"/>
    <mergeCell ref="C27:AZ28"/>
    <mergeCell ref="C30:V31"/>
    <mergeCell ref="W30:AZ31"/>
    <mergeCell ref="AJ24:AZ25"/>
    <mergeCell ref="AX13:AY13"/>
    <mergeCell ref="BD13:BE13"/>
    <mergeCell ref="AI16:AK17"/>
    <mergeCell ref="AL16:AZ17"/>
    <mergeCell ref="AD18:AI19"/>
    <mergeCell ref="AJ18:AZ19"/>
    <mergeCell ref="C19:AA24"/>
    <mergeCell ref="AD20:AI21"/>
    <mergeCell ref="AJ20:AZ21"/>
    <mergeCell ref="AH13:AJ13"/>
    <mergeCell ref="AK13:AM13"/>
    <mergeCell ref="AN13:AO13"/>
    <mergeCell ref="AP13:AR13"/>
    <mergeCell ref="AS13:AT13"/>
    <mergeCell ref="AU13:AW13"/>
    <mergeCell ref="C15:Z17"/>
    <mergeCell ref="B10:BA12"/>
    <mergeCell ref="BT10:BX10"/>
    <mergeCell ref="BD11:BG12"/>
    <mergeCell ref="B5:E8"/>
    <mergeCell ref="F5:J8"/>
    <mergeCell ref="K5:O8"/>
    <mergeCell ref="P5:T8"/>
    <mergeCell ref="U5:Z8"/>
    <mergeCell ref="AA5:AE8"/>
    <mergeCell ref="B1:G1"/>
    <mergeCell ref="AQ1:BB1"/>
    <mergeCell ref="AZ2:BB2"/>
    <mergeCell ref="B4:E4"/>
    <mergeCell ref="F4:J4"/>
    <mergeCell ref="K4:O4"/>
    <mergeCell ref="P4:T4"/>
    <mergeCell ref="U4:Z4"/>
    <mergeCell ref="AA4:AE4"/>
  </mergeCells>
  <phoneticPr fontId="2"/>
  <conditionalFormatting sqref="B57 B60 B63 B66 B69">
    <cfRule type="expression" dxfId="50" priority="8">
      <formula>NOT(COUNTIF(INDIRECT(#REF!),B57))</formula>
    </cfRule>
  </conditionalFormatting>
  <conditionalFormatting sqref="B54:G54">
    <cfRule type="cellIs" dxfId="49" priority="11" operator="greaterThan">
      <formula>0</formula>
    </cfRule>
  </conditionalFormatting>
  <conditionalFormatting sqref="B72:G72 B73 BD75:BD77">
    <cfRule type="cellIs" dxfId="48" priority="9" operator="equal">
      <formula>0</formula>
    </cfRule>
  </conditionalFormatting>
  <conditionalFormatting sqref="G46 AA46 G49 AA49">
    <cfRule type="containsBlanks" dxfId="47" priority="14">
      <formula>LEN(TRIM(G46))=0</formula>
    </cfRule>
  </conditionalFormatting>
  <conditionalFormatting sqref="S78">
    <cfRule type="cellIs" dxfId="46" priority="6" operator="greaterThanOrEqual">
      <formula>11</formula>
    </cfRule>
  </conditionalFormatting>
  <conditionalFormatting sqref="T57:Z71 X72:AD72 T73 T75 AA75 AK75 T77 AA77 AK77 T79">
    <cfRule type="cellIs" dxfId="45" priority="7" operator="lessThanOrEqual">
      <formula>#REF!</formula>
    </cfRule>
  </conditionalFormatting>
  <conditionalFormatting sqref="W33">
    <cfRule type="containsBlanks" dxfId="44" priority="3">
      <formula>LEN(TRIM(W33))=0</formula>
    </cfRule>
  </conditionalFormatting>
  <conditionalFormatting sqref="W39">
    <cfRule type="containsBlanks" dxfId="43" priority="5">
      <formula>LEN(TRIM(W39))=0</formula>
    </cfRule>
  </conditionalFormatting>
  <conditionalFormatting sqref="W42">
    <cfRule type="containsBlanks" dxfId="42" priority="4">
      <formula>LEN(TRIM(W42))=0</formula>
    </cfRule>
  </conditionalFormatting>
  <conditionalFormatting sqref="AI33 BA33:BC34 BE33:BJ34">
    <cfRule type="expression" dxfId="41" priority="2">
      <formula>$M$33="その他"</formula>
    </cfRule>
  </conditionalFormatting>
  <conditionalFormatting sqref="AI33:AZ34">
    <cfRule type="expression" dxfId="40" priority="1">
      <formula>$W$33="その他"</formula>
    </cfRule>
  </conditionalFormatting>
  <conditionalFormatting sqref="AJ24">
    <cfRule type="containsBlanks" dxfId="39" priority="10">
      <formula>LEN(TRIM(AJ24))=0</formula>
    </cfRule>
  </conditionalFormatting>
  <conditionalFormatting sqref="AK13 AP13 AU13 AL16 AJ18 AJ20 AJ22 W30 W36 N46 AI46 N49 AI49">
    <cfRule type="containsBlanks" dxfId="38" priority="13">
      <formula>LEN(TRIM(N13))=0</formula>
    </cfRule>
  </conditionalFormatting>
  <conditionalFormatting sqref="BL57 BL60 BL63 BL66 BL69">
    <cfRule type="expression" dxfId="37" priority="12" stopIfTrue="1">
      <formula>NOT(COUNTIF(INDIRECT(#REF!),BL57))</formula>
    </cfRule>
  </conditionalFormatting>
  <conditionalFormatting sqref="BL57:BL71 BP72:BP73">
    <cfRule type="duplicateValues" dxfId="36" priority="15"/>
  </conditionalFormatting>
  <dataValidations count="8">
    <dataValidation type="list" allowBlank="1" showInputMessage="1" showErrorMessage="1" sqref="W33:AH34" xr:uid="{00000000-0002-0000-0100-000000000000}">
      <formula1>" 　,製品の性能評価,客先クレーム対策,試作,新製品開発,海外規格評価,その他"</formula1>
    </dataValidation>
    <dataValidation type="list" allowBlank="1" showInputMessage="1" showErrorMessage="1" sqref="AP13:AR13" xr:uid="{00000000-0002-0000-0100-000002000000}">
      <formula1>"　,1,2,3,4,5,6,7,8,9,10,11,12"</formula1>
    </dataValidation>
    <dataValidation type="list" allowBlank="1" showInputMessage="1" showErrorMessage="1" sqref="AU13:AW13" xr:uid="{00000000-0002-0000-0100-000003000000}">
      <formula1>"　,1,2,3,4,5,6,7,8,9,10,11,12,13,14,15,16,17,18,19,20,21,22,23,24,25,26,27,28,29,30,31"</formula1>
    </dataValidation>
    <dataValidation type="list" allowBlank="1" showInputMessage="1" showErrorMessage="1" sqref="BI8" xr:uid="{00000000-0002-0000-0100-000004000000}">
      <formula1>"指定した日付を記入,今日の日付を記入"</formula1>
    </dataValidation>
    <dataValidation type="list" showInputMessage="1" showErrorMessage="1" sqref="B54" xr:uid="{00000000-0002-0000-0100-000005000000}">
      <formula1>減免率</formula1>
    </dataValidation>
    <dataValidation type="list" allowBlank="1" showInputMessage="1" showErrorMessage="1" sqref="AK13:AM13" xr:uid="{00000000-0002-0000-0100-000006000000}">
      <formula1>"　,8,9,10,11,12"</formula1>
    </dataValidation>
    <dataValidation type="list" allowBlank="1" showInputMessage="1" showErrorMessage="1" sqref="AR69 AR57 AR60 AR63 AR66 AV72:BA72" xr:uid="{00000000-0002-0000-0100-000007000000}">
      <formula1>担当者</formula1>
    </dataValidation>
    <dataValidation operator="greaterThanOrEqual" allowBlank="1" showInputMessage="1" showErrorMessage="1" sqref="B72:G72 B73 BD75:BD77" xr:uid="{00000000-0002-0000-0100-000008000000}"/>
  </dataValidations>
  <hyperlinks>
    <hyperlink ref="BD31:BD35" r:id="rId1" display="https://www.itic.pref.ibaraki.jp/examination/" xr:uid="{00000000-0004-0000-0100-000000000000}"/>
  </hyperlinks>
  <printOptions horizontalCentered="1"/>
  <pageMargins left="0.19685039370078741" right="0.19685039370078741" top="0.47244094488188981" bottom="0.35433070866141736" header="0.31496062992125984" footer="0.31496062992125984"/>
  <pageSetup paperSize="9" scale="85" orientation="portrait" blackAndWhite="1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operator="greaterThan" allowBlank="1" showInputMessage="1" showErrorMessage="1" error="１以上の値を入力願います" xr:uid="{00000000-0002-0000-0100-000009000000}">
          <x14:formula1>
            <xm:f>プルダウン用シート!$F$2:$F$103</xm:f>
          </x14:formula1>
          <xm:sqref>AF57:AJ71 AJ72:AN72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O125"/>
  <sheetViews>
    <sheetView showGridLines="0" view="pageBreakPreview" topLeftCell="B1" zoomScaleNormal="100" zoomScaleSheetLayoutView="100" workbookViewId="0">
      <selection activeCell="C19" sqref="C19:AA24"/>
    </sheetView>
  </sheetViews>
  <sheetFormatPr defaultColWidth="1.875" defaultRowHeight="11.25" customHeight="1"/>
  <cols>
    <col min="1" max="2" width="1.875" style="53" customWidth="1"/>
    <col min="3" max="41" width="1.875" style="53"/>
    <col min="42" max="42" width="1.875" style="53" customWidth="1"/>
    <col min="43" max="53" width="1.875" style="53"/>
    <col min="54" max="54" width="2.5" style="53" bestFit="1" customWidth="1"/>
    <col min="55" max="55" width="1.875" style="53"/>
    <col min="56" max="56" width="3" style="53" bestFit="1" customWidth="1"/>
    <col min="57" max="57" width="7.875" style="53" customWidth="1"/>
    <col min="58" max="58" width="5.5" style="53" customWidth="1"/>
    <col min="59" max="59" width="5.625" style="53" customWidth="1"/>
    <col min="60" max="60" width="4.625" style="53" customWidth="1"/>
    <col min="61" max="67" width="1.875" style="53" hidden="1" customWidth="1"/>
    <col min="68" max="68" width="31" style="53" hidden="1" customWidth="1"/>
    <col min="69" max="69" width="11.875" style="53" hidden="1" customWidth="1"/>
    <col min="70" max="70" width="9.5" style="53" hidden="1" customWidth="1"/>
    <col min="71" max="71" width="10.5" style="53" hidden="1" customWidth="1"/>
    <col min="72" max="73" width="10.25" style="53" hidden="1" customWidth="1"/>
    <col min="74" max="75" width="9.625" style="53" hidden="1" customWidth="1"/>
    <col min="76" max="77" width="9.625" style="53" customWidth="1"/>
    <col min="78" max="79" width="2.375" style="53" customWidth="1"/>
    <col min="80" max="16384" width="1.875" style="53"/>
  </cols>
  <sheetData>
    <row r="1" spans="2:79" s="48" customFormat="1" ht="21.75" customHeight="1">
      <c r="B1" s="298" t="s">
        <v>48</v>
      </c>
      <c r="C1" s="298"/>
      <c r="D1" s="298"/>
      <c r="E1" s="298"/>
      <c r="F1" s="298"/>
      <c r="G1" s="298"/>
      <c r="H1" s="446" t="s">
        <v>201</v>
      </c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  <c r="T1" s="446"/>
      <c r="U1" s="446"/>
      <c r="V1" s="446"/>
      <c r="W1" s="446"/>
      <c r="X1" s="446"/>
      <c r="Y1" s="446"/>
      <c r="Z1" s="446"/>
      <c r="AF1" s="177"/>
      <c r="AH1" s="178"/>
      <c r="AI1" s="178"/>
      <c r="AJ1" s="178"/>
      <c r="AK1" s="178"/>
      <c r="AL1" s="178"/>
      <c r="AM1" s="178"/>
      <c r="AN1" s="178"/>
      <c r="AO1" s="178"/>
      <c r="AP1" s="178"/>
      <c r="AQ1" s="299" t="s">
        <v>199</v>
      </c>
      <c r="AR1" s="300"/>
      <c r="AS1" s="300"/>
      <c r="AT1" s="300"/>
      <c r="AU1" s="300"/>
      <c r="AV1" s="300"/>
      <c r="AW1" s="300"/>
      <c r="AX1" s="300"/>
      <c r="AY1" s="300"/>
      <c r="AZ1" s="300"/>
      <c r="BA1" s="300"/>
      <c r="BB1" s="301"/>
    </row>
    <row r="2" spans="2:79" s="48" customFormat="1" ht="6" customHeight="1">
      <c r="B2" s="189"/>
      <c r="C2" s="189"/>
      <c r="D2" s="189"/>
      <c r="E2" s="189"/>
      <c r="F2" s="189"/>
      <c r="G2" s="189"/>
      <c r="H2" s="190"/>
      <c r="I2" s="190"/>
      <c r="J2" s="190"/>
      <c r="K2" s="49"/>
      <c r="L2" s="49"/>
      <c r="M2" s="49"/>
      <c r="N2" s="190"/>
      <c r="O2" s="190"/>
      <c r="P2" s="49"/>
      <c r="Q2" s="49"/>
      <c r="R2" s="49"/>
      <c r="S2" s="190"/>
      <c r="T2" s="190"/>
      <c r="U2" s="49"/>
      <c r="V2" s="49"/>
      <c r="W2" s="49"/>
      <c r="X2" s="190"/>
      <c r="Y2" s="190"/>
      <c r="AG2" s="178"/>
      <c r="AH2" s="178"/>
      <c r="AI2" s="178"/>
      <c r="AJ2" s="178"/>
      <c r="AK2" s="178"/>
      <c r="AL2" s="178"/>
      <c r="AM2" s="178"/>
      <c r="AN2" s="178"/>
      <c r="AO2" s="178"/>
      <c r="AP2" s="178"/>
      <c r="AQ2" s="184"/>
      <c r="AR2" s="184"/>
      <c r="AS2" s="184"/>
      <c r="AT2" s="184"/>
      <c r="AU2" s="184"/>
      <c r="AV2" s="184"/>
      <c r="AW2" s="184"/>
      <c r="AX2" s="184"/>
      <c r="AY2" s="184"/>
      <c r="AZ2" s="550" t="s">
        <v>232</v>
      </c>
      <c r="BA2" s="550"/>
      <c r="BB2" s="550"/>
    </row>
    <row r="3" spans="2:79" s="48" customFormat="1" ht="11.25" customHeight="1">
      <c r="B3" s="161" t="s">
        <v>62</v>
      </c>
      <c r="C3" s="162"/>
      <c r="D3" s="162"/>
      <c r="E3" s="162"/>
      <c r="F3" s="162"/>
      <c r="G3" s="183"/>
      <c r="H3" s="163"/>
      <c r="I3" s="163"/>
      <c r="J3" s="163"/>
      <c r="K3" s="164"/>
      <c r="L3" s="164"/>
      <c r="M3" s="164"/>
      <c r="N3" s="163"/>
      <c r="O3" s="163"/>
      <c r="P3" s="164"/>
      <c r="Q3" s="164"/>
      <c r="R3" s="164"/>
      <c r="S3" s="163"/>
      <c r="T3" s="163"/>
      <c r="U3" s="164"/>
      <c r="V3" s="164"/>
      <c r="W3" s="164"/>
      <c r="X3" s="163"/>
      <c r="Y3" s="163"/>
      <c r="Z3" s="161"/>
      <c r="AA3" s="161"/>
      <c r="AB3" s="161"/>
      <c r="AC3" s="161"/>
      <c r="AD3" s="161"/>
      <c r="AE3" s="161"/>
      <c r="AF3" s="161"/>
      <c r="AZ3" s="302"/>
      <c r="BA3" s="302"/>
      <c r="BB3" s="302"/>
    </row>
    <row r="4" spans="2:79" s="50" customFormat="1" ht="22.5" customHeight="1">
      <c r="B4" s="303" t="s">
        <v>69</v>
      </c>
      <c r="C4" s="303"/>
      <c r="D4" s="303"/>
      <c r="E4" s="303"/>
      <c r="F4" s="304" t="s">
        <v>198</v>
      </c>
      <c r="G4" s="304"/>
      <c r="H4" s="304"/>
      <c r="I4" s="304"/>
      <c r="J4" s="304"/>
      <c r="K4" s="304" t="s">
        <v>71</v>
      </c>
      <c r="L4" s="304"/>
      <c r="M4" s="304"/>
      <c r="N4" s="304"/>
      <c r="O4" s="304"/>
      <c r="P4" s="304" t="s">
        <v>206</v>
      </c>
      <c r="Q4" s="304"/>
      <c r="R4" s="304"/>
      <c r="S4" s="304"/>
      <c r="T4" s="304"/>
      <c r="U4" s="304" t="s">
        <v>8</v>
      </c>
      <c r="V4" s="304"/>
      <c r="W4" s="304"/>
      <c r="X4" s="304"/>
      <c r="Y4" s="304"/>
      <c r="Z4" s="304"/>
      <c r="AA4" s="305"/>
      <c r="AB4" s="305"/>
      <c r="AC4" s="305"/>
      <c r="AD4" s="305"/>
      <c r="AE4" s="305"/>
      <c r="AF4" s="161"/>
    </row>
    <row r="5" spans="2:79" s="50" customFormat="1" ht="9.9499999999999993" customHeight="1">
      <c r="B5" s="314"/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314"/>
      <c r="Q5" s="314"/>
      <c r="R5" s="314"/>
      <c r="S5" s="314"/>
      <c r="T5" s="314"/>
      <c r="U5" s="314"/>
      <c r="V5" s="314"/>
      <c r="W5" s="314"/>
      <c r="X5" s="314"/>
      <c r="Y5" s="314"/>
      <c r="Z5" s="314"/>
      <c r="AA5" s="315"/>
      <c r="AB5" s="315"/>
      <c r="AC5" s="315"/>
      <c r="AD5" s="315"/>
      <c r="AE5" s="315"/>
      <c r="AF5" s="136"/>
    </row>
    <row r="6" spans="2:79" s="50" customFormat="1" ht="9.9499999999999993" customHeight="1">
      <c r="B6" s="314"/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4"/>
      <c r="R6" s="314"/>
      <c r="S6" s="314"/>
      <c r="T6" s="314"/>
      <c r="U6" s="314"/>
      <c r="V6" s="314"/>
      <c r="W6" s="314"/>
      <c r="X6" s="314"/>
      <c r="Y6" s="314"/>
      <c r="Z6" s="314"/>
      <c r="AA6" s="315"/>
      <c r="AB6" s="315"/>
      <c r="AC6" s="315"/>
      <c r="AD6" s="315"/>
      <c r="AE6" s="315"/>
      <c r="AF6" s="136"/>
    </row>
    <row r="7" spans="2:79" s="50" customFormat="1" ht="9.9499999999999993" customHeight="1">
      <c r="B7" s="314"/>
      <c r="C7" s="314"/>
      <c r="D7" s="314"/>
      <c r="E7" s="314"/>
      <c r="F7" s="314"/>
      <c r="G7" s="314"/>
      <c r="H7" s="314"/>
      <c r="I7" s="314"/>
      <c r="J7" s="314"/>
      <c r="K7" s="314"/>
      <c r="L7" s="314"/>
      <c r="M7" s="314"/>
      <c r="N7" s="314"/>
      <c r="O7" s="314"/>
      <c r="P7" s="314"/>
      <c r="Q7" s="314"/>
      <c r="R7" s="314"/>
      <c r="S7" s="314"/>
      <c r="T7" s="314"/>
      <c r="U7" s="314"/>
      <c r="V7" s="314"/>
      <c r="W7" s="314"/>
      <c r="X7" s="314"/>
      <c r="Y7" s="314"/>
      <c r="Z7" s="314"/>
      <c r="AA7" s="315"/>
      <c r="AB7" s="315"/>
      <c r="AC7" s="315"/>
      <c r="AD7" s="315"/>
      <c r="AE7" s="315"/>
      <c r="AF7" s="136"/>
    </row>
    <row r="8" spans="2:79" s="50" customFormat="1" ht="9.75" customHeight="1">
      <c r="B8" s="314"/>
      <c r="C8" s="314"/>
      <c r="D8" s="314"/>
      <c r="E8" s="314"/>
      <c r="F8" s="314"/>
      <c r="G8" s="314"/>
      <c r="H8" s="314"/>
      <c r="I8" s="314"/>
      <c r="J8" s="314"/>
      <c r="K8" s="314"/>
      <c r="L8" s="314"/>
      <c r="M8" s="314"/>
      <c r="N8" s="314"/>
      <c r="O8" s="314"/>
      <c r="P8" s="314"/>
      <c r="Q8" s="314"/>
      <c r="R8" s="314"/>
      <c r="S8" s="314"/>
      <c r="T8" s="314"/>
      <c r="U8" s="314"/>
      <c r="V8" s="314"/>
      <c r="W8" s="314"/>
      <c r="X8" s="314"/>
      <c r="Y8" s="314"/>
      <c r="Z8" s="314"/>
      <c r="AA8" s="315"/>
      <c r="AB8" s="315"/>
      <c r="AC8" s="315"/>
      <c r="AD8" s="315"/>
      <c r="AE8" s="315"/>
      <c r="AF8" s="136"/>
      <c r="BE8" s="51"/>
      <c r="BF8" s="51"/>
      <c r="BG8" s="51"/>
      <c r="BH8" s="51"/>
      <c r="BI8" s="52"/>
      <c r="BJ8" s="52"/>
      <c r="BK8" s="52"/>
      <c r="BL8" s="52"/>
      <c r="BM8" s="52"/>
      <c r="BN8" s="52"/>
      <c r="BO8" s="52"/>
      <c r="BP8" s="52"/>
      <c r="BQ8" s="52"/>
      <c r="BR8" s="53"/>
    </row>
    <row r="9" spans="2:79" s="50" customFormat="1" ht="3.75" customHeight="1" thickBot="1">
      <c r="B9" s="53"/>
      <c r="C9" s="53"/>
      <c r="D9" s="53"/>
      <c r="E9" s="53"/>
      <c r="F9" s="54"/>
      <c r="G9" s="55"/>
      <c r="H9" s="53"/>
      <c r="I9" s="53"/>
      <c r="J9" s="53"/>
      <c r="K9" s="53"/>
      <c r="L9" s="53"/>
      <c r="M9" s="53"/>
      <c r="N9" s="53"/>
      <c r="O9" s="53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</row>
    <row r="10" spans="2:79" ht="9.9499999999999993" customHeight="1">
      <c r="B10" s="306" t="s">
        <v>217</v>
      </c>
      <c r="C10" s="307"/>
      <c r="D10" s="307"/>
      <c r="E10" s="307"/>
      <c r="F10" s="307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307"/>
      <c r="AO10" s="307"/>
      <c r="AP10" s="307"/>
      <c r="AQ10" s="307"/>
      <c r="AR10" s="307"/>
      <c r="AS10" s="307"/>
      <c r="AT10" s="307"/>
      <c r="AU10" s="307"/>
      <c r="AV10" s="307"/>
      <c r="AW10" s="307"/>
      <c r="AX10" s="307"/>
      <c r="AY10" s="307"/>
      <c r="AZ10" s="307"/>
      <c r="BA10" s="308"/>
      <c r="BI10" s="51"/>
      <c r="BJ10" s="51"/>
      <c r="BK10" s="51"/>
      <c r="BL10" s="51"/>
      <c r="BM10" s="51"/>
      <c r="BN10" s="51"/>
      <c r="BO10" s="51"/>
      <c r="BP10" s="51"/>
      <c r="BQ10" s="51"/>
      <c r="BT10" s="312"/>
      <c r="BU10" s="312"/>
      <c r="BV10" s="312"/>
      <c r="BW10" s="312"/>
      <c r="BX10" s="312"/>
      <c r="BY10" s="50"/>
      <c r="BZ10" s="48"/>
      <c r="CA10" s="48"/>
    </row>
    <row r="11" spans="2:79" ht="9.9499999999999993" customHeight="1">
      <c r="B11" s="309"/>
      <c r="C11" s="310"/>
      <c r="D11" s="310"/>
      <c r="E11" s="310"/>
      <c r="F11" s="310"/>
      <c r="G11" s="310"/>
      <c r="H11" s="310"/>
      <c r="I11" s="310"/>
      <c r="J11" s="310"/>
      <c r="K11" s="310"/>
      <c r="L11" s="310"/>
      <c r="M11" s="310"/>
      <c r="N11" s="310"/>
      <c r="O11" s="310"/>
      <c r="P11" s="310"/>
      <c r="Q11" s="310"/>
      <c r="R11" s="310"/>
      <c r="S11" s="310"/>
      <c r="T11" s="310"/>
      <c r="U11" s="310"/>
      <c r="V11" s="310"/>
      <c r="W11" s="310"/>
      <c r="X11" s="310"/>
      <c r="Y11" s="310"/>
      <c r="Z11" s="310"/>
      <c r="AA11" s="310"/>
      <c r="AB11" s="310"/>
      <c r="AC11" s="310"/>
      <c r="AD11" s="310"/>
      <c r="AE11" s="310"/>
      <c r="AF11" s="310"/>
      <c r="AG11" s="310"/>
      <c r="AH11" s="310"/>
      <c r="AI11" s="310"/>
      <c r="AJ11" s="310"/>
      <c r="AK11" s="310"/>
      <c r="AL11" s="310"/>
      <c r="AM11" s="310"/>
      <c r="AN11" s="310"/>
      <c r="AO11" s="310"/>
      <c r="AP11" s="310"/>
      <c r="AQ11" s="310"/>
      <c r="AR11" s="310"/>
      <c r="AS11" s="310"/>
      <c r="AT11" s="310"/>
      <c r="AU11" s="310"/>
      <c r="AV11" s="310"/>
      <c r="AW11" s="310"/>
      <c r="AX11" s="310"/>
      <c r="AY11" s="310"/>
      <c r="AZ11" s="310"/>
      <c r="BA11" s="311"/>
      <c r="BD11" s="313" t="s">
        <v>51</v>
      </c>
      <c r="BE11" s="313"/>
      <c r="BF11" s="313"/>
      <c r="BG11" s="313"/>
      <c r="BH11" s="57"/>
      <c r="BI11" s="57"/>
      <c r="BJ11" s="57"/>
      <c r="BK11" s="57"/>
      <c r="BL11" s="51"/>
      <c r="BM11" s="51"/>
      <c r="BN11" s="51"/>
      <c r="BO11" s="51"/>
      <c r="BP11" s="51"/>
      <c r="BQ11" s="51"/>
      <c r="BY11" s="48"/>
      <c r="BZ11" s="48"/>
      <c r="CA11" s="48"/>
    </row>
    <row r="12" spans="2:79" ht="9.9499999999999993" customHeight="1">
      <c r="B12" s="309"/>
      <c r="C12" s="310"/>
      <c r="D12" s="310"/>
      <c r="E12" s="310"/>
      <c r="F12" s="310"/>
      <c r="G12" s="310"/>
      <c r="H12" s="310"/>
      <c r="I12" s="310"/>
      <c r="J12" s="310"/>
      <c r="K12" s="310"/>
      <c r="L12" s="310"/>
      <c r="M12" s="310"/>
      <c r="N12" s="310"/>
      <c r="O12" s="310"/>
      <c r="P12" s="310"/>
      <c r="Q12" s="310"/>
      <c r="R12" s="310"/>
      <c r="S12" s="310"/>
      <c r="T12" s="310"/>
      <c r="U12" s="310"/>
      <c r="V12" s="310"/>
      <c r="W12" s="310"/>
      <c r="X12" s="310"/>
      <c r="Y12" s="310"/>
      <c r="Z12" s="310"/>
      <c r="AA12" s="310"/>
      <c r="AB12" s="310"/>
      <c r="AC12" s="310"/>
      <c r="AD12" s="310"/>
      <c r="AE12" s="310"/>
      <c r="AF12" s="310"/>
      <c r="AG12" s="310"/>
      <c r="AH12" s="310"/>
      <c r="AI12" s="310"/>
      <c r="AJ12" s="310"/>
      <c r="AK12" s="310"/>
      <c r="AL12" s="310"/>
      <c r="AM12" s="310"/>
      <c r="AN12" s="310"/>
      <c r="AO12" s="310"/>
      <c r="AP12" s="310"/>
      <c r="AQ12" s="310"/>
      <c r="AR12" s="310"/>
      <c r="AS12" s="310"/>
      <c r="AT12" s="310"/>
      <c r="AU12" s="310"/>
      <c r="AV12" s="310"/>
      <c r="AW12" s="310"/>
      <c r="AX12" s="310"/>
      <c r="AY12" s="310"/>
      <c r="AZ12" s="310"/>
      <c r="BA12" s="311"/>
      <c r="BD12" s="313"/>
      <c r="BE12" s="313"/>
      <c r="BF12" s="313"/>
      <c r="BG12" s="313"/>
      <c r="BH12" s="57"/>
      <c r="BI12" s="57"/>
      <c r="BJ12" s="57"/>
      <c r="BK12" s="57"/>
      <c r="BL12" s="56"/>
      <c r="BM12" s="56"/>
      <c r="BN12" s="56"/>
      <c r="BO12" s="56"/>
      <c r="BP12" s="56"/>
      <c r="BQ12" s="56"/>
      <c r="BY12" s="50"/>
      <c r="BZ12" s="48"/>
      <c r="CA12" s="48"/>
    </row>
    <row r="13" spans="2:79" s="62" customFormat="1" ht="18">
      <c r="B13" s="58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508" t="s">
        <v>14</v>
      </c>
      <c r="AI13" s="508"/>
      <c r="AJ13" s="508"/>
      <c r="AK13" s="514" t="s">
        <v>30</v>
      </c>
      <c r="AL13" s="514"/>
      <c r="AM13" s="514"/>
      <c r="AN13" s="508" t="s">
        <v>11</v>
      </c>
      <c r="AO13" s="508"/>
      <c r="AP13" s="514" t="s">
        <v>30</v>
      </c>
      <c r="AQ13" s="514"/>
      <c r="AR13" s="514"/>
      <c r="AS13" s="508" t="s">
        <v>12</v>
      </c>
      <c r="AT13" s="508"/>
      <c r="AU13" s="514" t="s">
        <v>30</v>
      </c>
      <c r="AV13" s="514"/>
      <c r="AW13" s="514"/>
      <c r="AX13" s="508" t="s">
        <v>13</v>
      </c>
      <c r="AY13" s="508"/>
      <c r="AZ13" s="60"/>
      <c r="BA13" s="61"/>
      <c r="BD13" s="317">
        <f ca="1">YEAR(TODAY())-2018</f>
        <v>8</v>
      </c>
      <c r="BE13" s="317"/>
      <c r="BF13" s="63">
        <f ca="1">MONTH(TODAY())</f>
        <v>3</v>
      </c>
      <c r="BG13" s="64">
        <f ca="1">DAY(TODAY())</f>
        <v>30</v>
      </c>
      <c r="BH13" s="63"/>
      <c r="BJ13" s="64"/>
      <c r="BK13" s="64"/>
      <c r="BL13" s="64"/>
      <c r="BY13" s="48"/>
      <c r="BZ13" s="48"/>
      <c r="CA13" s="48"/>
    </row>
    <row r="14" spans="2:79" s="62" customFormat="1" ht="6" customHeight="1">
      <c r="B14" s="65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  <c r="AF14" s="214"/>
      <c r="AG14" s="214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0"/>
      <c r="AZ14" s="60"/>
      <c r="BA14" s="61"/>
      <c r="BY14" s="50"/>
      <c r="BZ14" s="48"/>
      <c r="CA14" s="48"/>
    </row>
    <row r="15" spans="2:79" s="62" customFormat="1" ht="11.25" customHeight="1">
      <c r="B15" s="65"/>
      <c r="C15" s="330" t="s">
        <v>233</v>
      </c>
      <c r="D15" s="330"/>
      <c r="E15" s="330"/>
      <c r="F15" s="330"/>
      <c r="G15" s="330"/>
      <c r="H15" s="330"/>
      <c r="I15" s="330"/>
      <c r="J15" s="330"/>
      <c r="K15" s="330"/>
      <c r="L15" s="330"/>
      <c r="M15" s="330"/>
      <c r="N15" s="330"/>
      <c r="O15" s="330"/>
      <c r="P15" s="330"/>
      <c r="Q15" s="330"/>
      <c r="R15" s="330"/>
      <c r="S15" s="330"/>
      <c r="T15" s="330"/>
      <c r="U15" s="330"/>
      <c r="V15" s="330"/>
      <c r="W15" s="330"/>
      <c r="X15" s="330"/>
      <c r="Y15" s="330"/>
      <c r="Z15" s="330"/>
      <c r="AA15" s="330"/>
      <c r="AB15" s="214"/>
      <c r="AC15" s="214"/>
      <c r="AD15" s="214"/>
      <c r="AE15" s="214"/>
      <c r="AF15" s="214"/>
      <c r="AG15" s="214"/>
      <c r="AH15" s="214"/>
      <c r="AI15" s="215"/>
      <c r="AJ15" s="215"/>
      <c r="AK15" s="215"/>
      <c r="AL15" s="215"/>
      <c r="AM15" s="215"/>
      <c r="AN15" s="215"/>
      <c r="AO15" s="215"/>
      <c r="AP15" s="215"/>
      <c r="AQ15" s="215"/>
      <c r="AR15" s="215"/>
      <c r="AS15" s="215"/>
      <c r="AT15" s="215"/>
      <c r="AU15" s="215"/>
      <c r="AV15" s="215"/>
      <c r="AW15" s="215"/>
      <c r="AX15" s="215"/>
      <c r="AY15" s="215"/>
      <c r="AZ15" s="215"/>
      <c r="BA15" s="68"/>
      <c r="BY15" s="48"/>
      <c r="BZ15" s="48"/>
      <c r="CA15" s="48"/>
    </row>
    <row r="16" spans="2:79" s="62" customFormat="1" ht="11.25" customHeight="1">
      <c r="B16" s="65"/>
      <c r="C16" s="330"/>
      <c r="D16" s="330"/>
      <c r="E16" s="330"/>
      <c r="F16" s="330"/>
      <c r="G16" s="330"/>
      <c r="H16" s="330"/>
      <c r="I16" s="330"/>
      <c r="J16" s="330"/>
      <c r="K16" s="330"/>
      <c r="L16" s="330"/>
      <c r="M16" s="330"/>
      <c r="N16" s="330"/>
      <c r="O16" s="330"/>
      <c r="P16" s="330"/>
      <c r="Q16" s="330"/>
      <c r="R16" s="330"/>
      <c r="S16" s="330"/>
      <c r="T16" s="330"/>
      <c r="U16" s="330"/>
      <c r="V16" s="330"/>
      <c r="W16" s="330"/>
      <c r="X16" s="330"/>
      <c r="Y16" s="330"/>
      <c r="Z16" s="330"/>
      <c r="AA16" s="330"/>
      <c r="AB16" s="214"/>
      <c r="AC16" s="214"/>
      <c r="AD16" s="60"/>
      <c r="AE16" s="60"/>
      <c r="AF16" s="60"/>
      <c r="AG16" s="60"/>
      <c r="AH16" s="60"/>
      <c r="AI16" s="509" t="s">
        <v>200</v>
      </c>
      <c r="AJ16" s="509"/>
      <c r="AK16" s="509"/>
      <c r="AL16" s="510"/>
      <c r="AM16" s="510"/>
      <c r="AN16" s="510"/>
      <c r="AO16" s="510"/>
      <c r="AP16" s="510"/>
      <c r="AQ16" s="510"/>
      <c r="AR16" s="510"/>
      <c r="AS16" s="510"/>
      <c r="AT16" s="510"/>
      <c r="AU16" s="510"/>
      <c r="AV16" s="510"/>
      <c r="AW16" s="510"/>
      <c r="AX16" s="510"/>
      <c r="AY16" s="510"/>
      <c r="AZ16" s="510"/>
      <c r="BA16" s="69"/>
      <c r="BY16" s="50"/>
      <c r="BZ16" s="48"/>
      <c r="CA16" s="48"/>
    </row>
    <row r="17" spans="2:79" s="62" customFormat="1" ht="11.25" customHeight="1">
      <c r="B17" s="65"/>
      <c r="C17" s="330"/>
      <c r="D17" s="330"/>
      <c r="E17" s="330"/>
      <c r="F17" s="330"/>
      <c r="G17" s="330"/>
      <c r="H17" s="330"/>
      <c r="I17" s="330"/>
      <c r="J17" s="330"/>
      <c r="K17" s="330"/>
      <c r="L17" s="330"/>
      <c r="M17" s="330"/>
      <c r="N17" s="330"/>
      <c r="O17" s="330"/>
      <c r="P17" s="330"/>
      <c r="Q17" s="330"/>
      <c r="R17" s="330"/>
      <c r="S17" s="330"/>
      <c r="T17" s="330"/>
      <c r="U17" s="330"/>
      <c r="V17" s="330"/>
      <c r="W17" s="330"/>
      <c r="X17" s="330"/>
      <c r="Y17" s="330"/>
      <c r="Z17" s="330"/>
      <c r="AA17" s="330"/>
      <c r="AB17" s="216"/>
      <c r="AC17" s="216"/>
      <c r="AD17" s="216"/>
      <c r="AE17" s="216"/>
      <c r="AF17" s="60"/>
      <c r="AG17" s="60"/>
      <c r="AH17" s="60"/>
      <c r="AI17" s="509"/>
      <c r="AJ17" s="509"/>
      <c r="AK17" s="509"/>
      <c r="AL17" s="510"/>
      <c r="AM17" s="510"/>
      <c r="AN17" s="510"/>
      <c r="AO17" s="510"/>
      <c r="AP17" s="510"/>
      <c r="AQ17" s="510"/>
      <c r="AR17" s="510"/>
      <c r="AS17" s="510"/>
      <c r="AT17" s="510"/>
      <c r="AU17" s="510"/>
      <c r="AV17" s="510"/>
      <c r="AW17" s="510"/>
      <c r="AX17" s="510"/>
      <c r="AY17" s="510"/>
      <c r="AZ17" s="510"/>
      <c r="BA17" s="69"/>
      <c r="BY17" s="48"/>
      <c r="BZ17" s="48"/>
      <c r="CA17" s="48"/>
    </row>
    <row r="18" spans="2:79" s="62" customFormat="1" ht="11.25" customHeight="1">
      <c r="B18" s="65"/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  <c r="AA18" s="216"/>
      <c r="AB18" s="217"/>
      <c r="AC18" s="217"/>
      <c r="AD18" s="511" t="s">
        <v>4</v>
      </c>
      <c r="AE18" s="511"/>
      <c r="AF18" s="511"/>
      <c r="AG18" s="511"/>
      <c r="AH18" s="511"/>
      <c r="AI18" s="511"/>
      <c r="AJ18" s="503"/>
      <c r="AK18" s="503"/>
      <c r="AL18" s="503"/>
      <c r="AM18" s="503"/>
      <c r="AN18" s="503"/>
      <c r="AO18" s="503"/>
      <c r="AP18" s="503"/>
      <c r="AQ18" s="503"/>
      <c r="AR18" s="503"/>
      <c r="AS18" s="503"/>
      <c r="AT18" s="503"/>
      <c r="AU18" s="503"/>
      <c r="AV18" s="503"/>
      <c r="AW18" s="503"/>
      <c r="AX18" s="503"/>
      <c r="AY18" s="503"/>
      <c r="AZ18" s="503"/>
      <c r="BA18" s="72"/>
      <c r="BY18" s="50"/>
      <c r="BZ18" s="48"/>
      <c r="CA18" s="48"/>
    </row>
    <row r="19" spans="2:79" s="62" customFormat="1" ht="11.25" customHeight="1">
      <c r="B19" s="65"/>
      <c r="C19" s="512"/>
      <c r="D19" s="513"/>
      <c r="E19" s="513"/>
      <c r="F19" s="513"/>
      <c r="G19" s="513"/>
      <c r="H19" s="513"/>
      <c r="I19" s="513"/>
      <c r="J19" s="513"/>
      <c r="K19" s="513"/>
      <c r="L19" s="513"/>
      <c r="M19" s="513"/>
      <c r="N19" s="513"/>
      <c r="O19" s="513"/>
      <c r="P19" s="513"/>
      <c r="Q19" s="513"/>
      <c r="R19" s="513"/>
      <c r="S19" s="513"/>
      <c r="T19" s="513"/>
      <c r="U19" s="513"/>
      <c r="V19" s="513"/>
      <c r="W19" s="513"/>
      <c r="X19" s="513"/>
      <c r="Y19" s="513"/>
      <c r="Z19" s="513"/>
      <c r="AA19" s="513"/>
      <c r="AB19" s="215"/>
      <c r="AC19" s="215"/>
      <c r="AD19" s="502"/>
      <c r="AE19" s="502"/>
      <c r="AF19" s="502"/>
      <c r="AG19" s="502"/>
      <c r="AH19" s="502"/>
      <c r="AI19" s="502"/>
      <c r="AJ19" s="504"/>
      <c r="AK19" s="504"/>
      <c r="AL19" s="504"/>
      <c r="AM19" s="504"/>
      <c r="AN19" s="504"/>
      <c r="AO19" s="504"/>
      <c r="AP19" s="504"/>
      <c r="AQ19" s="504"/>
      <c r="AR19" s="504"/>
      <c r="AS19" s="504"/>
      <c r="AT19" s="504"/>
      <c r="AU19" s="504"/>
      <c r="AV19" s="504"/>
      <c r="AW19" s="504"/>
      <c r="AX19" s="504"/>
      <c r="AY19" s="504"/>
      <c r="AZ19" s="504"/>
      <c r="BA19" s="72"/>
      <c r="BY19" s="48"/>
      <c r="BZ19" s="48"/>
      <c r="CA19" s="48"/>
    </row>
    <row r="20" spans="2:79" s="62" customFormat="1" ht="11.25" customHeight="1">
      <c r="B20" s="65"/>
      <c r="C20" s="513"/>
      <c r="D20" s="513"/>
      <c r="E20" s="513"/>
      <c r="F20" s="513"/>
      <c r="G20" s="513"/>
      <c r="H20" s="513"/>
      <c r="I20" s="513"/>
      <c r="J20" s="513"/>
      <c r="K20" s="513"/>
      <c r="L20" s="513"/>
      <c r="M20" s="513"/>
      <c r="N20" s="513"/>
      <c r="O20" s="513"/>
      <c r="P20" s="513"/>
      <c r="Q20" s="513"/>
      <c r="R20" s="513"/>
      <c r="S20" s="513"/>
      <c r="T20" s="513"/>
      <c r="U20" s="513"/>
      <c r="V20" s="513"/>
      <c r="W20" s="513"/>
      <c r="X20" s="513"/>
      <c r="Y20" s="513"/>
      <c r="Z20" s="513"/>
      <c r="AA20" s="513"/>
      <c r="AB20" s="218"/>
      <c r="AC20" s="218"/>
      <c r="AD20" s="501" t="s">
        <v>1</v>
      </c>
      <c r="AE20" s="501"/>
      <c r="AF20" s="501"/>
      <c r="AG20" s="501"/>
      <c r="AH20" s="501"/>
      <c r="AI20" s="501"/>
      <c r="AJ20" s="560"/>
      <c r="AK20" s="560"/>
      <c r="AL20" s="560"/>
      <c r="AM20" s="560"/>
      <c r="AN20" s="560"/>
      <c r="AO20" s="560"/>
      <c r="AP20" s="560"/>
      <c r="AQ20" s="560"/>
      <c r="AR20" s="560"/>
      <c r="AS20" s="560"/>
      <c r="AT20" s="560"/>
      <c r="AU20" s="560"/>
      <c r="AV20" s="560"/>
      <c r="AW20" s="560"/>
      <c r="AX20" s="560"/>
      <c r="AY20" s="560"/>
      <c r="AZ20" s="560"/>
      <c r="BA20" s="72"/>
      <c r="BY20" s="50"/>
      <c r="BZ20" s="48"/>
      <c r="CA20" s="48"/>
    </row>
    <row r="21" spans="2:79" s="62" customFormat="1" ht="11.25" customHeight="1">
      <c r="B21" s="65"/>
      <c r="C21" s="513"/>
      <c r="D21" s="513"/>
      <c r="E21" s="513"/>
      <c r="F21" s="513"/>
      <c r="G21" s="513"/>
      <c r="H21" s="513"/>
      <c r="I21" s="513"/>
      <c r="J21" s="513"/>
      <c r="K21" s="513"/>
      <c r="L21" s="513"/>
      <c r="M21" s="513"/>
      <c r="N21" s="513"/>
      <c r="O21" s="513"/>
      <c r="P21" s="513"/>
      <c r="Q21" s="513"/>
      <c r="R21" s="513"/>
      <c r="S21" s="513"/>
      <c r="T21" s="513"/>
      <c r="U21" s="513"/>
      <c r="V21" s="513"/>
      <c r="W21" s="513"/>
      <c r="X21" s="513"/>
      <c r="Y21" s="513"/>
      <c r="Z21" s="513"/>
      <c r="AA21" s="513"/>
      <c r="AB21" s="218"/>
      <c r="AC21" s="218"/>
      <c r="AD21" s="502"/>
      <c r="AE21" s="502"/>
      <c r="AF21" s="502"/>
      <c r="AG21" s="502"/>
      <c r="AH21" s="502"/>
      <c r="AI21" s="502"/>
      <c r="AJ21" s="561"/>
      <c r="AK21" s="561"/>
      <c r="AL21" s="561"/>
      <c r="AM21" s="561"/>
      <c r="AN21" s="561"/>
      <c r="AO21" s="561"/>
      <c r="AP21" s="561"/>
      <c r="AQ21" s="561"/>
      <c r="AR21" s="561"/>
      <c r="AS21" s="561"/>
      <c r="AT21" s="561"/>
      <c r="AU21" s="561"/>
      <c r="AV21" s="561"/>
      <c r="AW21" s="561"/>
      <c r="AX21" s="561"/>
      <c r="AY21" s="561"/>
      <c r="AZ21" s="561"/>
      <c r="BA21" s="72"/>
      <c r="BY21" s="48"/>
      <c r="BZ21" s="48"/>
      <c r="CA21" s="48"/>
    </row>
    <row r="22" spans="2:79" s="62" customFormat="1" ht="11.25" customHeight="1">
      <c r="B22" s="65"/>
      <c r="C22" s="513"/>
      <c r="D22" s="513"/>
      <c r="E22" s="513"/>
      <c r="F22" s="513"/>
      <c r="G22" s="513"/>
      <c r="H22" s="513"/>
      <c r="I22" s="513"/>
      <c r="J22" s="513"/>
      <c r="K22" s="513"/>
      <c r="L22" s="513"/>
      <c r="M22" s="513"/>
      <c r="N22" s="513"/>
      <c r="O22" s="513"/>
      <c r="P22" s="513"/>
      <c r="Q22" s="513"/>
      <c r="R22" s="513"/>
      <c r="S22" s="513"/>
      <c r="T22" s="513"/>
      <c r="U22" s="513"/>
      <c r="V22" s="513"/>
      <c r="W22" s="513"/>
      <c r="X22" s="513"/>
      <c r="Y22" s="513"/>
      <c r="Z22" s="513"/>
      <c r="AA22" s="513"/>
      <c r="AB22" s="214"/>
      <c r="AC22" s="214"/>
      <c r="AD22" s="501" t="s">
        <v>2</v>
      </c>
      <c r="AE22" s="501"/>
      <c r="AF22" s="501"/>
      <c r="AG22" s="501"/>
      <c r="AH22" s="501"/>
      <c r="AI22" s="501"/>
      <c r="AJ22" s="503"/>
      <c r="AK22" s="503"/>
      <c r="AL22" s="503"/>
      <c r="AM22" s="503"/>
      <c r="AN22" s="503"/>
      <c r="AO22" s="503"/>
      <c r="AP22" s="503"/>
      <c r="AQ22" s="503"/>
      <c r="AR22" s="503"/>
      <c r="AS22" s="503"/>
      <c r="AT22" s="503"/>
      <c r="AU22" s="503"/>
      <c r="AV22" s="503"/>
      <c r="AW22" s="503"/>
      <c r="AX22" s="503"/>
      <c r="AY22" s="503"/>
      <c r="AZ22" s="503"/>
      <c r="BA22" s="72"/>
      <c r="BY22" s="50"/>
      <c r="BZ22" s="48"/>
      <c r="CA22" s="48"/>
    </row>
    <row r="23" spans="2:79" s="62" customFormat="1" ht="11.25" customHeight="1">
      <c r="B23" s="65"/>
      <c r="C23" s="513"/>
      <c r="D23" s="513"/>
      <c r="E23" s="513"/>
      <c r="F23" s="513"/>
      <c r="G23" s="513"/>
      <c r="H23" s="513"/>
      <c r="I23" s="513"/>
      <c r="J23" s="513"/>
      <c r="K23" s="513"/>
      <c r="L23" s="513"/>
      <c r="M23" s="513"/>
      <c r="N23" s="513"/>
      <c r="O23" s="513"/>
      <c r="P23" s="513"/>
      <c r="Q23" s="513"/>
      <c r="R23" s="513"/>
      <c r="S23" s="513"/>
      <c r="T23" s="513"/>
      <c r="U23" s="513"/>
      <c r="V23" s="513"/>
      <c r="W23" s="513"/>
      <c r="X23" s="513"/>
      <c r="Y23" s="513"/>
      <c r="Z23" s="513"/>
      <c r="AA23" s="513"/>
      <c r="AB23" s="214"/>
      <c r="AC23" s="214"/>
      <c r="AD23" s="502"/>
      <c r="AE23" s="502"/>
      <c r="AF23" s="502"/>
      <c r="AG23" s="502"/>
      <c r="AH23" s="502"/>
      <c r="AI23" s="502"/>
      <c r="AJ23" s="504"/>
      <c r="AK23" s="504"/>
      <c r="AL23" s="504"/>
      <c r="AM23" s="504"/>
      <c r="AN23" s="504"/>
      <c r="AO23" s="504"/>
      <c r="AP23" s="504"/>
      <c r="AQ23" s="504"/>
      <c r="AR23" s="504"/>
      <c r="AS23" s="504"/>
      <c r="AT23" s="504"/>
      <c r="AU23" s="504"/>
      <c r="AV23" s="504"/>
      <c r="AW23" s="504"/>
      <c r="AX23" s="504"/>
      <c r="AY23" s="504"/>
      <c r="AZ23" s="504"/>
      <c r="BA23" s="72"/>
      <c r="BY23" s="48"/>
      <c r="BZ23" s="48"/>
      <c r="CA23" s="48"/>
    </row>
    <row r="24" spans="2:79" s="62" customFormat="1" ht="20.100000000000001" customHeight="1">
      <c r="B24" s="65"/>
      <c r="C24" s="513"/>
      <c r="D24" s="513"/>
      <c r="E24" s="513"/>
      <c r="F24" s="513"/>
      <c r="G24" s="513"/>
      <c r="H24" s="513"/>
      <c r="I24" s="513"/>
      <c r="J24" s="513"/>
      <c r="K24" s="513"/>
      <c r="L24" s="513"/>
      <c r="M24" s="513"/>
      <c r="N24" s="513"/>
      <c r="O24" s="513"/>
      <c r="P24" s="513"/>
      <c r="Q24" s="513"/>
      <c r="R24" s="513"/>
      <c r="S24" s="513"/>
      <c r="T24" s="513"/>
      <c r="U24" s="513"/>
      <c r="V24" s="513"/>
      <c r="W24" s="513"/>
      <c r="X24" s="513"/>
      <c r="Y24" s="513"/>
      <c r="Z24" s="513"/>
      <c r="AA24" s="513"/>
      <c r="AB24" s="214"/>
      <c r="AC24" s="214"/>
      <c r="AD24" s="501" t="s">
        <v>5</v>
      </c>
      <c r="AE24" s="501"/>
      <c r="AF24" s="501"/>
      <c r="AG24" s="501"/>
      <c r="AH24" s="501"/>
      <c r="AI24" s="501"/>
      <c r="AJ24" s="339"/>
      <c r="AK24" s="339"/>
      <c r="AL24" s="339"/>
      <c r="AM24" s="339"/>
      <c r="AN24" s="339"/>
      <c r="AO24" s="339"/>
      <c r="AP24" s="339"/>
      <c r="AQ24" s="339"/>
      <c r="AR24" s="339"/>
      <c r="AS24" s="339"/>
      <c r="AT24" s="339"/>
      <c r="AU24" s="339"/>
      <c r="AV24" s="339"/>
      <c r="AW24" s="339"/>
      <c r="AX24" s="339"/>
      <c r="AY24" s="339"/>
      <c r="AZ24" s="339"/>
      <c r="BA24" s="72"/>
      <c r="BY24" s="50"/>
      <c r="BZ24" s="48"/>
      <c r="CA24" s="48"/>
    </row>
    <row r="25" spans="2:79" s="62" customFormat="1" ht="20.100000000000001" customHeight="1">
      <c r="B25" s="65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502"/>
      <c r="AE25" s="502"/>
      <c r="AF25" s="502"/>
      <c r="AG25" s="502"/>
      <c r="AH25" s="502"/>
      <c r="AI25" s="502"/>
      <c r="AJ25" s="340"/>
      <c r="AK25" s="340"/>
      <c r="AL25" s="340"/>
      <c r="AM25" s="340"/>
      <c r="AN25" s="340"/>
      <c r="AO25" s="340"/>
      <c r="AP25" s="340"/>
      <c r="AQ25" s="340"/>
      <c r="AR25" s="340"/>
      <c r="AS25" s="340"/>
      <c r="AT25" s="340"/>
      <c r="AU25" s="340"/>
      <c r="AV25" s="340"/>
      <c r="AW25" s="340"/>
      <c r="AX25" s="340"/>
      <c r="AY25" s="340"/>
      <c r="AZ25" s="340"/>
      <c r="BA25" s="72"/>
      <c r="BY25" s="48"/>
      <c r="BZ25" s="48"/>
      <c r="CA25" s="48"/>
    </row>
    <row r="26" spans="2:79" s="62" customFormat="1" ht="6.75" customHeight="1">
      <c r="B26" s="65"/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4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72"/>
      <c r="BY26" s="50"/>
      <c r="BZ26" s="48"/>
      <c r="CA26" s="48"/>
    </row>
    <row r="27" spans="2:79" s="62" customFormat="1" ht="11.25" customHeight="1">
      <c r="B27" s="65"/>
      <c r="C27" s="505" t="s">
        <v>223</v>
      </c>
      <c r="D27" s="505"/>
      <c r="E27" s="505"/>
      <c r="F27" s="505"/>
      <c r="G27" s="505"/>
      <c r="H27" s="505"/>
      <c r="I27" s="505"/>
      <c r="J27" s="505"/>
      <c r="K27" s="505"/>
      <c r="L27" s="505"/>
      <c r="M27" s="505"/>
      <c r="N27" s="505"/>
      <c r="O27" s="505"/>
      <c r="P27" s="505"/>
      <c r="Q27" s="505"/>
      <c r="R27" s="505"/>
      <c r="S27" s="505"/>
      <c r="T27" s="505"/>
      <c r="U27" s="505"/>
      <c r="V27" s="505"/>
      <c r="W27" s="505"/>
      <c r="X27" s="505"/>
      <c r="Y27" s="505"/>
      <c r="Z27" s="505"/>
      <c r="AA27" s="505"/>
      <c r="AB27" s="505"/>
      <c r="AC27" s="505"/>
      <c r="AD27" s="505"/>
      <c r="AE27" s="505"/>
      <c r="AF27" s="505"/>
      <c r="AG27" s="505"/>
      <c r="AH27" s="505"/>
      <c r="AI27" s="505"/>
      <c r="AJ27" s="505"/>
      <c r="AK27" s="505"/>
      <c r="AL27" s="505"/>
      <c r="AM27" s="505"/>
      <c r="AN27" s="505"/>
      <c r="AO27" s="505"/>
      <c r="AP27" s="505"/>
      <c r="AQ27" s="505"/>
      <c r="AR27" s="505"/>
      <c r="AS27" s="505"/>
      <c r="AT27" s="505"/>
      <c r="AU27" s="505"/>
      <c r="AV27" s="505"/>
      <c r="AW27" s="505"/>
      <c r="AX27" s="505"/>
      <c r="AY27" s="505"/>
      <c r="AZ27" s="505"/>
      <c r="BA27" s="72"/>
      <c r="BY27" s="48"/>
      <c r="BZ27" s="48"/>
      <c r="CA27" s="48"/>
    </row>
    <row r="28" spans="2:79" s="62" customFormat="1" ht="11.25" customHeight="1">
      <c r="B28" s="65"/>
      <c r="C28" s="505"/>
      <c r="D28" s="505"/>
      <c r="E28" s="505"/>
      <c r="F28" s="505"/>
      <c r="G28" s="505"/>
      <c r="H28" s="505"/>
      <c r="I28" s="505"/>
      <c r="J28" s="505"/>
      <c r="K28" s="505"/>
      <c r="L28" s="505"/>
      <c r="M28" s="505"/>
      <c r="N28" s="505"/>
      <c r="O28" s="505"/>
      <c r="P28" s="505"/>
      <c r="Q28" s="505"/>
      <c r="R28" s="505"/>
      <c r="S28" s="505"/>
      <c r="T28" s="505"/>
      <c r="U28" s="505"/>
      <c r="V28" s="505"/>
      <c r="W28" s="505"/>
      <c r="X28" s="505"/>
      <c r="Y28" s="505"/>
      <c r="Z28" s="505"/>
      <c r="AA28" s="505"/>
      <c r="AB28" s="505"/>
      <c r="AC28" s="505"/>
      <c r="AD28" s="505"/>
      <c r="AE28" s="505"/>
      <c r="AF28" s="505"/>
      <c r="AG28" s="505"/>
      <c r="AH28" s="505"/>
      <c r="AI28" s="505"/>
      <c r="AJ28" s="505"/>
      <c r="AK28" s="505"/>
      <c r="AL28" s="505"/>
      <c r="AM28" s="505"/>
      <c r="AN28" s="505"/>
      <c r="AO28" s="505"/>
      <c r="AP28" s="505"/>
      <c r="AQ28" s="505"/>
      <c r="AR28" s="505"/>
      <c r="AS28" s="505"/>
      <c r="AT28" s="505"/>
      <c r="AU28" s="505"/>
      <c r="AV28" s="505"/>
      <c r="AW28" s="505"/>
      <c r="AX28" s="505"/>
      <c r="AY28" s="505"/>
      <c r="AZ28" s="505"/>
      <c r="BA28" s="68"/>
      <c r="BY28" s="50"/>
      <c r="BZ28" s="48"/>
      <c r="CA28" s="48"/>
    </row>
    <row r="29" spans="2:79" s="62" customFormat="1" ht="6" customHeight="1">
      <c r="B29" s="6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  <c r="N29" s="215"/>
      <c r="O29" s="215"/>
      <c r="P29" s="215"/>
      <c r="Q29" s="215"/>
      <c r="R29" s="215"/>
      <c r="S29" s="215"/>
      <c r="T29" s="215"/>
      <c r="U29" s="215"/>
      <c r="V29" s="215"/>
      <c r="W29" s="215"/>
      <c r="X29" s="215"/>
      <c r="Y29" s="215"/>
      <c r="Z29" s="215"/>
      <c r="AA29" s="215"/>
      <c r="AB29" s="215"/>
      <c r="AC29" s="215"/>
      <c r="AD29" s="215"/>
      <c r="AE29" s="215"/>
      <c r="AF29" s="215"/>
      <c r="AG29" s="215"/>
      <c r="AH29" s="215"/>
      <c r="AI29" s="215"/>
      <c r="AJ29" s="215"/>
      <c r="AK29" s="215"/>
      <c r="AL29" s="215"/>
      <c r="AM29" s="215"/>
      <c r="AN29" s="215"/>
      <c r="AO29" s="215"/>
      <c r="AP29" s="215"/>
      <c r="AQ29" s="215"/>
      <c r="AR29" s="215"/>
      <c r="AS29" s="215"/>
      <c r="AT29" s="215"/>
      <c r="AU29" s="215"/>
      <c r="AV29" s="215"/>
      <c r="AW29" s="215"/>
      <c r="AX29" s="215"/>
      <c r="AY29" s="215"/>
      <c r="AZ29" s="215"/>
      <c r="BA29" s="68"/>
      <c r="BY29" s="48"/>
      <c r="BZ29" s="48"/>
      <c r="CA29" s="48"/>
    </row>
    <row r="30" spans="2:79" s="62" customFormat="1" ht="20.100000000000001" customHeight="1">
      <c r="B30" s="65"/>
      <c r="C30" s="332" t="s">
        <v>218</v>
      </c>
      <c r="D30" s="332"/>
      <c r="E30" s="332"/>
      <c r="F30" s="332"/>
      <c r="G30" s="332"/>
      <c r="H30" s="332"/>
      <c r="I30" s="332"/>
      <c r="J30" s="332"/>
      <c r="K30" s="332"/>
      <c r="L30" s="332"/>
      <c r="M30" s="332"/>
      <c r="N30" s="332"/>
      <c r="O30" s="332"/>
      <c r="P30" s="332"/>
      <c r="Q30" s="332"/>
      <c r="R30" s="332"/>
      <c r="S30" s="332"/>
      <c r="T30" s="332"/>
      <c r="U30" s="332"/>
      <c r="V30" s="332"/>
      <c r="W30" s="506" t="str">
        <f>試験項目一覧!L114</f>
        <v/>
      </c>
      <c r="X30" s="506"/>
      <c r="Y30" s="506"/>
      <c r="Z30" s="506"/>
      <c r="AA30" s="506"/>
      <c r="AB30" s="506"/>
      <c r="AC30" s="506"/>
      <c r="AD30" s="506"/>
      <c r="AE30" s="506"/>
      <c r="AF30" s="506"/>
      <c r="AG30" s="506"/>
      <c r="AH30" s="506"/>
      <c r="AI30" s="506"/>
      <c r="AJ30" s="506"/>
      <c r="AK30" s="506"/>
      <c r="AL30" s="506"/>
      <c r="AM30" s="506"/>
      <c r="AN30" s="506"/>
      <c r="AO30" s="506"/>
      <c r="AP30" s="506"/>
      <c r="AQ30" s="506"/>
      <c r="AR30" s="506"/>
      <c r="AS30" s="506"/>
      <c r="AT30" s="506"/>
      <c r="AU30" s="506"/>
      <c r="AV30" s="506"/>
      <c r="AW30" s="506"/>
      <c r="AX30" s="506"/>
      <c r="AY30" s="506"/>
      <c r="AZ30" s="506"/>
      <c r="BA30" s="68"/>
      <c r="BD30" s="331"/>
      <c r="BE30" s="515"/>
      <c r="BF30" s="515"/>
      <c r="BG30" s="515"/>
      <c r="BH30" s="515"/>
      <c r="BI30" s="515"/>
      <c r="BJ30" s="515"/>
      <c r="BK30" s="515"/>
      <c r="BL30" s="515"/>
      <c r="BM30" s="515"/>
      <c r="BN30" s="515"/>
      <c r="BO30" s="515"/>
      <c r="BP30" s="515"/>
      <c r="BY30" s="50"/>
      <c r="BZ30" s="48"/>
      <c r="CA30" s="48"/>
    </row>
    <row r="31" spans="2:79" s="62" customFormat="1" ht="20.100000000000001" customHeight="1">
      <c r="B31" s="74"/>
      <c r="C31" s="332"/>
      <c r="D31" s="332"/>
      <c r="E31" s="332"/>
      <c r="F31" s="332"/>
      <c r="G31" s="332"/>
      <c r="H31" s="332"/>
      <c r="I31" s="332"/>
      <c r="J31" s="332"/>
      <c r="K31" s="332"/>
      <c r="L31" s="332"/>
      <c r="M31" s="332"/>
      <c r="N31" s="332"/>
      <c r="O31" s="332"/>
      <c r="P31" s="332"/>
      <c r="Q31" s="332"/>
      <c r="R31" s="332"/>
      <c r="S31" s="332"/>
      <c r="T31" s="332"/>
      <c r="U31" s="332"/>
      <c r="V31" s="332"/>
      <c r="W31" s="507"/>
      <c r="X31" s="507"/>
      <c r="Y31" s="507"/>
      <c r="Z31" s="507"/>
      <c r="AA31" s="507"/>
      <c r="AB31" s="507"/>
      <c r="AC31" s="507"/>
      <c r="AD31" s="507"/>
      <c r="AE31" s="507"/>
      <c r="AF31" s="507"/>
      <c r="AG31" s="507"/>
      <c r="AH31" s="507"/>
      <c r="AI31" s="507"/>
      <c r="AJ31" s="507"/>
      <c r="AK31" s="507"/>
      <c r="AL31" s="507"/>
      <c r="AM31" s="507"/>
      <c r="AN31" s="507"/>
      <c r="AO31" s="507"/>
      <c r="AP31" s="507"/>
      <c r="AQ31" s="507"/>
      <c r="AR31" s="507"/>
      <c r="AS31" s="507"/>
      <c r="AT31" s="507"/>
      <c r="AU31" s="507"/>
      <c r="AV31" s="507"/>
      <c r="AW31" s="507"/>
      <c r="AX31" s="507"/>
      <c r="AY31" s="507"/>
      <c r="AZ31" s="507"/>
      <c r="BA31" s="68"/>
      <c r="BD31" s="515"/>
      <c r="BE31" s="515"/>
      <c r="BF31" s="515"/>
      <c r="BG31" s="515"/>
      <c r="BH31" s="515"/>
      <c r="BI31" s="515"/>
      <c r="BJ31" s="515"/>
      <c r="BK31" s="515"/>
      <c r="BL31" s="515"/>
      <c r="BM31" s="515"/>
      <c r="BN31" s="515"/>
      <c r="BO31" s="515"/>
      <c r="BP31" s="515"/>
      <c r="BY31" s="48"/>
      <c r="BZ31" s="48"/>
      <c r="CA31" s="48"/>
    </row>
    <row r="32" spans="2:79" s="62" customFormat="1" ht="6.75" customHeight="1">
      <c r="B32" s="74"/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215"/>
      <c r="X32" s="215"/>
      <c r="Y32" s="215"/>
      <c r="Z32" s="215"/>
      <c r="AA32" s="215"/>
      <c r="AB32" s="215"/>
      <c r="AC32" s="215"/>
      <c r="AD32" s="215"/>
      <c r="AE32" s="215"/>
      <c r="AF32" s="215"/>
      <c r="AG32" s="215"/>
      <c r="AH32" s="215"/>
      <c r="AI32" s="215"/>
      <c r="AJ32" s="215"/>
      <c r="AK32" s="215"/>
      <c r="AL32" s="215"/>
      <c r="AM32" s="215"/>
      <c r="AN32" s="215"/>
      <c r="AO32" s="215"/>
      <c r="AP32" s="215"/>
      <c r="AQ32" s="215"/>
      <c r="AR32" s="215"/>
      <c r="AS32" s="215"/>
      <c r="AT32" s="215"/>
      <c r="AU32" s="215"/>
      <c r="AV32" s="215"/>
      <c r="AW32" s="215"/>
      <c r="AX32" s="215"/>
      <c r="AY32" s="215"/>
      <c r="AZ32" s="215"/>
      <c r="BA32" s="68"/>
      <c r="BY32" s="50"/>
      <c r="BZ32" s="48"/>
      <c r="CA32" s="48"/>
    </row>
    <row r="33" spans="2:79" s="62" customFormat="1" ht="9.9499999999999993" customHeight="1">
      <c r="B33" s="74"/>
      <c r="C33" s="332" t="s">
        <v>219</v>
      </c>
      <c r="D33" s="332"/>
      <c r="E33" s="332"/>
      <c r="F33" s="332"/>
      <c r="G33" s="332"/>
      <c r="H33" s="332"/>
      <c r="I33" s="332"/>
      <c r="J33" s="332"/>
      <c r="K33" s="332"/>
      <c r="L33" s="332"/>
      <c r="M33" s="332"/>
      <c r="N33" s="332"/>
      <c r="O33" s="332"/>
      <c r="P33" s="332"/>
      <c r="Q33" s="332"/>
      <c r="R33" s="332"/>
      <c r="S33" s="332"/>
      <c r="T33" s="332"/>
      <c r="U33" s="332"/>
      <c r="V33" s="332"/>
      <c r="W33" s="499" t="s">
        <v>30</v>
      </c>
      <c r="X33" s="499"/>
      <c r="Y33" s="499"/>
      <c r="Z33" s="499"/>
      <c r="AA33" s="499"/>
      <c r="AB33" s="499"/>
      <c r="AC33" s="499"/>
      <c r="AD33" s="499"/>
      <c r="AE33" s="499"/>
      <c r="AF33" s="499"/>
      <c r="AG33" s="499"/>
      <c r="AH33" s="499"/>
      <c r="AI33" s="499"/>
      <c r="AJ33" s="499"/>
      <c r="AK33" s="499"/>
      <c r="AL33" s="499"/>
      <c r="AM33" s="499"/>
      <c r="AN33" s="499"/>
      <c r="AO33" s="499"/>
      <c r="AP33" s="499"/>
      <c r="AQ33" s="499"/>
      <c r="AR33" s="499"/>
      <c r="AS33" s="499"/>
      <c r="AT33" s="499"/>
      <c r="AU33" s="499"/>
      <c r="AV33" s="499"/>
      <c r="AW33" s="499"/>
      <c r="AX33" s="499"/>
      <c r="AY33" s="499"/>
      <c r="AZ33" s="499"/>
      <c r="BA33" s="151"/>
      <c r="BB33" s="152"/>
      <c r="BC33" s="152"/>
      <c r="BD33" s="75" t="s">
        <v>57</v>
      </c>
      <c r="BE33" s="152"/>
      <c r="BF33" s="152"/>
      <c r="BG33" s="152"/>
      <c r="BH33" s="152"/>
      <c r="BI33" s="152"/>
      <c r="BJ33" s="152"/>
      <c r="BY33" s="48"/>
      <c r="BZ33" s="48"/>
      <c r="CA33" s="48"/>
    </row>
    <row r="34" spans="2:79" s="62" customFormat="1" ht="9.9499999999999993" customHeight="1">
      <c r="B34" s="74"/>
      <c r="C34" s="332"/>
      <c r="D34" s="332"/>
      <c r="E34" s="332"/>
      <c r="F34" s="332"/>
      <c r="G34" s="332"/>
      <c r="H34" s="332"/>
      <c r="I34" s="332"/>
      <c r="J34" s="332"/>
      <c r="K34" s="332"/>
      <c r="L34" s="332"/>
      <c r="M34" s="332"/>
      <c r="N34" s="332"/>
      <c r="O34" s="332"/>
      <c r="P34" s="332"/>
      <c r="Q34" s="332"/>
      <c r="R34" s="332"/>
      <c r="S34" s="332"/>
      <c r="T34" s="332"/>
      <c r="U34" s="332"/>
      <c r="V34" s="332"/>
      <c r="W34" s="500"/>
      <c r="X34" s="500"/>
      <c r="Y34" s="500"/>
      <c r="Z34" s="500"/>
      <c r="AA34" s="500"/>
      <c r="AB34" s="500"/>
      <c r="AC34" s="500"/>
      <c r="AD34" s="500"/>
      <c r="AE34" s="500"/>
      <c r="AF34" s="500"/>
      <c r="AG34" s="500"/>
      <c r="AH34" s="500"/>
      <c r="AI34" s="500"/>
      <c r="AJ34" s="500"/>
      <c r="AK34" s="500"/>
      <c r="AL34" s="500"/>
      <c r="AM34" s="500"/>
      <c r="AN34" s="500"/>
      <c r="AO34" s="500"/>
      <c r="AP34" s="500"/>
      <c r="AQ34" s="500"/>
      <c r="AR34" s="500"/>
      <c r="AS34" s="500"/>
      <c r="AT34" s="500"/>
      <c r="AU34" s="500"/>
      <c r="AV34" s="500"/>
      <c r="AW34" s="500"/>
      <c r="AX34" s="500"/>
      <c r="AY34" s="500"/>
      <c r="AZ34" s="500"/>
      <c r="BA34" s="153"/>
      <c r="BB34" s="152"/>
      <c r="BC34" s="152"/>
      <c r="BD34" s="75"/>
      <c r="BE34" s="152"/>
      <c r="BF34" s="152"/>
      <c r="BG34" s="152"/>
      <c r="BH34" s="152"/>
      <c r="BI34" s="152"/>
      <c r="BJ34" s="152"/>
      <c r="BY34" s="50"/>
      <c r="BZ34" s="48"/>
      <c r="CA34" s="48"/>
    </row>
    <row r="35" spans="2:79" s="62" customFormat="1" ht="6.75" customHeight="1">
      <c r="B35" s="74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215"/>
      <c r="X35" s="215"/>
      <c r="Y35" s="215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68"/>
      <c r="BD35" s="75"/>
      <c r="BY35" s="48"/>
      <c r="BZ35" s="48"/>
      <c r="CA35" s="48"/>
    </row>
    <row r="36" spans="2:79" s="62" customFormat="1" ht="9.9499999999999993" customHeight="1">
      <c r="B36" s="74"/>
      <c r="C36" s="332" t="s">
        <v>220</v>
      </c>
      <c r="D36" s="332"/>
      <c r="E36" s="332"/>
      <c r="F36" s="332"/>
      <c r="G36" s="332"/>
      <c r="H36" s="332"/>
      <c r="I36" s="332"/>
      <c r="J36" s="332"/>
      <c r="K36" s="332"/>
      <c r="L36" s="332"/>
      <c r="M36" s="332"/>
      <c r="N36" s="332"/>
      <c r="O36" s="332"/>
      <c r="P36" s="332"/>
      <c r="Q36" s="332"/>
      <c r="R36" s="332"/>
      <c r="S36" s="332"/>
      <c r="T36" s="332"/>
      <c r="U36" s="332"/>
      <c r="V36" s="332"/>
      <c r="W36" s="499"/>
      <c r="X36" s="499"/>
      <c r="Y36" s="499"/>
      <c r="Z36" s="499"/>
      <c r="AA36" s="499"/>
      <c r="AB36" s="499"/>
      <c r="AC36" s="499"/>
      <c r="AD36" s="499"/>
      <c r="AE36" s="499"/>
      <c r="AF36" s="499"/>
      <c r="AG36" s="499"/>
      <c r="AH36" s="499"/>
      <c r="AI36" s="499"/>
      <c r="AJ36" s="499"/>
      <c r="AK36" s="499"/>
      <c r="AL36" s="499"/>
      <c r="AM36" s="499"/>
      <c r="AN36" s="499"/>
      <c r="AO36" s="499"/>
      <c r="AP36" s="499"/>
      <c r="AQ36" s="499"/>
      <c r="AR36" s="499"/>
      <c r="AS36" s="499"/>
      <c r="AT36" s="499"/>
      <c r="AU36" s="499"/>
      <c r="AV36" s="499"/>
      <c r="AW36" s="499"/>
      <c r="AX36" s="499"/>
      <c r="AY36" s="499"/>
      <c r="AZ36" s="499"/>
      <c r="BA36" s="68"/>
      <c r="BD36" s="75"/>
      <c r="BY36" s="50"/>
      <c r="BZ36" s="48"/>
      <c r="CA36" s="48"/>
    </row>
    <row r="37" spans="2:79" s="62" customFormat="1" ht="9.9499999999999993" customHeight="1">
      <c r="B37" s="74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  <c r="N37" s="332"/>
      <c r="O37" s="332"/>
      <c r="P37" s="332"/>
      <c r="Q37" s="332"/>
      <c r="R37" s="332"/>
      <c r="S37" s="332"/>
      <c r="T37" s="332"/>
      <c r="U37" s="332"/>
      <c r="V37" s="332"/>
      <c r="W37" s="500"/>
      <c r="X37" s="500"/>
      <c r="Y37" s="500"/>
      <c r="Z37" s="500"/>
      <c r="AA37" s="500"/>
      <c r="AB37" s="500"/>
      <c r="AC37" s="500"/>
      <c r="AD37" s="500"/>
      <c r="AE37" s="500"/>
      <c r="AF37" s="500"/>
      <c r="AG37" s="500"/>
      <c r="AH37" s="500"/>
      <c r="AI37" s="500"/>
      <c r="AJ37" s="500"/>
      <c r="AK37" s="500"/>
      <c r="AL37" s="500"/>
      <c r="AM37" s="500"/>
      <c r="AN37" s="500"/>
      <c r="AO37" s="500"/>
      <c r="AP37" s="500"/>
      <c r="AQ37" s="500"/>
      <c r="AR37" s="500"/>
      <c r="AS37" s="500"/>
      <c r="AT37" s="500"/>
      <c r="AU37" s="500"/>
      <c r="AV37" s="500"/>
      <c r="AW37" s="500"/>
      <c r="AX37" s="500"/>
      <c r="AY37" s="500"/>
      <c r="AZ37" s="500"/>
      <c r="BA37" s="68"/>
      <c r="BD37" s="75"/>
      <c r="BY37" s="48"/>
      <c r="BZ37" s="48"/>
      <c r="CA37" s="48"/>
    </row>
    <row r="38" spans="2:79" s="62" customFormat="1" ht="5.25" customHeight="1">
      <c r="B38" s="74"/>
      <c r="C38" s="216"/>
      <c r="D38" s="216"/>
      <c r="E38" s="216"/>
      <c r="F38" s="216"/>
      <c r="G38" s="216"/>
      <c r="H38" s="216"/>
      <c r="I38" s="216"/>
      <c r="J38" s="216"/>
      <c r="K38" s="216"/>
      <c r="L38" s="216"/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215"/>
      <c r="X38" s="215"/>
      <c r="Y38" s="215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68"/>
      <c r="BY38" s="50"/>
      <c r="BZ38" s="48"/>
      <c r="CA38" s="48"/>
    </row>
    <row r="39" spans="2:79" s="62" customFormat="1" ht="9.9499999999999993" customHeight="1">
      <c r="B39" s="74"/>
      <c r="C39" s="332" t="s">
        <v>221</v>
      </c>
      <c r="D39" s="332"/>
      <c r="E39" s="332"/>
      <c r="F39" s="332"/>
      <c r="G39" s="332"/>
      <c r="H39" s="332"/>
      <c r="I39" s="332"/>
      <c r="J39" s="332"/>
      <c r="K39" s="332"/>
      <c r="L39" s="332"/>
      <c r="M39" s="332"/>
      <c r="N39" s="332"/>
      <c r="O39" s="332"/>
      <c r="P39" s="332"/>
      <c r="Q39" s="332"/>
      <c r="R39" s="332"/>
      <c r="S39" s="332"/>
      <c r="T39" s="332"/>
      <c r="U39" s="332"/>
      <c r="V39" s="332"/>
      <c r="W39" s="499"/>
      <c r="X39" s="499"/>
      <c r="Y39" s="499"/>
      <c r="Z39" s="499"/>
      <c r="AA39" s="499"/>
      <c r="AB39" s="499"/>
      <c r="AC39" s="499"/>
      <c r="AD39" s="499"/>
      <c r="AE39" s="499"/>
      <c r="AF39" s="499"/>
      <c r="AG39" s="499"/>
      <c r="AH39" s="499"/>
      <c r="AI39" s="499"/>
      <c r="AJ39" s="499"/>
      <c r="AK39" s="499"/>
      <c r="AL39" s="499"/>
      <c r="AM39" s="499"/>
      <c r="AN39" s="499"/>
      <c r="AO39" s="499"/>
      <c r="AP39" s="499"/>
      <c r="AQ39" s="499"/>
      <c r="AR39" s="499"/>
      <c r="AS39" s="499"/>
      <c r="AT39" s="499"/>
      <c r="AU39" s="499"/>
      <c r="AV39" s="499"/>
      <c r="AW39" s="499"/>
      <c r="AX39" s="499"/>
      <c r="AY39" s="499"/>
      <c r="AZ39" s="499"/>
      <c r="BA39" s="76"/>
      <c r="BY39" s="48"/>
      <c r="BZ39" s="48"/>
      <c r="CA39" s="48"/>
    </row>
    <row r="40" spans="2:79" s="62" customFormat="1" ht="9.9499999999999993" customHeight="1">
      <c r="B40" s="74"/>
      <c r="C40" s="332"/>
      <c r="D40" s="332"/>
      <c r="E40" s="332"/>
      <c r="F40" s="332"/>
      <c r="G40" s="332"/>
      <c r="H40" s="332"/>
      <c r="I40" s="332"/>
      <c r="J40" s="332"/>
      <c r="K40" s="332"/>
      <c r="L40" s="332"/>
      <c r="M40" s="332"/>
      <c r="N40" s="332"/>
      <c r="O40" s="332"/>
      <c r="P40" s="332"/>
      <c r="Q40" s="332"/>
      <c r="R40" s="332"/>
      <c r="S40" s="332"/>
      <c r="T40" s="332"/>
      <c r="U40" s="332"/>
      <c r="V40" s="332"/>
      <c r="W40" s="500"/>
      <c r="X40" s="500"/>
      <c r="Y40" s="500"/>
      <c r="Z40" s="500"/>
      <c r="AA40" s="500"/>
      <c r="AB40" s="500"/>
      <c r="AC40" s="500"/>
      <c r="AD40" s="500"/>
      <c r="AE40" s="500"/>
      <c r="AF40" s="500"/>
      <c r="AG40" s="500"/>
      <c r="AH40" s="500"/>
      <c r="AI40" s="500"/>
      <c r="AJ40" s="500"/>
      <c r="AK40" s="500"/>
      <c r="AL40" s="500"/>
      <c r="AM40" s="500"/>
      <c r="AN40" s="500"/>
      <c r="AO40" s="500"/>
      <c r="AP40" s="500"/>
      <c r="AQ40" s="500"/>
      <c r="AR40" s="500"/>
      <c r="AS40" s="500"/>
      <c r="AT40" s="500"/>
      <c r="AU40" s="500"/>
      <c r="AV40" s="500"/>
      <c r="AW40" s="500"/>
      <c r="AX40" s="500"/>
      <c r="AY40" s="500"/>
      <c r="AZ40" s="500"/>
      <c r="BA40" s="76"/>
      <c r="BY40" s="50"/>
      <c r="BZ40" s="48"/>
      <c r="CA40" s="48"/>
    </row>
    <row r="41" spans="2:79" s="62" customFormat="1" ht="5.25" customHeight="1">
      <c r="B41" s="74"/>
      <c r="C41" s="216"/>
      <c r="D41" s="216"/>
      <c r="E41" s="216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76"/>
      <c r="BY41" s="50"/>
      <c r="BZ41" s="48"/>
      <c r="CA41" s="48"/>
    </row>
    <row r="42" spans="2:79" s="62" customFormat="1" ht="9.9499999999999993" customHeight="1">
      <c r="B42" s="74"/>
      <c r="C42" s="332" t="s">
        <v>222</v>
      </c>
      <c r="D42" s="332"/>
      <c r="E42" s="332"/>
      <c r="F42" s="332"/>
      <c r="G42" s="332"/>
      <c r="H42" s="332"/>
      <c r="I42" s="332"/>
      <c r="J42" s="332"/>
      <c r="K42" s="332"/>
      <c r="L42" s="332"/>
      <c r="M42" s="332"/>
      <c r="N42" s="332"/>
      <c r="O42" s="332"/>
      <c r="P42" s="332"/>
      <c r="Q42" s="332"/>
      <c r="R42" s="332"/>
      <c r="S42" s="332"/>
      <c r="T42" s="332"/>
      <c r="U42" s="332"/>
      <c r="V42" s="332"/>
      <c r="W42" s="499"/>
      <c r="X42" s="499"/>
      <c r="Y42" s="499"/>
      <c r="Z42" s="499"/>
      <c r="AA42" s="499"/>
      <c r="AB42" s="499"/>
      <c r="AC42" s="499"/>
      <c r="AD42" s="499"/>
      <c r="AE42" s="499"/>
      <c r="AF42" s="499"/>
      <c r="AG42" s="499"/>
      <c r="AH42" s="499"/>
      <c r="AI42" s="499"/>
      <c r="AJ42" s="499"/>
      <c r="AK42" s="499"/>
      <c r="AL42" s="499"/>
      <c r="AM42" s="499"/>
      <c r="AN42" s="499"/>
      <c r="AO42" s="499"/>
      <c r="AP42" s="499"/>
      <c r="AQ42" s="499"/>
      <c r="AR42" s="499"/>
      <c r="AS42" s="499"/>
      <c r="AT42" s="499"/>
      <c r="AU42" s="499"/>
      <c r="AV42" s="499"/>
      <c r="AW42" s="499"/>
      <c r="AX42" s="499"/>
      <c r="AY42" s="499"/>
      <c r="AZ42" s="499"/>
      <c r="BA42" s="155"/>
      <c r="BY42" s="48"/>
      <c r="BZ42" s="48"/>
      <c r="CA42" s="48"/>
    </row>
    <row r="43" spans="2:79" s="62" customFormat="1" ht="9.9499999999999993" customHeight="1">
      <c r="B43" s="74"/>
      <c r="C43" s="332"/>
      <c r="D43" s="332"/>
      <c r="E43" s="332"/>
      <c r="F43" s="332"/>
      <c r="G43" s="332"/>
      <c r="H43" s="332"/>
      <c r="I43" s="332"/>
      <c r="J43" s="332"/>
      <c r="K43" s="332"/>
      <c r="L43" s="332"/>
      <c r="M43" s="332"/>
      <c r="N43" s="332"/>
      <c r="O43" s="332"/>
      <c r="P43" s="332"/>
      <c r="Q43" s="332"/>
      <c r="R43" s="332"/>
      <c r="S43" s="332"/>
      <c r="T43" s="332"/>
      <c r="U43" s="332"/>
      <c r="V43" s="332"/>
      <c r="W43" s="500"/>
      <c r="X43" s="500"/>
      <c r="Y43" s="500"/>
      <c r="Z43" s="500"/>
      <c r="AA43" s="500"/>
      <c r="AB43" s="500"/>
      <c r="AC43" s="500"/>
      <c r="AD43" s="500"/>
      <c r="AE43" s="500"/>
      <c r="AF43" s="500"/>
      <c r="AG43" s="500"/>
      <c r="AH43" s="500"/>
      <c r="AI43" s="500"/>
      <c r="AJ43" s="500"/>
      <c r="AK43" s="500"/>
      <c r="AL43" s="500"/>
      <c r="AM43" s="500"/>
      <c r="AN43" s="500"/>
      <c r="AO43" s="500"/>
      <c r="AP43" s="500"/>
      <c r="AQ43" s="500"/>
      <c r="AR43" s="500"/>
      <c r="AS43" s="500"/>
      <c r="AT43" s="500"/>
      <c r="AU43" s="500"/>
      <c r="AV43" s="500"/>
      <c r="AW43" s="500"/>
      <c r="AX43" s="500"/>
      <c r="AY43" s="500"/>
      <c r="AZ43" s="500"/>
      <c r="BA43" s="155"/>
      <c r="BY43" s="50"/>
      <c r="BZ43" s="48"/>
      <c r="CA43" s="48"/>
    </row>
    <row r="44" spans="2:79" s="62" customFormat="1" ht="6" customHeight="1" thickBot="1">
      <c r="B44" s="77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80"/>
      <c r="BY44" s="48"/>
      <c r="BZ44" s="48"/>
      <c r="CA44" s="48"/>
    </row>
    <row r="45" spans="2:79" ht="8.25" customHeight="1"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2"/>
      <c r="U45" s="82"/>
      <c r="V45" s="83"/>
      <c r="W45" s="83"/>
      <c r="X45" s="83"/>
      <c r="Y45" s="83"/>
      <c r="Z45" s="83"/>
      <c r="AA45" s="83"/>
      <c r="AB45" s="82"/>
      <c r="AC45" s="82"/>
      <c r="AD45" s="83"/>
      <c r="AE45" s="83"/>
      <c r="AF45" s="83"/>
      <c r="AG45" s="83"/>
      <c r="AH45" s="83"/>
      <c r="AI45" s="83"/>
      <c r="AJ45" s="83"/>
      <c r="BY45" s="50"/>
      <c r="BZ45" s="48"/>
      <c r="CA45" s="48"/>
    </row>
    <row r="46" spans="2:79" ht="11.25" customHeight="1">
      <c r="B46" s="551" t="s">
        <v>212</v>
      </c>
      <c r="C46" s="552"/>
      <c r="D46" s="552"/>
      <c r="E46" s="552"/>
      <c r="F46" s="553"/>
      <c r="G46" s="537" t="s">
        <v>65</v>
      </c>
      <c r="H46" s="537"/>
      <c r="I46" s="537"/>
      <c r="J46" s="537"/>
      <c r="K46" s="537"/>
      <c r="L46" s="537"/>
      <c r="M46" s="537"/>
      <c r="N46" s="366"/>
      <c r="O46" s="366"/>
      <c r="P46" s="366"/>
      <c r="Q46" s="366"/>
      <c r="R46" s="366"/>
      <c r="S46" s="366"/>
      <c r="T46" s="366"/>
      <c r="U46" s="366"/>
      <c r="V46" s="366"/>
      <c r="W46" s="366"/>
      <c r="X46" s="366"/>
      <c r="Y46" s="366"/>
      <c r="Z46" s="366"/>
      <c r="AA46" s="538" t="s">
        <v>66</v>
      </c>
      <c r="AB46" s="539"/>
      <c r="AC46" s="539"/>
      <c r="AD46" s="539"/>
      <c r="AE46" s="539"/>
      <c r="AF46" s="539"/>
      <c r="AG46" s="539"/>
      <c r="AH46" s="540"/>
      <c r="AI46" s="376"/>
      <c r="AJ46" s="377"/>
      <c r="AK46" s="377"/>
      <c r="AL46" s="377"/>
      <c r="AM46" s="377"/>
      <c r="AN46" s="377"/>
      <c r="AO46" s="377"/>
      <c r="AP46" s="377"/>
      <c r="AQ46" s="377"/>
      <c r="AR46" s="377"/>
      <c r="AS46" s="377"/>
      <c r="AT46" s="377"/>
      <c r="AU46" s="377"/>
      <c r="AV46" s="377"/>
      <c r="AW46" s="377"/>
      <c r="AX46" s="377"/>
      <c r="AY46" s="377"/>
      <c r="AZ46" s="377"/>
      <c r="BA46" s="378"/>
      <c r="BY46" s="50"/>
      <c r="BZ46" s="48"/>
      <c r="CA46" s="48"/>
    </row>
    <row r="47" spans="2:79" ht="11.25" customHeight="1">
      <c r="B47" s="554"/>
      <c r="C47" s="555"/>
      <c r="D47" s="555"/>
      <c r="E47" s="555"/>
      <c r="F47" s="556"/>
      <c r="G47" s="537"/>
      <c r="H47" s="537"/>
      <c r="I47" s="537"/>
      <c r="J47" s="537"/>
      <c r="K47" s="537"/>
      <c r="L47" s="537"/>
      <c r="M47" s="537"/>
      <c r="N47" s="366"/>
      <c r="O47" s="366"/>
      <c r="P47" s="366"/>
      <c r="Q47" s="366"/>
      <c r="R47" s="366"/>
      <c r="S47" s="366"/>
      <c r="T47" s="366"/>
      <c r="U47" s="366"/>
      <c r="V47" s="366"/>
      <c r="W47" s="366"/>
      <c r="X47" s="366"/>
      <c r="Y47" s="366"/>
      <c r="Z47" s="366"/>
      <c r="AA47" s="541"/>
      <c r="AB47" s="542"/>
      <c r="AC47" s="542"/>
      <c r="AD47" s="542"/>
      <c r="AE47" s="542"/>
      <c r="AF47" s="542"/>
      <c r="AG47" s="542"/>
      <c r="AH47" s="543"/>
      <c r="AI47" s="379"/>
      <c r="AJ47" s="380"/>
      <c r="AK47" s="380"/>
      <c r="AL47" s="380"/>
      <c r="AM47" s="380"/>
      <c r="AN47" s="380"/>
      <c r="AO47" s="380"/>
      <c r="AP47" s="380"/>
      <c r="AQ47" s="380"/>
      <c r="AR47" s="380"/>
      <c r="AS47" s="380"/>
      <c r="AT47" s="380"/>
      <c r="AU47" s="380"/>
      <c r="AV47" s="380"/>
      <c r="AW47" s="380"/>
      <c r="AX47" s="380"/>
      <c r="AY47" s="380"/>
      <c r="AZ47" s="380"/>
      <c r="BA47" s="381"/>
      <c r="BY47" s="50"/>
      <c r="BZ47" s="48"/>
      <c r="CA47" s="48"/>
    </row>
    <row r="48" spans="2:79" ht="11.25" customHeight="1">
      <c r="B48" s="554"/>
      <c r="C48" s="555"/>
      <c r="D48" s="555"/>
      <c r="E48" s="555"/>
      <c r="F48" s="556"/>
      <c r="G48" s="537"/>
      <c r="H48" s="537"/>
      <c r="I48" s="537"/>
      <c r="J48" s="537"/>
      <c r="K48" s="537"/>
      <c r="L48" s="537"/>
      <c r="M48" s="537"/>
      <c r="N48" s="366"/>
      <c r="O48" s="366"/>
      <c r="P48" s="366"/>
      <c r="Q48" s="366"/>
      <c r="R48" s="366"/>
      <c r="S48" s="366"/>
      <c r="T48" s="366"/>
      <c r="U48" s="366"/>
      <c r="V48" s="366"/>
      <c r="W48" s="366"/>
      <c r="X48" s="366"/>
      <c r="Y48" s="366"/>
      <c r="Z48" s="366"/>
      <c r="AA48" s="544"/>
      <c r="AB48" s="545"/>
      <c r="AC48" s="545"/>
      <c r="AD48" s="545"/>
      <c r="AE48" s="545"/>
      <c r="AF48" s="545"/>
      <c r="AG48" s="545"/>
      <c r="AH48" s="546"/>
      <c r="AI48" s="382"/>
      <c r="AJ48" s="383"/>
      <c r="AK48" s="383"/>
      <c r="AL48" s="383"/>
      <c r="AM48" s="383"/>
      <c r="AN48" s="383"/>
      <c r="AO48" s="383"/>
      <c r="AP48" s="383"/>
      <c r="AQ48" s="383"/>
      <c r="AR48" s="383"/>
      <c r="AS48" s="383"/>
      <c r="AT48" s="383"/>
      <c r="AU48" s="383"/>
      <c r="AV48" s="383"/>
      <c r="AW48" s="383"/>
      <c r="AX48" s="383"/>
      <c r="AY48" s="383"/>
      <c r="AZ48" s="383"/>
      <c r="BA48" s="384"/>
      <c r="BY48" s="50"/>
      <c r="BZ48" s="48"/>
      <c r="CA48" s="48"/>
    </row>
    <row r="49" spans="1:138" ht="11.25" customHeight="1">
      <c r="B49" s="554"/>
      <c r="C49" s="555"/>
      <c r="D49" s="555"/>
      <c r="E49" s="555"/>
      <c r="F49" s="556"/>
      <c r="G49" s="537" t="s">
        <v>208</v>
      </c>
      <c r="H49" s="537"/>
      <c r="I49" s="537"/>
      <c r="J49" s="537"/>
      <c r="K49" s="537"/>
      <c r="L49" s="537"/>
      <c r="M49" s="537"/>
      <c r="N49" s="547"/>
      <c r="O49" s="547"/>
      <c r="P49" s="547"/>
      <c r="Q49" s="547"/>
      <c r="R49" s="547"/>
      <c r="S49" s="547"/>
      <c r="T49" s="547"/>
      <c r="U49" s="547"/>
      <c r="V49" s="547"/>
      <c r="W49" s="547"/>
      <c r="X49" s="547"/>
      <c r="Y49" s="547"/>
      <c r="Z49" s="547"/>
      <c r="AA49" s="538" t="s">
        <v>64</v>
      </c>
      <c r="AB49" s="539"/>
      <c r="AC49" s="539"/>
      <c r="AD49" s="539"/>
      <c r="AE49" s="539"/>
      <c r="AF49" s="539"/>
      <c r="AG49" s="539"/>
      <c r="AH49" s="540"/>
      <c r="AI49" s="376"/>
      <c r="AJ49" s="377"/>
      <c r="AK49" s="377"/>
      <c r="AL49" s="377"/>
      <c r="AM49" s="377"/>
      <c r="AN49" s="377"/>
      <c r="AO49" s="377"/>
      <c r="AP49" s="377"/>
      <c r="AQ49" s="377"/>
      <c r="AR49" s="377"/>
      <c r="AS49" s="377"/>
      <c r="AT49" s="377"/>
      <c r="AU49" s="377"/>
      <c r="AV49" s="377"/>
      <c r="AW49" s="377"/>
      <c r="AX49" s="377"/>
      <c r="AY49" s="377"/>
      <c r="AZ49" s="377"/>
      <c r="BA49" s="378"/>
      <c r="BY49" s="50"/>
      <c r="BZ49" s="48"/>
      <c r="CA49" s="48"/>
    </row>
    <row r="50" spans="1:138" ht="11.25" customHeight="1">
      <c r="B50" s="554"/>
      <c r="C50" s="555"/>
      <c r="D50" s="555"/>
      <c r="E50" s="555"/>
      <c r="F50" s="556"/>
      <c r="G50" s="537"/>
      <c r="H50" s="537"/>
      <c r="I50" s="537"/>
      <c r="J50" s="537"/>
      <c r="K50" s="537"/>
      <c r="L50" s="537"/>
      <c r="M50" s="537"/>
      <c r="N50" s="547"/>
      <c r="O50" s="547"/>
      <c r="P50" s="547"/>
      <c r="Q50" s="547"/>
      <c r="R50" s="547"/>
      <c r="S50" s="547"/>
      <c r="T50" s="547"/>
      <c r="U50" s="547"/>
      <c r="V50" s="547"/>
      <c r="W50" s="547"/>
      <c r="X50" s="547"/>
      <c r="Y50" s="547"/>
      <c r="Z50" s="547"/>
      <c r="AA50" s="541"/>
      <c r="AB50" s="542"/>
      <c r="AC50" s="542"/>
      <c r="AD50" s="542"/>
      <c r="AE50" s="542"/>
      <c r="AF50" s="542"/>
      <c r="AG50" s="542"/>
      <c r="AH50" s="543"/>
      <c r="AI50" s="379"/>
      <c r="AJ50" s="380"/>
      <c r="AK50" s="380"/>
      <c r="AL50" s="380"/>
      <c r="AM50" s="380"/>
      <c r="AN50" s="380"/>
      <c r="AO50" s="380"/>
      <c r="AP50" s="380"/>
      <c r="AQ50" s="380"/>
      <c r="AR50" s="380"/>
      <c r="AS50" s="380"/>
      <c r="AT50" s="380"/>
      <c r="AU50" s="380"/>
      <c r="AV50" s="380"/>
      <c r="AW50" s="380"/>
      <c r="AX50" s="380"/>
      <c r="AY50" s="380"/>
      <c r="AZ50" s="380"/>
      <c r="BA50" s="381"/>
      <c r="BY50" s="50"/>
      <c r="BZ50" s="48"/>
      <c r="CA50" s="48"/>
    </row>
    <row r="51" spans="1:138" ht="11.25" customHeight="1">
      <c r="B51" s="557"/>
      <c r="C51" s="558"/>
      <c r="D51" s="558"/>
      <c r="E51" s="558"/>
      <c r="F51" s="559"/>
      <c r="G51" s="537"/>
      <c r="H51" s="537"/>
      <c r="I51" s="537"/>
      <c r="J51" s="537"/>
      <c r="K51" s="537"/>
      <c r="L51" s="537"/>
      <c r="M51" s="537"/>
      <c r="N51" s="547"/>
      <c r="O51" s="547"/>
      <c r="P51" s="547"/>
      <c r="Q51" s="547"/>
      <c r="R51" s="547"/>
      <c r="S51" s="547"/>
      <c r="T51" s="547"/>
      <c r="U51" s="547"/>
      <c r="V51" s="547"/>
      <c r="W51" s="547"/>
      <c r="X51" s="547"/>
      <c r="Y51" s="547"/>
      <c r="Z51" s="547"/>
      <c r="AA51" s="544"/>
      <c r="AB51" s="545"/>
      <c r="AC51" s="545"/>
      <c r="AD51" s="545"/>
      <c r="AE51" s="545"/>
      <c r="AF51" s="545"/>
      <c r="AG51" s="545"/>
      <c r="AH51" s="546"/>
      <c r="AI51" s="382"/>
      <c r="AJ51" s="383"/>
      <c r="AK51" s="383"/>
      <c r="AL51" s="383"/>
      <c r="AM51" s="383"/>
      <c r="AN51" s="383"/>
      <c r="AO51" s="383"/>
      <c r="AP51" s="383"/>
      <c r="AQ51" s="383"/>
      <c r="AR51" s="383"/>
      <c r="AS51" s="383"/>
      <c r="AT51" s="383"/>
      <c r="AU51" s="383"/>
      <c r="AV51" s="383"/>
      <c r="AW51" s="383"/>
      <c r="AX51" s="383"/>
      <c r="AY51" s="383"/>
      <c r="AZ51" s="383"/>
      <c r="BA51" s="384"/>
      <c r="BY51" s="50"/>
      <c r="BZ51" s="48"/>
      <c r="CA51" s="48"/>
    </row>
    <row r="52" spans="1:138" ht="8.25" customHeight="1" thickBot="1">
      <c r="B52" s="219"/>
      <c r="C52" s="220"/>
      <c r="D52" s="220"/>
      <c r="E52" s="220"/>
      <c r="F52" s="220"/>
      <c r="G52" s="220"/>
      <c r="H52" s="220"/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9"/>
      <c r="AT52" s="219"/>
      <c r="AU52" s="219"/>
      <c r="AV52" s="219"/>
      <c r="AW52" s="219"/>
      <c r="AX52" s="219"/>
      <c r="AY52" s="219"/>
      <c r="AZ52" s="219"/>
      <c r="BA52" s="219"/>
      <c r="BY52" s="50"/>
      <c r="BZ52" s="48"/>
      <c r="CA52" s="48"/>
    </row>
    <row r="53" spans="1:138" s="204" customFormat="1" ht="11.25" customHeight="1">
      <c r="A53" s="210"/>
      <c r="B53" s="210"/>
      <c r="C53" s="210"/>
      <c r="D53" s="210"/>
      <c r="E53" s="210"/>
      <c r="F53" s="210"/>
      <c r="G53" s="210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548" t="s">
        <v>53</v>
      </c>
      <c r="V53" s="548"/>
      <c r="W53" s="548"/>
      <c r="X53" s="548"/>
      <c r="Y53" s="548"/>
      <c r="Z53" s="548"/>
      <c r="AA53" s="548"/>
      <c r="AB53" s="548"/>
      <c r="AC53" s="548"/>
      <c r="AD53" s="548"/>
      <c r="AE53" s="548"/>
      <c r="AF53" s="548"/>
      <c r="AG53" s="548"/>
      <c r="AH53" s="548"/>
      <c r="AI53" s="548"/>
      <c r="AJ53" s="548"/>
      <c r="AK53" s="548"/>
      <c r="AL53" s="548"/>
      <c r="AM53" s="548"/>
      <c r="AN53" s="548"/>
      <c r="AO53" s="176"/>
      <c r="AP53" s="176"/>
      <c r="AQ53" s="176"/>
      <c r="AR53" s="176"/>
      <c r="AS53" s="176"/>
      <c r="AT53" s="176"/>
      <c r="AU53" s="176"/>
      <c r="AV53" s="211"/>
      <c r="AW53" s="211"/>
      <c r="AX53" s="211"/>
      <c r="AY53" s="211"/>
      <c r="AZ53" s="211"/>
      <c r="BA53" s="212"/>
      <c r="BB53" s="212"/>
      <c r="BY53" s="202"/>
      <c r="BZ53" s="203"/>
      <c r="CA53" s="203"/>
    </row>
    <row r="54" spans="1:138" s="204" customFormat="1" ht="11.25" customHeight="1" thickBot="1">
      <c r="A54" s="210"/>
      <c r="B54" s="343">
        <v>0</v>
      </c>
      <c r="C54" s="343"/>
      <c r="D54" s="343"/>
      <c r="E54" s="343"/>
      <c r="F54" s="343"/>
      <c r="G54" s="343"/>
      <c r="H54" s="344" t="str">
        <f>IF(B54&lt;&gt;0,"()内の金額は減免前の金額です","")</f>
        <v/>
      </c>
      <c r="I54" s="344"/>
      <c r="J54" s="344"/>
      <c r="K54" s="344"/>
      <c r="L54" s="344"/>
      <c r="M54" s="344"/>
      <c r="N54" s="344"/>
      <c r="O54" s="344"/>
      <c r="P54" s="344"/>
      <c r="Q54" s="344"/>
      <c r="R54" s="344"/>
      <c r="S54" s="344"/>
      <c r="T54" s="345"/>
      <c r="U54" s="549"/>
      <c r="V54" s="549"/>
      <c r="W54" s="549"/>
      <c r="X54" s="549"/>
      <c r="Y54" s="549"/>
      <c r="Z54" s="549"/>
      <c r="AA54" s="549"/>
      <c r="AB54" s="549"/>
      <c r="AC54" s="549"/>
      <c r="AD54" s="549"/>
      <c r="AE54" s="549"/>
      <c r="AF54" s="549"/>
      <c r="AG54" s="549"/>
      <c r="AH54" s="549"/>
      <c r="AI54" s="549"/>
      <c r="AJ54" s="549"/>
      <c r="AK54" s="549"/>
      <c r="AL54" s="549"/>
      <c r="AM54" s="549"/>
      <c r="AN54" s="549"/>
      <c r="AO54" s="213"/>
      <c r="AP54" s="213"/>
      <c r="AQ54" s="213"/>
      <c r="AR54" s="176"/>
      <c r="AS54" s="176"/>
      <c r="AT54" s="176"/>
      <c r="AU54" s="176"/>
      <c r="AV54" s="211"/>
      <c r="AW54" s="211"/>
      <c r="AX54" s="211"/>
      <c r="AY54" s="211"/>
      <c r="AZ54" s="211"/>
      <c r="BA54" s="212"/>
      <c r="BB54" s="212"/>
      <c r="BY54" s="202"/>
      <c r="BZ54" s="203"/>
      <c r="CA54" s="203"/>
    </row>
    <row r="55" spans="1:138" s="202" customFormat="1" ht="9.9499999999999993" customHeight="1">
      <c r="B55" s="526" t="s">
        <v>60</v>
      </c>
      <c r="C55" s="526"/>
      <c r="D55" s="526"/>
      <c r="E55" s="526"/>
      <c r="F55" s="526"/>
      <c r="G55" s="526"/>
      <c r="H55" s="526"/>
      <c r="I55" s="526"/>
      <c r="J55" s="526"/>
      <c r="K55" s="526"/>
      <c r="L55" s="526"/>
      <c r="M55" s="526"/>
      <c r="N55" s="526"/>
      <c r="O55" s="526"/>
      <c r="P55" s="526"/>
      <c r="Q55" s="526"/>
      <c r="R55" s="526"/>
      <c r="S55" s="526"/>
      <c r="T55" s="526" t="s">
        <v>59</v>
      </c>
      <c r="U55" s="526"/>
      <c r="V55" s="526"/>
      <c r="W55" s="526"/>
      <c r="X55" s="526"/>
      <c r="Y55" s="526"/>
      <c r="Z55" s="526"/>
      <c r="AA55" s="527" t="s">
        <v>42</v>
      </c>
      <c r="AB55" s="528"/>
      <c r="AC55" s="528"/>
      <c r="AD55" s="528"/>
      <c r="AE55" s="529"/>
      <c r="AF55" s="527" t="s">
        <v>58</v>
      </c>
      <c r="AG55" s="528"/>
      <c r="AH55" s="528"/>
      <c r="AI55" s="528"/>
      <c r="AJ55" s="529"/>
      <c r="AK55" s="526" t="s">
        <v>211</v>
      </c>
      <c r="AL55" s="526"/>
      <c r="AM55" s="526"/>
      <c r="AN55" s="526"/>
      <c r="AO55" s="526"/>
      <c r="AP55" s="526"/>
      <c r="AQ55" s="526"/>
      <c r="AR55" s="526" t="s">
        <v>18</v>
      </c>
      <c r="AS55" s="526"/>
      <c r="AT55" s="526"/>
      <c r="AU55" s="526"/>
      <c r="AV55" s="526"/>
      <c r="AW55" s="526"/>
      <c r="AX55" s="526"/>
      <c r="AY55" s="526"/>
      <c r="AZ55" s="526"/>
      <c r="BA55" s="526"/>
      <c r="BL55" s="520" t="s">
        <v>36</v>
      </c>
      <c r="BM55" s="522" t="s">
        <v>44</v>
      </c>
      <c r="BN55" s="524" t="s">
        <v>45</v>
      </c>
      <c r="BO55" s="516" t="s">
        <v>46</v>
      </c>
      <c r="BP55" s="524" t="s">
        <v>47</v>
      </c>
      <c r="BQ55" s="516" t="s">
        <v>50</v>
      </c>
      <c r="BR55" s="518" t="s">
        <v>43</v>
      </c>
      <c r="BV55" s="203"/>
      <c r="BW55" s="203"/>
    </row>
    <row r="56" spans="1:138" s="202" customFormat="1" ht="9.9499999999999993" customHeight="1" thickBot="1">
      <c r="B56" s="526"/>
      <c r="C56" s="526"/>
      <c r="D56" s="526"/>
      <c r="E56" s="526"/>
      <c r="F56" s="526"/>
      <c r="G56" s="526"/>
      <c r="H56" s="526"/>
      <c r="I56" s="526"/>
      <c r="J56" s="526"/>
      <c r="K56" s="526"/>
      <c r="L56" s="526"/>
      <c r="M56" s="526"/>
      <c r="N56" s="526"/>
      <c r="O56" s="526"/>
      <c r="P56" s="526"/>
      <c r="Q56" s="526"/>
      <c r="R56" s="526"/>
      <c r="S56" s="526"/>
      <c r="T56" s="526"/>
      <c r="U56" s="526"/>
      <c r="V56" s="526"/>
      <c r="W56" s="526"/>
      <c r="X56" s="526"/>
      <c r="Y56" s="526"/>
      <c r="Z56" s="526"/>
      <c r="AA56" s="530"/>
      <c r="AB56" s="531"/>
      <c r="AC56" s="531"/>
      <c r="AD56" s="531"/>
      <c r="AE56" s="532"/>
      <c r="AF56" s="530"/>
      <c r="AG56" s="531"/>
      <c r="AH56" s="531"/>
      <c r="AI56" s="531"/>
      <c r="AJ56" s="532"/>
      <c r="AK56" s="526"/>
      <c r="AL56" s="526"/>
      <c r="AM56" s="526"/>
      <c r="AN56" s="526"/>
      <c r="AO56" s="526"/>
      <c r="AP56" s="526"/>
      <c r="AQ56" s="526"/>
      <c r="AR56" s="526"/>
      <c r="AS56" s="526"/>
      <c r="AT56" s="526"/>
      <c r="AU56" s="526"/>
      <c r="AV56" s="526"/>
      <c r="AW56" s="526"/>
      <c r="AX56" s="526"/>
      <c r="AY56" s="526"/>
      <c r="AZ56" s="526"/>
      <c r="BA56" s="526"/>
      <c r="BL56" s="521"/>
      <c r="BM56" s="523"/>
      <c r="BN56" s="525"/>
      <c r="BO56" s="517"/>
      <c r="BP56" s="525"/>
      <c r="BQ56" s="517"/>
      <c r="BR56" s="519"/>
      <c r="BV56" s="203"/>
      <c r="BW56" s="203"/>
    </row>
    <row r="57" spans="1:138" s="204" customFormat="1" ht="9.9499999999999993" customHeight="1">
      <c r="B57" s="536" t="str">
        <f>IFERROR(BL57,"")</f>
        <v/>
      </c>
      <c r="C57" s="536"/>
      <c r="D57" s="536"/>
      <c r="E57" s="536"/>
      <c r="F57" s="536"/>
      <c r="G57" s="536"/>
      <c r="H57" s="536"/>
      <c r="I57" s="536"/>
      <c r="J57" s="536"/>
      <c r="K57" s="536"/>
      <c r="L57" s="536"/>
      <c r="M57" s="536"/>
      <c r="N57" s="536"/>
      <c r="O57" s="536"/>
      <c r="P57" s="536"/>
      <c r="Q57" s="536"/>
      <c r="R57" s="536"/>
      <c r="S57" s="536"/>
      <c r="T57" s="411" t="str">
        <f>IF($B57="","",IF($B$54=0,BM57,IF($B$54=0.5,BO57,IF($B$54=1,BQ57,""))))</f>
        <v/>
      </c>
      <c r="U57" s="412"/>
      <c r="V57" s="412"/>
      <c r="W57" s="412"/>
      <c r="X57" s="412"/>
      <c r="Y57" s="412"/>
      <c r="Z57" s="412"/>
      <c r="AA57" s="390" t="str">
        <f>IF($B57="","",IF(BM57=0,0,BO57))</f>
        <v/>
      </c>
      <c r="AB57" s="391"/>
      <c r="AC57" s="391"/>
      <c r="AD57" s="391"/>
      <c r="AE57" s="392"/>
      <c r="AF57" s="399"/>
      <c r="AG57" s="400"/>
      <c r="AH57" s="400"/>
      <c r="AI57" s="400"/>
      <c r="AJ57" s="401"/>
      <c r="AK57" s="408" t="str">
        <f>IF(AF57="","",IFERROR(T57*AF57,""))</f>
        <v/>
      </c>
      <c r="AL57" s="409"/>
      <c r="AM57" s="409"/>
      <c r="AN57" s="409"/>
      <c r="AO57" s="409"/>
      <c r="AP57" s="409"/>
      <c r="AQ57" s="410"/>
      <c r="AR57" s="414"/>
      <c r="AS57" s="414"/>
      <c r="AT57" s="414"/>
      <c r="AU57" s="414"/>
      <c r="AV57" s="414"/>
      <c r="AW57" s="414"/>
      <c r="AX57" s="414"/>
      <c r="AY57" s="414"/>
      <c r="AZ57" s="414"/>
      <c r="BA57" s="414"/>
      <c r="BI57" s="533">
        <v>1</v>
      </c>
      <c r="BJ57" s="533"/>
      <c r="BK57" s="533"/>
      <c r="BL57" s="427" t="e">
        <f>VLOOKUP(BI57,試験項目一覧!K:L,2,FALSE)</f>
        <v>#N/A</v>
      </c>
      <c r="BM57" s="429">
        <f>IFERROR(VLOOKUP(BL57,試験項目一覧!E:H,2,FALSE),0)</f>
        <v>0</v>
      </c>
      <c r="BN57" s="423">
        <f>IFERROR(VLOOKUP(BL57,試験項目一覧!E:H,3,FALSE),0)</f>
        <v>0</v>
      </c>
      <c r="BO57" s="432">
        <f>IFERROR(VLOOKUP(BL57,試験項目一覧!E:H,4,FALSE),0)</f>
        <v>0</v>
      </c>
      <c r="BP57" s="423">
        <f>IFERROR(VLOOKUP(BL57,試験項目一覧!E:H,5,FALSE),0)</f>
        <v>0</v>
      </c>
      <c r="BQ57" s="423">
        <v>0</v>
      </c>
      <c r="BR57" s="423">
        <f>IFERROR(VLOOKUP(BL57,試験項目一覧!E:H,6,FALSE),0)</f>
        <v>0</v>
      </c>
      <c r="BV57" s="203"/>
      <c r="BW57" s="203"/>
    </row>
    <row r="58" spans="1:138" s="204" customFormat="1" ht="9.9499999999999993" customHeight="1">
      <c r="B58" s="536"/>
      <c r="C58" s="536"/>
      <c r="D58" s="536"/>
      <c r="E58" s="536"/>
      <c r="F58" s="536"/>
      <c r="G58" s="536"/>
      <c r="H58" s="536"/>
      <c r="I58" s="536"/>
      <c r="J58" s="536"/>
      <c r="K58" s="536"/>
      <c r="L58" s="536"/>
      <c r="M58" s="536"/>
      <c r="N58" s="536"/>
      <c r="O58" s="536"/>
      <c r="P58" s="536"/>
      <c r="Q58" s="536"/>
      <c r="R58" s="536"/>
      <c r="S58" s="536"/>
      <c r="T58" s="411"/>
      <c r="U58" s="412"/>
      <c r="V58" s="412"/>
      <c r="W58" s="412"/>
      <c r="X58" s="412"/>
      <c r="Y58" s="412"/>
      <c r="Z58" s="412"/>
      <c r="AA58" s="393"/>
      <c r="AB58" s="394"/>
      <c r="AC58" s="394"/>
      <c r="AD58" s="394"/>
      <c r="AE58" s="395"/>
      <c r="AF58" s="402"/>
      <c r="AG58" s="403"/>
      <c r="AH58" s="403"/>
      <c r="AI58" s="403"/>
      <c r="AJ58" s="404"/>
      <c r="AK58" s="411"/>
      <c r="AL58" s="412"/>
      <c r="AM58" s="412"/>
      <c r="AN58" s="412"/>
      <c r="AO58" s="412"/>
      <c r="AP58" s="412"/>
      <c r="AQ58" s="413"/>
      <c r="AR58" s="414"/>
      <c r="AS58" s="414"/>
      <c r="AT58" s="414"/>
      <c r="AU58" s="414"/>
      <c r="AV58" s="414"/>
      <c r="AW58" s="414"/>
      <c r="AX58" s="414"/>
      <c r="AY58" s="414"/>
      <c r="AZ58" s="414"/>
      <c r="BA58" s="414"/>
      <c r="BI58" s="533"/>
      <c r="BJ58" s="533"/>
      <c r="BK58" s="533"/>
      <c r="BL58" s="427"/>
      <c r="BM58" s="430"/>
      <c r="BN58" s="424"/>
      <c r="BO58" s="433"/>
      <c r="BP58" s="424"/>
      <c r="BQ58" s="424"/>
      <c r="BR58" s="424"/>
      <c r="BV58" s="203"/>
      <c r="BW58" s="203"/>
      <c r="CP58" s="205"/>
      <c r="CQ58" s="205"/>
      <c r="CR58" s="205"/>
      <c r="CS58" s="205"/>
      <c r="CT58" s="205"/>
      <c r="CU58" s="205"/>
      <c r="CV58" s="205"/>
      <c r="CW58" s="205"/>
      <c r="CX58" s="205"/>
      <c r="CY58" s="205"/>
      <c r="CZ58" s="205"/>
      <c r="DA58" s="205"/>
      <c r="DB58" s="205"/>
      <c r="DC58" s="205"/>
      <c r="DD58" s="205"/>
      <c r="DE58" s="205"/>
      <c r="DF58" s="205"/>
      <c r="DG58" s="205"/>
      <c r="DH58" s="205"/>
      <c r="DI58" s="205"/>
      <c r="DJ58" s="205"/>
      <c r="DK58" s="205"/>
      <c r="DL58" s="205"/>
      <c r="DM58" s="205"/>
      <c r="DN58" s="205"/>
      <c r="DO58" s="205"/>
      <c r="DP58" s="205"/>
      <c r="DQ58" s="205"/>
      <c r="DR58" s="205"/>
      <c r="DS58" s="205"/>
      <c r="DT58" s="205"/>
      <c r="DU58" s="205"/>
      <c r="DV58" s="205"/>
      <c r="DW58" s="205"/>
      <c r="DX58" s="205"/>
      <c r="DY58" s="205"/>
      <c r="DZ58" s="205"/>
      <c r="EA58" s="205"/>
      <c r="EB58" s="205"/>
      <c r="EC58" s="205"/>
      <c r="ED58" s="205"/>
      <c r="EE58" s="205"/>
      <c r="EF58" s="205"/>
      <c r="EG58" s="205"/>
      <c r="EH58" s="205"/>
    </row>
    <row r="59" spans="1:138" s="204" customFormat="1" ht="9.9499999999999993" customHeight="1">
      <c r="B59" s="536"/>
      <c r="C59" s="536"/>
      <c r="D59" s="536"/>
      <c r="E59" s="536"/>
      <c r="F59" s="536"/>
      <c r="G59" s="536"/>
      <c r="H59" s="536"/>
      <c r="I59" s="536"/>
      <c r="J59" s="536"/>
      <c r="K59" s="536"/>
      <c r="L59" s="536"/>
      <c r="M59" s="536"/>
      <c r="N59" s="536"/>
      <c r="O59" s="536"/>
      <c r="P59" s="536"/>
      <c r="Q59" s="536"/>
      <c r="R59" s="536"/>
      <c r="S59" s="536"/>
      <c r="T59" s="96" t="s">
        <v>40</v>
      </c>
      <c r="U59" s="426" t="str">
        <f>IF($B57="","",IF($B$54=0,"",BM57))</f>
        <v/>
      </c>
      <c r="V59" s="426"/>
      <c r="W59" s="426"/>
      <c r="X59" s="426"/>
      <c r="Y59" s="426"/>
      <c r="Z59" s="97" t="s">
        <v>41</v>
      </c>
      <c r="AA59" s="396"/>
      <c r="AB59" s="397"/>
      <c r="AC59" s="397"/>
      <c r="AD59" s="397"/>
      <c r="AE59" s="398"/>
      <c r="AF59" s="405"/>
      <c r="AG59" s="406"/>
      <c r="AH59" s="406"/>
      <c r="AI59" s="406"/>
      <c r="AJ59" s="407"/>
      <c r="AK59" s="96" t="s">
        <v>40</v>
      </c>
      <c r="AL59" s="426" t="str">
        <f>IF(AF57="","",IF($B$54=0,"",IFERROR(U59*AF57,"")))</f>
        <v/>
      </c>
      <c r="AM59" s="426"/>
      <c r="AN59" s="426"/>
      <c r="AO59" s="426"/>
      <c r="AP59" s="426"/>
      <c r="AQ59" s="97" t="s">
        <v>41</v>
      </c>
      <c r="AR59" s="414"/>
      <c r="AS59" s="414"/>
      <c r="AT59" s="414"/>
      <c r="AU59" s="414"/>
      <c r="AV59" s="414"/>
      <c r="AW59" s="414"/>
      <c r="AX59" s="414"/>
      <c r="AY59" s="414"/>
      <c r="AZ59" s="414"/>
      <c r="BA59" s="414"/>
      <c r="BI59" s="533"/>
      <c r="BJ59" s="533"/>
      <c r="BK59" s="533"/>
      <c r="BL59" s="428"/>
      <c r="BM59" s="431"/>
      <c r="BN59" s="425"/>
      <c r="BO59" s="434"/>
      <c r="BP59" s="425"/>
      <c r="BQ59" s="425"/>
      <c r="BR59" s="425"/>
      <c r="BV59" s="203"/>
      <c r="BW59" s="203"/>
      <c r="CP59" s="205"/>
      <c r="CQ59" s="205"/>
      <c r="CR59" s="205"/>
      <c r="CS59" s="205"/>
      <c r="CT59" s="205"/>
      <c r="CU59" s="205"/>
      <c r="CV59" s="205"/>
      <c r="CW59" s="205"/>
      <c r="CX59" s="205"/>
      <c r="CY59" s="205"/>
      <c r="CZ59" s="205"/>
      <c r="DA59" s="205"/>
      <c r="DB59" s="205"/>
      <c r="DC59" s="205"/>
      <c r="DD59" s="205"/>
      <c r="DE59" s="205"/>
      <c r="DF59" s="205"/>
      <c r="DG59" s="205"/>
      <c r="DH59" s="205"/>
      <c r="DI59" s="205"/>
      <c r="DJ59" s="205"/>
      <c r="DK59" s="205"/>
      <c r="DL59" s="205"/>
      <c r="DM59" s="205"/>
      <c r="DN59" s="205"/>
      <c r="DO59" s="205"/>
      <c r="DP59" s="205"/>
      <c r="DQ59" s="205"/>
      <c r="DR59" s="205"/>
      <c r="DS59" s="205"/>
      <c r="DT59" s="205"/>
      <c r="DU59" s="205"/>
      <c r="DV59" s="205"/>
      <c r="DW59" s="205"/>
      <c r="DX59" s="205"/>
      <c r="DY59" s="205"/>
      <c r="DZ59" s="205"/>
      <c r="EA59" s="205"/>
      <c r="EB59" s="205"/>
      <c r="EC59" s="205"/>
      <c r="ED59" s="205"/>
      <c r="EE59" s="205"/>
      <c r="EF59" s="205"/>
      <c r="EG59" s="205"/>
      <c r="EH59" s="205"/>
    </row>
    <row r="60" spans="1:138" s="204" customFormat="1" ht="9.9499999999999993" customHeight="1">
      <c r="B60" s="536" t="str">
        <f t="shared" ref="B60" si="0">IFERROR(BL60,"")</f>
        <v/>
      </c>
      <c r="C60" s="536"/>
      <c r="D60" s="536"/>
      <c r="E60" s="536"/>
      <c r="F60" s="536"/>
      <c r="G60" s="536"/>
      <c r="H60" s="536"/>
      <c r="I60" s="536"/>
      <c r="J60" s="536"/>
      <c r="K60" s="536"/>
      <c r="L60" s="536"/>
      <c r="M60" s="536"/>
      <c r="N60" s="536"/>
      <c r="O60" s="536"/>
      <c r="P60" s="536"/>
      <c r="Q60" s="536"/>
      <c r="R60" s="536"/>
      <c r="S60" s="536"/>
      <c r="T60" s="411" t="str">
        <f>IF($B60="","",IF($B$54=0,BM60,IF($B$54=0.5,BO60,IF($B$54=1,BQ60,""))))</f>
        <v/>
      </c>
      <c r="U60" s="412"/>
      <c r="V60" s="412"/>
      <c r="W60" s="412"/>
      <c r="X60" s="412"/>
      <c r="Y60" s="412"/>
      <c r="Z60" s="412"/>
      <c r="AA60" s="390" t="str">
        <f>IF($B60="","",IF(BM60=0,0,BO60))</f>
        <v/>
      </c>
      <c r="AB60" s="391"/>
      <c r="AC60" s="391"/>
      <c r="AD60" s="391"/>
      <c r="AE60" s="392"/>
      <c r="AF60" s="399"/>
      <c r="AG60" s="400"/>
      <c r="AH60" s="400"/>
      <c r="AI60" s="400"/>
      <c r="AJ60" s="401"/>
      <c r="AK60" s="408" t="str">
        <f t="shared" ref="AK60" si="1">IF(AF60="","",IFERROR(T60*AF60,""))</f>
        <v/>
      </c>
      <c r="AL60" s="409"/>
      <c r="AM60" s="409"/>
      <c r="AN60" s="409"/>
      <c r="AO60" s="409"/>
      <c r="AP60" s="409"/>
      <c r="AQ60" s="410"/>
      <c r="AR60" s="414"/>
      <c r="AS60" s="414"/>
      <c r="AT60" s="414"/>
      <c r="AU60" s="414"/>
      <c r="AV60" s="414"/>
      <c r="AW60" s="414"/>
      <c r="AX60" s="414"/>
      <c r="AY60" s="414"/>
      <c r="AZ60" s="414"/>
      <c r="BA60" s="414"/>
      <c r="BI60" s="533">
        <v>2</v>
      </c>
      <c r="BJ60" s="533"/>
      <c r="BK60" s="533"/>
      <c r="BL60" s="437" t="e">
        <f>VLOOKUP(BI60,試験項目一覧!K:L,2,FALSE)</f>
        <v>#N/A</v>
      </c>
      <c r="BM60" s="438">
        <f>IFERROR(VLOOKUP(BL60,試験項目一覧!E:H,2,FALSE),0)</f>
        <v>0</v>
      </c>
      <c r="BN60" s="435">
        <f>IFERROR(VLOOKUP(BL60,試験項目一覧!E:H,3,FALSE),0)</f>
        <v>0</v>
      </c>
      <c r="BO60" s="439">
        <f>IFERROR(VLOOKUP(BL60,試験項目一覧!E:H,4,FALSE),0)</f>
        <v>0</v>
      </c>
      <c r="BP60" s="435">
        <f>IFERROR(VLOOKUP(BL60,試験項目一覧!E:H,5,FALSE),0)</f>
        <v>0</v>
      </c>
      <c r="BQ60" s="435">
        <v>0</v>
      </c>
      <c r="BR60" s="435">
        <f>IFERROR(VLOOKUP(BL60,試験項目一覧!E:H,6,FALSE),0)</f>
        <v>0</v>
      </c>
      <c r="BV60" s="203"/>
      <c r="BW60" s="203"/>
      <c r="CP60" s="205"/>
      <c r="CQ60" s="205"/>
      <c r="CR60" s="205"/>
      <c r="CS60" s="205"/>
      <c r="CT60" s="205"/>
      <c r="CU60" s="205"/>
      <c r="CV60" s="205"/>
      <c r="CW60" s="205"/>
      <c r="CX60" s="205"/>
      <c r="CY60" s="205"/>
      <c r="CZ60" s="205"/>
      <c r="DA60" s="205"/>
      <c r="DB60" s="205"/>
      <c r="DC60" s="205"/>
      <c r="DD60" s="205"/>
      <c r="DE60" s="205"/>
      <c r="DF60" s="205"/>
      <c r="DG60" s="205"/>
      <c r="DH60" s="205"/>
      <c r="DI60" s="205"/>
      <c r="DJ60" s="205"/>
      <c r="DK60" s="205"/>
      <c r="DL60" s="205"/>
      <c r="DM60" s="205"/>
      <c r="DN60" s="205"/>
      <c r="DO60" s="205"/>
      <c r="DP60" s="205"/>
      <c r="DQ60" s="205"/>
      <c r="DR60" s="205"/>
      <c r="DS60" s="205"/>
      <c r="DT60" s="205"/>
      <c r="DU60" s="205"/>
      <c r="DV60" s="205"/>
      <c r="DW60" s="205"/>
      <c r="DX60" s="205"/>
      <c r="DY60" s="205"/>
      <c r="DZ60" s="205"/>
      <c r="EA60" s="205"/>
      <c r="EB60" s="205"/>
      <c r="EC60" s="205"/>
      <c r="ED60" s="205"/>
      <c r="EE60" s="205"/>
      <c r="EF60" s="205"/>
      <c r="EG60" s="205"/>
      <c r="EH60" s="205"/>
    </row>
    <row r="61" spans="1:138" s="204" customFormat="1" ht="9.9499999999999993" customHeight="1">
      <c r="B61" s="536"/>
      <c r="C61" s="536"/>
      <c r="D61" s="536"/>
      <c r="E61" s="536"/>
      <c r="F61" s="536"/>
      <c r="G61" s="536"/>
      <c r="H61" s="536"/>
      <c r="I61" s="536"/>
      <c r="J61" s="536"/>
      <c r="K61" s="536"/>
      <c r="L61" s="536"/>
      <c r="M61" s="536"/>
      <c r="N61" s="536"/>
      <c r="O61" s="536"/>
      <c r="P61" s="536"/>
      <c r="Q61" s="536"/>
      <c r="R61" s="536"/>
      <c r="S61" s="536"/>
      <c r="T61" s="411"/>
      <c r="U61" s="412"/>
      <c r="V61" s="412"/>
      <c r="W61" s="412"/>
      <c r="X61" s="412"/>
      <c r="Y61" s="412"/>
      <c r="Z61" s="412"/>
      <c r="AA61" s="393"/>
      <c r="AB61" s="394"/>
      <c r="AC61" s="394"/>
      <c r="AD61" s="394"/>
      <c r="AE61" s="395"/>
      <c r="AF61" s="402"/>
      <c r="AG61" s="403"/>
      <c r="AH61" s="403"/>
      <c r="AI61" s="403"/>
      <c r="AJ61" s="404"/>
      <c r="AK61" s="411"/>
      <c r="AL61" s="412"/>
      <c r="AM61" s="412"/>
      <c r="AN61" s="412"/>
      <c r="AO61" s="412"/>
      <c r="AP61" s="412"/>
      <c r="AQ61" s="413"/>
      <c r="AR61" s="414"/>
      <c r="AS61" s="414"/>
      <c r="AT61" s="414"/>
      <c r="AU61" s="414"/>
      <c r="AV61" s="414"/>
      <c r="AW61" s="414"/>
      <c r="AX61" s="414"/>
      <c r="AY61" s="414"/>
      <c r="AZ61" s="414"/>
      <c r="BA61" s="414"/>
      <c r="BI61" s="533"/>
      <c r="BJ61" s="533"/>
      <c r="BK61" s="533"/>
      <c r="BL61" s="427"/>
      <c r="BM61" s="438"/>
      <c r="BN61" s="435"/>
      <c r="BO61" s="439"/>
      <c r="BP61" s="435"/>
      <c r="BQ61" s="435"/>
      <c r="BR61" s="435"/>
      <c r="BV61" s="203"/>
      <c r="BW61" s="203"/>
      <c r="CP61" s="205"/>
      <c r="CQ61" s="205"/>
      <c r="CR61" s="205"/>
      <c r="CS61" s="205"/>
      <c r="CT61" s="205"/>
      <c r="CU61" s="205"/>
      <c r="CV61" s="205"/>
      <c r="CW61" s="205"/>
      <c r="CX61" s="205"/>
      <c r="CY61" s="205"/>
      <c r="CZ61" s="205"/>
      <c r="DA61" s="205"/>
      <c r="DB61" s="205"/>
      <c r="DC61" s="205"/>
      <c r="DD61" s="205"/>
      <c r="DE61" s="205"/>
      <c r="DF61" s="205"/>
      <c r="DG61" s="205"/>
      <c r="DH61" s="205"/>
      <c r="DI61" s="205"/>
      <c r="DJ61" s="205"/>
      <c r="DK61" s="205"/>
      <c r="DL61" s="205"/>
      <c r="DM61" s="205"/>
      <c r="DN61" s="205"/>
      <c r="DO61" s="205"/>
      <c r="DP61" s="205"/>
      <c r="DQ61" s="205"/>
      <c r="DR61" s="205"/>
      <c r="DS61" s="205"/>
      <c r="DT61" s="205"/>
      <c r="DU61" s="205"/>
      <c r="DV61" s="205"/>
      <c r="DW61" s="205"/>
      <c r="DX61" s="205"/>
      <c r="DY61" s="205"/>
      <c r="DZ61" s="205"/>
      <c r="EA61" s="205"/>
      <c r="EB61" s="205"/>
      <c r="EC61" s="205"/>
      <c r="ED61" s="205"/>
      <c r="EE61" s="205"/>
      <c r="EF61" s="205"/>
      <c r="EG61" s="205"/>
      <c r="EH61" s="205"/>
    </row>
    <row r="62" spans="1:138" s="204" customFormat="1" ht="9.9499999999999993" customHeight="1">
      <c r="B62" s="536"/>
      <c r="C62" s="536"/>
      <c r="D62" s="536"/>
      <c r="E62" s="536"/>
      <c r="F62" s="536"/>
      <c r="G62" s="536"/>
      <c r="H62" s="536"/>
      <c r="I62" s="536"/>
      <c r="J62" s="536"/>
      <c r="K62" s="536"/>
      <c r="L62" s="536"/>
      <c r="M62" s="536"/>
      <c r="N62" s="536"/>
      <c r="O62" s="536"/>
      <c r="P62" s="536"/>
      <c r="Q62" s="536"/>
      <c r="R62" s="536"/>
      <c r="S62" s="536"/>
      <c r="T62" s="96" t="s">
        <v>40</v>
      </c>
      <c r="U62" s="426" t="str">
        <f>IF($B60="","",IF($B$54=0,"",BM60))</f>
        <v/>
      </c>
      <c r="V62" s="426"/>
      <c r="W62" s="426"/>
      <c r="X62" s="426"/>
      <c r="Y62" s="426"/>
      <c r="Z62" s="97" t="s">
        <v>41</v>
      </c>
      <c r="AA62" s="396"/>
      <c r="AB62" s="397"/>
      <c r="AC62" s="397"/>
      <c r="AD62" s="397"/>
      <c r="AE62" s="398"/>
      <c r="AF62" s="405"/>
      <c r="AG62" s="406"/>
      <c r="AH62" s="406"/>
      <c r="AI62" s="406"/>
      <c r="AJ62" s="407"/>
      <c r="AK62" s="96" t="s">
        <v>40</v>
      </c>
      <c r="AL62" s="426" t="str">
        <f t="shared" ref="AL62" si="2">IF(AF60="","",IF($B$54=0,"",IFERROR(U62*AF60,"")))</f>
        <v/>
      </c>
      <c r="AM62" s="426"/>
      <c r="AN62" s="426"/>
      <c r="AO62" s="426"/>
      <c r="AP62" s="426"/>
      <c r="AQ62" s="97" t="s">
        <v>41</v>
      </c>
      <c r="AR62" s="414"/>
      <c r="AS62" s="414"/>
      <c r="AT62" s="414"/>
      <c r="AU62" s="414"/>
      <c r="AV62" s="414"/>
      <c r="AW62" s="414"/>
      <c r="AX62" s="414"/>
      <c r="AY62" s="414"/>
      <c r="AZ62" s="414"/>
      <c r="BA62" s="414"/>
      <c r="BI62" s="533"/>
      <c r="BJ62" s="533"/>
      <c r="BK62" s="533"/>
      <c r="BL62" s="428"/>
      <c r="BM62" s="438"/>
      <c r="BN62" s="435"/>
      <c r="BO62" s="439"/>
      <c r="BP62" s="435"/>
      <c r="BQ62" s="435"/>
      <c r="BR62" s="435"/>
      <c r="BV62" s="203"/>
      <c r="BW62" s="203"/>
      <c r="CJ62" s="206"/>
      <c r="CK62" s="534"/>
      <c r="CL62" s="534"/>
      <c r="CM62" s="534"/>
      <c r="CN62" s="534"/>
      <c r="CO62" s="534"/>
      <c r="CP62" s="205"/>
      <c r="CQ62" s="205"/>
      <c r="CR62" s="205"/>
      <c r="CS62" s="205"/>
      <c r="CT62" s="205"/>
      <c r="CU62" s="205"/>
      <c r="CV62" s="205"/>
      <c r="CW62" s="205"/>
      <c r="CX62" s="205"/>
      <c r="CY62" s="205"/>
      <c r="CZ62" s="205"/>
      <c r="DA62" s="205"/>
      <c r="DB62" s="205"/>
      <c r="DC62" s="205"/>
      <c r="DD62" s="205"/>
      <c r="DE62" s="205"/>
      <c r="DF62" s="205"/>
      <c r="DG62" s="205"/>
      <c r="DH62" s="205"/>
      <c r="DI62" s="205"/>
      <c r="DJ62" s="205"/>
      <c r="DK62" s="205"/>
      <c r="DL62" s="205"/>
      <c r="DM62" s="205"/>
      <c r="DN62" s="205"/>
      <c r="DO62" s="205"/>
      <c r="DP62" s="205"/>
      <c r="DQ62" s="205"/>
      <c r="DR62" s="205"/>
      <c r="DS62" s="205"/>
      <c r="DT62" s="205"/>
      <c r="DU62" s="205"/>
      <c r="DV62" s="205"/>
      <c r="DW62" s="205"/>
      <c r="DX62" s="205"/>
      <c r="DY62" s="205"/>
      <c r="DZ62" s="205"/>
      <c r="EA62" s="205"/>
      <c r="EB62" s="205"/>
      <c r="EC62" s="205"/>
      <c r="ED62" s="205"/>
      <c r="EE62" s="205"/>
      <c r="EF62" s="205"/>
      <c r="EG62" s="205"/>
      <c r="EH62" s="205"/>
    </row>
    <row r="63" spans="1:138" s="204" customFormat="1" ht="9.9499999999999993" customHeight="1">
      <c r="B63" s="536" t="str">
        <f t="shared" ref="B63" si="3">IFERROR(BL63,"")</f>
        <v/>
      </c>
      <c r="C63" s="536"/>
      <c r="D63" s="536"/>
      <c r="E63" s="536"/>
      <c r="F63" s="536"/>
      <c r="G63" s="536"/>
      <c r="H63" s="536"/>
      <c r="I63" s="536"/>
      <c r="J63" s="536"/>
      <c r="K63" s="536"/>
      <c r="L63" s="536"/>
      <c r="M63" s="536"/>
      <c r="N63" s="536"/>
      <c r="O63" s="536"/>
      <c r="P63" s="536"/>
      <c r="Q63" s="536"/>
      <c r="R63" s="536"/>
      <c r="S63" s="536"/>
      <c r="T63" s="411" t="str">
        <f>IF($B63="","",IF($B$54=0,BM63,IF($B$54=0.5,BO63,IF($B$54=1,BQ63,""))))</f>
        <v/>
      </c>
      <c r="U63" s="412"/>
      <c r="V63" s="412"/>
      <c r="W63" s="412"/>
      <c r="X63" s="412"/>
      <c r="Y63" s="412"/>
      <c r="Z63" s="412"/>
      <c r="AA63" s="390" t="str">
        <f>IF($B63="","",IF(BM63=0,0,BO63))</f>
        <v/>
      </c>
      <c r="AB63" s="391"/>
      <c r="AC63" s="391"/>
      <c r="AD63" s="391"/>
      <c r="AE63" s="392"/>
      <c r="AF63" s="399"/>
      <c r="AG63" s="400"/>
      <c r="AH63" s="400"/>
      <c r="AI63" s="400"/>
      <c r="AJ63" s="401"/>
      <c r="AK63" s="408" t="str">
        <f t="shared" ref="AK63" si="4">IF(AF63="","",IFERROR(T63*AF63,""))</f>
        <v/>
      </c>
      <c r="AL63" s="409"/>
      <c r="AM63" s="409"/>
      <c r="AN63" s="409"/>
      <c r="AO63" s="409"/>
      <c r="AP63" s="409"/>
      <c r="AQ63" s="410"/>
      <c r="AR63" s="414"/>
      <c r="AS63" s="414"/>
      <c r="AT63" s="414"/>
      <c r="AU63" s="414"/>
      <c r="AV63" s="414"/>
      <c r="AW63" s="414"/>
      <c r="AX63" s="414"/>
      <c r="AY63" s="414"/>
      <c r="AZ63" s="414"/>
      <c r="BA63" s="414"/>
      <c r="BI63" s="533">
        <v>3</v>
      </c>
      <c r="BJ63" s="533"/>
      <c r="BK63" s="533"/>
      <c r="BL63" s="437" t="e">
        <f>VLOOKUP(BI63,試験項目一覧!K:L,2,FALSE)</f>
        <v>#N/A</v>
      </c>
      <c r="BM63" s="438">
        <f>IFERROR(VLOOKUP(BL63,試験項目一覧!E:H,2,FALSE),0)</f>
        <v>0</v>
      </c>
      <c r="BN63" s="435">
        <f>IFERROR(VLOOKUP(BL63,試験項目一覧!E:H,3,FALSE),0)</f>
        <v>0</v>
      </c>
      <c r="BO63" s="439">
        <f>IFERROR(VLOOKUP(BL63,試験項目一覧!E:H,4,FALSE),0)</f>
        <v>0</v>
      </c>
      <c r="BP63" s="435">
        <f>IFERROR(VLOOKUP(BL63,試験項目一覧!E:H,5,FALSE),0)</f>
        <v>0</v>
      </c>
      <c r="BQ63" s="435">
        <v>0</v>
      </c>
      <c r="BR63" s="435">
        <f>IFERROR(VLOOKUP(BL63,試験項目一覧!E:H,6,FALSE),0)</f>
        <v>0</v>
      </c>
      <c r="BV63" s="203"/>
      <c r="BW63" s="203"/>
      <c r="CJ63" s="206"/>
      <c r="CK63" s="534"/>
      <c r="CL63" s="534"/>
      <c r="CM63" s="534"/>
      <c r="CN63" s="534"/>
      <c r="CO63" s="534"/>
      <c r="CP63" s="205"/>
      <c r="CQ63" s="205"/>
      <c r="CR63" s="205"/>
      <c r="CS63" s="205"/>
      <c r="CT63" s="205"/>
      <c r="CU63" s="205"/>
      <c r="CV63" s="205"/>
      <c r="CW63" s="205"/>
      <c r="CX63" s="205"/>
      <c r="CY63" s="205"/>
      <c r="CZ63" s="205"/>
      <c r="DA63" s="205"/>
      <c r="DB63" s="205"/>
      <c r="DC63" s="205"/>
      <c r="DD63" s="205"/>
      <c r="DE63" s="205"/>
      <c r="DF63" s="205"/>
      <c r="DG63" s="205"/>
      <c r="DH63" s="205"/>
      <c r="DI63" s="205"/>
      <c r="DJ63" s="205"/>
      <c r="DK63" s="205"/>
      <c r="DL63" s="205"/>
      <c r="DM63" s="205"/>
      <c r="DN63" s="205"/>
      <c r="DO63" s="205"/>
      <c r="DP63" s="205"/>
      <c r="DQ63" s="205"/>
      <c r="DR63" s="205"/>
      <c r="DS63" s="205"/>
      <c r="DT63" s="205"/>
      <c r="DU63" s="205"/>
      <c r="DV63" s="205"/>
      <c r="DW63" s="205"/>
      <c r="DX63" s="205"/>
      <c r="DY63" s="205"/>
      <c r="DZ63" s="205"/>
      <c r="EA63" s="205"/>
      <c r="EB63" s="205"/>
      <c r="EC63" s="205"/>
      <c r="ED63" s="205"/>
      <c r="EE63" s="205"/>
      <c r="EF63" s="205"/>
      <c r="EG63" s="205"/>
      <c r="EH63" s="205"/>
    </row>
    <row r="64" spans="1:138" s="204" customFormat="1" ht="9.9499999999999993" customHeight="1">
      <c r="B64" s="536"/>
      <c r="C64" s="536"/>
      <c r="D64" s="536"/>
      <c r="E64" s="536"/>
      <c r="F64" s="536"/>
      <c r="G64" s="536"/>
      <c r="H64" s="536"/>
      <c r="I64" s="536"/>
      <c r="J64" s="536"/>
      <c r="K64" s="536"/>
      <c r="L64" s="536"/>
      <c r="M64" s="536"/>
      <c r="N64" s="536"/>
      <c r="O64" s="536"/>
      <c r="P64" s="536"/>
      <c r="Q64" s="536"/>
      <c r="R64" s="536"/>
      <c r="S64" s="536"/>
      <c r="T64" s="411"/>
      <c r="U64" s="412"/>
      <c r="V64" s="412"/>
      <c r="W64" s="412"/>
      <c r="X64" s="412"/>
      <c r="Y64" s="412"/>
      <c r="Z64" s="412"/>
      <c r="AA64" s="393"/>
      <c r="AB64" s="394"/>
      <c r="AC64" s="394"/>
      <c r="AD64" s="394"/>
      <c r="AE64" s="395"/>
      <c r="AF64" s="402"/>
      <c r="AG64" s="403"/>
      <c r="AH64" s="403"/>
      <c r="AI64" s="403"/>
      <c r="AJ64" s="404"/>
      <c r="AK64" s="411"/>
      <c r="AL64" s="412"/>
      <c r="AM64" s="412"/>
      <c r="AN64" s="412"/>
      <c r="AO64" s="412"/>
      <c r="AP64" s="412"/>
      <c r="AQ64" s="413"/>
      <c r="AR64" s="414"/>
      <c r="AS64" s="414"/>
      <c r="AT64" s="414"/>
      <c r="AU64" s="414"/>
      <c r="AV64" s="414"/>
      <c r="AW64" s="414"/>
      <c r="AX64" s="414"/>
      <c r="AY64" s="414"/>
      <c r="AZ64" s="414"/>
      <c r="BA64" s="414"/>
      <c r="BI64" s="533"/>
      <c r="BJ64" s="533"/>
      <c r="BK64" s="533"/>
      <c r="BL64" s="427"/>
      <c r="BM64" s="438"/>
      <c r="BN64" s="435"/>
      <c r="BO64" s="439"/>
      <c r="BP64" s="435"/>
      <c r="BQ64" s="435"/>
      <c r="BR64" s="435"/>
      <c r="BV64" s="203"/>
      <c r="BW64" s="203"/>
      <c r="CJ64" s="206"/>
      <c r="CK64" s="534"/>
      <c r="CL64" s="534"/>
      <c r="CM64" s="534"/>
      <c r="CN64" s="534"/>
      <c r="CO64" s="534"/>
      <c r="CP64" s="205"/>
      <c r="CQ64" s="205"/>
      <c r="CR64" s="205"/>
      <c r="CS64" s="205"/>
      <c r="CT64" s="205"/>
      <c r="CU64" s="205"/>
      <c r="CV64" s="205"/>
      <c r="CW64" s="205"/>
      <c r="CX64" s="205"/>
      <c r="CY64" s="205"/>
      <c r="CZ64" s="205"/>
      <c r="DA64" s="205"/>
      <c r="DB64" s="205"/>
      <c r="DC64" s="205"/>
      <c r="DD64" s="205"/>
      <c r="DE64" s="205"/>
      <c r="DF64" s="205"/>
      <c r="DG64" s="205"/>
      <c r="DH64" s="205"/>
      <c r="DI64" s="205"/>
      <c r="DJ64" s="205"/>
      <c r="DK64" s="205"/>
      <c r="DL64" s="205"/>
      <c r="DM64" s="205"/>
      <c r="DN64" s="205"/>
      <c r="DO64" s="205"/>
      <c r="DP64" s="205"/>
      <c r="DQ64" s="205"/>
      <c r="DR64" s="205"/>
      <c r="DS64" s="205"/>
      <c r="DT64" s="205"/>
      <c r="DU64" s="205"/>
      <c r="DV64" s="205"/>
      <c r="DW64" s="205"/>
      <c r="DX64" s="205"/>
      <c r="DY64" s="205"/>
      <c r="DZ64" s="205"/>
      <c r="EA64" s="205"/>
      <c r="EB64" s="205"/>
      <c r="EC64" s="205"/>
      <c r="ED64" s="205"/>
      <c r="EE64" s="205"/>
      <c r="EF64" s="205"/>
      <c r="EG64" s="205"/>
      <c r="EH64" s="205"/>
    </row>
    <row r="65" spans="2:138" s="204" customFormat="1" ht="9.9499999999999993" customHeight="1">
      <c r="B65" s="536"/>
      <c r="C65" s="536"/>
      <c r="D65" s="536"/>
      <c r="E65" s="536"/>
      <c r="F65" s="536"/>
      <c r="G65" s="536"/>
      <c r="H65" s="536"/>
      <c r="I65" s="536"/>
      <c r="J65" s="536"/>
      <c r="K65" s="536"/>
      <c r="L65" s="536"/>
      <c r="M65" s="536"/>
      <c r="N65" s="536"/>
      <c r="O65" s="536"/>
      <c r="P65" s="536"/>
      <c r="Q65" s="536"/>
      <c r="R65" s="536"/>
      <c r="S65" s="536"/>
      <c r="T65" s="96" t="s">
        <v>40</v>
      </c>
      <c r="U65" s="426" t="str">
        <f>IF($D63="","",IF($B$54=0,"",BM63))</f>
        <v/>
      </c>
      <c r="V65" s="426"/>
      <c r="W65" s="426"/>
      <c r="X65" s="426"/>
      <c r="Y65" s="426"/>
      <c r="Z65" s="97" t="s">
        <v>41</v>
      </c>
      <c r="AA65" s="396"/>
      <c r="AB65" s="397"/>
      <c r="AC65" s="397"/>
      <c r="AD65" s="397"/>
      <c r="AE65" s="398"/>
      <c r="AF65" s="405"/>
      <c r="AG65" s="406"/>
      <c r="AH65" s="406"/>
      <c r="AI65" s="406"/>
      <c r="AJ65" s="407"/>
      <c r="AK65" s="96" t="s">
        <v>40</v>
      </c>
      <c r="AL65" s="426" t="str">
        <f t="shared" ref="AL65" si="5">IF(AF63="","",IF($B$54=0,"",IFERROR(U65*AF63,"")))</f>
        <v/>
      </c>
      <c r="AM65" s="426"/>
      <c r="AN65" s="426"/>
      <c r="AO65" s="426"/>
      <c r="AP65" s="426"/>
      <c r="AQ65" s="97" t="s">
        <v>41</v>
      </c>
      <c r="AR65" s="414"/>
      <c r="AS65" s="414"/>
      <c r="AT65" s="414"/>
      <c r="AU65" s="414"/>
      <c r="AV65" s="414"/>
      <c r="AW65" s="414"/>
      <c r="AX65" s="414"/>
      <c r="AY65" s="414"/>
      <c r="AZ65" s="414"/>
      <c r="BA65" s="414"/>
      <c r="BI65" s="533"/>
      <c r="BJ65" s="533"/>
      <c r="BK65" s="533"/>
      <c r="BL65" s="428"/>
      <c r="BM65" s="438"/>
      <c r="BN65" s="435"/>
      <c r="BO65" s="439"/>
      <c r="BP65" s="435"/>
      <c r="BQ65" s="435"/>
      <c r="BR65" s="435"/>
      <c r="BV65" s="203"/>
      <c r="BW65" s="203"/>
      <c r="CJ65" s="206"/>
      <c r="CK65" s="207"/>
      <c r="CL65" s="207"/>
      <c r="CM65" s="207"/>
      <c r="CN65" s="207"/>
      <c r="CO65" s="208"/>
      <c r="CP65" s="205"/>
      <c r="CQ65" s="205"/>
      <c r="CR65" s="205"/>
      <c r="CS65" s="205"/>
      <c r="CT65" s="205"/>
      <c r="CU65" s="205"/>
      <c r="CV65" s="205"/>
      <c r="CW65" s="205"/>
      <c r="CX65" s="205"/>
      <c r="CY65" s="205"/>
      <c r="CZ65" s="205"/>
      <c r="DA65" s="205"/>
      <c r="DB65" s="205"/>
      <c r="DC65" s="205"/>
      <c r="DD65" s="205"/>
      <c r="DE65" s="205"/>
      <c r="DF65" s="205"/>
      <c r="DG65" s="205"/>
      <c r="DH65" s="205"/>
      <c r="DI65" s="205"/>
      <c r="DJ65" s="205"/>
      <c r="DK65" s="205"/>
      <c r="DL65" s="205"/>
      <c r="DM65" s="205"/>
      <c r="DN65" s="205"/>
      <c r="DO65" s="205"/>
      <c r="DP65" s="205"/>
      <c r="DQ65" s="205"/>
      <c r="DR65" s="205"/>
      <c r="DS65" s="205"/>
      <c r="DT65" s="205"/>
      <c r="DU65" s="205"/>
      <c r="DV65" s="205"/>
      <c r="DW65" s="205"/>
      <c r="DX65" s="205"/>
      <c r="DY65" s="205"/>
      <c r="DZ65" s="205"/>
      <c r="EA65" s="205"/>
      <c r="EB65" s="205"/>
      <c r="EC65" s="205"/>
      <c r="ED65" s="205"/>
      <c r="EE65" s="205"/>
      <c r="EF65" s="205"/>
      <c r="EG65" s="205"/>
      <c r="EH65" s="205"/>
    </row>
    <row r="66" spans="2:138" s="204" customFormat="1" ht="9.9499999999999993" customHeight="1">
      <c r="B66" s="536" t="str">
        <f t="shared" ref="B66" si="6">IFERROR(BL66,"")</f>
        <v/>
      </c>
      <c r="C66" s="536"/>
      <c r="D66" s="536"/>
      <c r="E66" s="536"/>
      <c r="F66" s="536"/>
      <c r="G66" s="536"/>
      <c r="H66" s="536"/>
      <c r="I66" s="536"/>
      <c r="J66" s="536"/>
      <c r="K66" s="536"/>
      <c r="L66" s="536"/>
      <c r="M66" s="536"/>
      <c r="N66" s="536"/>
      <c r="O66" s="536"/>
      <c r="P66" s="536"/>
      <c r="Q66" s="536"/>
      <c r="R66" s="536"/>
      <c r="S66" s="536"/>
      <c r="T66" s="411" t="str">
        <f>IF($B66="","",IF($B$54=0,BM66,IF($B$54=0.5,BO66,IF($B$54=1,BQ66,""))))</f>
        <v/>
      </c>
      <c r="U66" s="412"/>
      <c r="V66" s="412"/>
      <c r="W66" s="412"/>
      <c r="X66" s="412"/>
      <c r="Y66" s="412"/>
      <c r="Z66" s="412"/>
      <c r="AA66" s="390" t="str">
        <f>IF($B66="","",IF(BM66=0,0,BO66))</f>
        <v/>
      </c>
      <c r="AB66" s="391"/>
      <c r="AC66" s="391"/>
      <c r="AD66" s="391"/>
      <c r="AE66" s="392"/>
      <c r="AF66" s="399"/>
      <c r="AG66" s="400"/>
      <c r="AH66" s="400"/>
      <c r="AI66" s="400"/>
      <c r="AJ66" s="401"/>
      <c r="AK66" s="408" t="str">
        <f t="shared" ref="AK66" si="7">IF(AF66="","",IFERROR(T66*AF66,""))</f>
        <v/>
      </c>
      <c r="AL66" s="409"/>
      <c r="AM66" s="409"/>
      <c r="AN66" s="409"/>
      <c r="AO66" s="409"/>
      <c r="AP66" s="409"/>
      <c r="AQ66" s="410"/>
      <c r="AR66" s="414"/>
      <c r="AS66" s="414"/>
      <c r="AT66" s="414"/>
      <c r="AU66" s="414"/>
      <c r="AV66" s="414"/>
      <c r="AW66" s="414"/>
      <c r="AX66" s="414"/>
      <c r="AY66" s="414"/>
      <c r="AZ66" s="414"/>
      <c r="BA66" s="414"/>
      <c r="BI66" s="533">
        <v>4</v>
      </c>
      <c r="BJ66" s="533"/>
      <c r="BK66" s="533"/>
      <c r="BL66" s="437" t="e">
        <f>VLOOKUP(BI66,試験項目一覧!K:L,2,FALSE)</f>
        <v>#N/A</v>
      </c>
      <c r="BM66" s="438">
        <f>IFERROR(VLOOKUP(BL66,試験項目一覧!E:H,2,FALSE),0)</f>
        <v>0</v>
      </c>
      <c r="BN66" s="435">
        <f>IFERROR(VLOOKUP(BL66,試験項目一覧!E:H,3,FALSE),0)</f>
        <v>0</v>
      </c>
      <c r="BO66" s="439">
        <f>IFERROR(VLOOKUP(BL66,試験項目一覧!E:H,4,FALSE),0)</f>
        <v>0</v>
      </c>
      <c r="BP66" s="435">
        <f>IFERROR(VLOOKUP(BL66,試験項目一覧!E:H,5,FALSE),0)</f>
        <v>0</v>
      </c>
      <c r="BQ66" s="435">
        <v>0</v>
      </c>
      <c r="BR66" s="435">
        <f>IFERROR(VLOOKUP(BL66,試験項目一覧!E:H,6,FALSE),0)</f>
        <v>0</v>
      </c>
      <c r="BV66" s="203"/>
      <c r="BW66" s="203"/>
      <c r="CJ66" s="206"/>
      <c r="CK66" s="208"/>
      <c r="CL66" s="208"/>
      <c r="CM66" s="208"/>
      <c r="CN66" s="208"/>
      <c r="CO66" s="208"/>
      <c r="CP66" s="205"/>
      <c r="CQ66" s="205"/>
      <c r="CR66" s="205"/>
      <c r="CS66" s="205"/>
      <c r="CT66" s="205"/>
      <c r="CU66" s="205"/>
      <c r="CV66" s="205"/>
      <c r="CW66" s="205"/>
      <c r="CX66" s="205"/>
      <c r="CY66" s="205"/>
      <c r="CZ66" s="205"/>
      <c r="DA66" s="205"/>
      <c r="DB66" s="205"/>
      <c r="DC66" s="205"/>
      <c r="DD66" s="205"/>
      <c r="DE66" s="205"/>
      <c r="DF66" s="205"/>
      <c r="DG66" s="205"/>
      <c r="DH66" s="205"/>
      <c r="DI66" s="205"/>
      <c r="DJ66" s="205"/>
      <c r="DK66" s="205"/>
      <c r="DL66" s="205"/>
      <c r="DM66" s="205"/>
      <c r="DN66" s="205"/>
      <c r="DO66" s="205"/>
      <c r="DP66" s="205"/>
      <c r="DQ66" s="205"/>
      <c r="DR66" s="205"/>
      <c r="DS66" s="205"/>
      <c r="DT66" s="205"/>
      <c r="DU66" s="205"/>
      <c r="DV66" s="205"/>
      <c r="DW66" s="205"/>
      <c r="DX66" s="205"/>
      <c r="DY66" s="205"/>
      <c r="DZ66" s="205"/>
      <c r="EA66" s="205"/>
      <c r="EB66" s="205"/>
      <c r="EC66" s="205"/>
      <c r="ED66" s="205"/>
      <c r="EE66" s="205"/>
      <c r="EF66" s="205"/>
      <c r="EG66" s="205"/>
      <c r="EH66" s="205"/>
    </row>
    <row r="67" spans="2:138" s="204" customFormat="1" ht="9.9499999999999993" customHeight="1">
      <c r="B67" s="536"/>
      <c r="C67" s="536"/>
      <c r="D67" s="536"/>
      <c r="E67" s="536"/>
      <c r="F67" s="536"/>
      <c r="G67" s="536"/>
      <c r="H67" s="536"/>
      <c r="I67" s="536"/>
      <c r="J67" s="536"/>
      <c r="K67" s="536"/>
      <c r="L67" s="536"/>
      <c r="M67" s="536"/>
      <c r="N67" s="536"/>
      <c r="O67" s="536"/>
      <c r="P67" s="536"/>
      <c r="Q67" s="536"/>
      <c r="R67" s="536"/>
      <c r="S67" s="536"/>
      <c r="T67" s="411"/>
      <c r="U67" s="412"/>
      <c r="V67" s="412"/>
      <c r="W67" s="412"/>
      <c r="X67" s="412"/>
      <c r="Y67" s="412"/>
      <c r="Z67" s="412"/>
      <c r="AA67" s="393"/>
      <c r="AB67" s="394"/>
      <c r="AC67" s="394"/>
      <c r="AD67" s="394"/>
      <c r="AE67" s="395"/>
      <c r="AF67" s="402"/>
      <c r="AG67" s="403"/>
      <c r="AH67" s="403"/>
      <c r="AI67" s="403"/>
      <c r="AJ67" s="404"/>
      <c r="AK67" s="411"/>
      <c r="AL67" s="412"/>
      <c r="AM67" s="412"/>
      <c r="AN67" s="412"/>
      <c r="AO67" s="412"/>
      <c r="AP67" s="412"/>
      <c r="AQ67" s="413"/>
      <c r="AR67" s="414"/>
      <c r="AS67" s="414"/>
      <c r="AT67" s="414"/>
      <c r="AU67" s="414"/>
      <c r="AV67" s="414"/>
      <c r="AW67" s="414"/>
      <c r="AX67" s="414"/>
      <c r="AY67" s="414"/>
      <c r="AZ67" s="414"/>
      <c r="BA67" s="414"/>
      <c r="BI67" s="533"/>
      <c r="BJ67" s="533"/>
      <c r="BK67" s="533"/>
      <c r="BL67" s="427"/>
      <c r="BM67" s="438"/>
      <c r="BN67" s="435"/>
      <c r="BO67" s="439"/>
      <c r="BP67" s="435"/>
      <c r="BQ67" s="435"/>
      <c r="BR67" s="435"/>
      <c r="BV67" s="203"/>
      <c r="BW67" s="203"/>
      <c r="CJ67" s="206"/>
      <c r="CK67" s="208"/>
      <c r="CL67" s="208"/>
      <c r="CM67" s="208"/>
      <c r="CN67" s="208"/>
      <c r="CO67" s="208"/>
      <c r="CP67" s="205"/>
      <c r="CQ67" s="205"/>
      <c r="CR67" s="205"/>
      <c r="CS67" s="205"/>
      <c r="CT67" s="205"/>
      <c r="CU67" s="205"/>
      <c r="CV67" s="205"/>
      <c r="CW67" s="205"/>
      <c r="CX67" s="205"/>
      <c r="CY67" s="205"/>
      <c r="CZ67" s="205"/>
      <c r="DA67" s="205"/>
      <c r="DB67" s="205"/>
      <c r="DC67" s="205"/>
      <c r="DD67" s="205"/>
      <c r="DE67" s="205"/>
      <c r="DF67" s="205"/>
      <c r="DG67" s="205"/>
      <c r="DH67" s="205"/>
      <c r="DI67" s="205"/>
      <c r="DJ67" s="205"/>
      <c r="DK67" s="205"/>
      <c r="DL67" s="205"/>
      <c r="DM67" s="205"/>
      <c r="DN67" s="205"/>
      <c r="DO67" s="205"/>
      <c r="DP67" s="205"/>
      <c r="DQ67" s="205"/>
      <c r="DR67" s="205"/>
      <c r="DS67" s="205"/>
      <c r="DT67" s="205"/>
      <c r="DU67" s="205"/>
      <c r="DV67" s="205"/>
      <c r="DW67" s="205"/>
      <c r="DX67" s="205"/>
      <c r="DY67" s="205"/>
      <c r="DZ67" s="205"/>
      <c r="EA67" s="205"/>
      <c r="EB67" s="205"/>
      <c r="EC67" s="205"/>
      <c r="ED67" s="205"/>
      <c r="EE67" s="205"/>
      <c r="EF67" s="205"/>
      <c r="EG67" s="205"/>
      <c r="EH67" s="205"/>
    </row>
    <row r="68" spans="2:138" s="204" customFormat="1" ht="9.9499999999999993" customHeight="1">
      <c r="B68" s="536"/>
      <c r="C68" s="536"/>
      <c r="D68" s="536"/>
      <c r="E68" s="536"/>
      <c r="F68" s="536"/>
      <c r="G68" s="536"/>
      <c r="H68" s="536"/>
      <c r="I68" s="536"/>
      <c r="J68" s="536"/>
      <c r="K68" s="536"/>
      <c r="L68" s="536"/>
      <c r="M68" s="536"/>
      <c r="N68" s="536"/>
      <c r="O68" s="536"/>
      <c r="P68" s="536"/>
      <c r="Q68" s="536"/>
      <c r="R68" s="536"/>
      <c r="S68" s="536"/>
      <c r="T68" s="96" t="s">
        <v>40</v>
      </c>
      <c r="U68" s="426" t="str">
        <f>IF($B66="","",IF($B$54=0,"",BM66))</f>
        <v/>
      </c>
      <c r="V68" s="426"/>
      <c r="W68" s="426"/>
      <c r="X68" s="426"/>
      <c r="Y68" s="426"/>
      <c r="Z68" s="97" t="s">
        <v>41</v>
      </c>
      <c r="AA68" s="396"/>
      <c r="AB68" s="397"/>
      <c r="AC68" s="397"/>
      <c r="AD68" s="397"/>
      <c r="AE68" s="398"/>
      <c r="AF68" s="405"/>
      <c r="AG68" s="406"/>
      <c r="AH68" s="406"/>
      <c r="AI68" s="406"/>
      <c r="AJ68" s="407"/>
      <c r="AK68" s="96" t="s">
        <v>40</v>
      </c>
      <c r="AL68" s="426" t="str">
        <f t="shared" ref="AL68" si="8">IF(AF66="","",IF($B$54=0,"",IFERROR(U68*AF66,"")))</f>
        <v/>
      </c>
      <c r="AM68" s="426"/>
      <c r="AN68" s="426"/>
      <c r="AO68" s="426"/>
      <c r="AP68" s="426"/>
      <c r="AQ68" s="97" t="s">
        <v>41</v>
      </c>
      <c r="AR68" s="414"/>
      <c r="AS68" s="414"/>
      <c r="AT68" s="414"/>
      <c r="AU68" s="414"/>
      <c r="AV68" s="414"/>
      <c r="AW68" s="414"/>
      <c r="AX68" s="414"/>
      <c r="AY68" s="414"/>
      <c r="AZ68" s="414"/>
      <c r="BA68" s="414"/>
      <c r="BI68" s="533"/>
      <c r="BJ68" s="533"/>
      <c r="BK68" s="533"/>
      <c r="BL68" s="428"/>
      <c r="BM68" s="438"/>
      <c r="BN68" s="435"/>
      <c r="BO68" s="439"/>
      <c r="BP68" s="435"/>
      <c r="BQ68" s="435"/>
      <c r="BR68" s="435"/>
      <c r="BV68" s="203"/>
      <c r="BW68" s="203"/>
      <c r="CJ68" s="206"/>
      <c r="CK68" s="207"/>
      <c r="CL68" s="209"/>
      <c r="CM68" s="209"/>
      <c r="CN68" s="209"/>
      <c r="CP68" s="205"/>
      <c r="CQ68" s="205"/>
      <c r="CR68" s="205"/>
      <c r="CS68" s="205"/>
      <c r="CT68" s="205"/>
      <c r="CU68" s="205"/>
      <c r="CV68" s="205"/>
      <c r="CW68" s="205"/>
      <c r="CX68" s="205"/>
      <c r="CY68" s="205"/>
      <c r="CZ68" s="205"/>
      <c r="DA68" s="205"/>
      <c r="DB68" s="205"/>
      <c r="DC68" s="205"/>
      <c r="DD68" s="205"/>
      <c r="DE68" s="205"/>
      <c r="DF68" s="205"/>
      <c r="DG68" s="205"/>
      <c r="DH68" s="205"/>
      <c r="DI68" s="205"/>
      <c r="DJ68" s="205"/>
      <c r="DK68" s="205"/>
      <c r="DL68" s="205"/>
      <c r="DM68" s="205"/>
      <c r="DN68" s="205"/>
      <c r="DO68" s="205"/>
      <c r="DP68" s="205"/>
      <c r="DQ68" s="205"/>
      <c r="DR68" s="205"/>
      <c r="DS68" s="205"/>
      <c r="DT68" s="205"/>
      <c r="DU68" s="205"/>
      <c r="DV68" s="205"/>
      <c r="DW68" s="205"/>
      <c r="DX68" s="205"/>
      <c r="DY68" s="205"/>
      <c r="DZ68" s="205"/>
      <c r="EA68" s="205"/>
      <c r="EB68" s="205"/>
      <c r="EC68" s="205"/>
      <c r="ED68" s="205"/>
      <c r="EE68" s="205"/>
      <c r="EF68" s="205"/>
      <c r="EG68" s="205"/>
      <c r="EH68" s="205"/>
    </row>
    <row r="69" spans="2:138" s="204" customFormat="1" ht="9.9499999999999993" customHeight="1">
      <c r="B69" s="536" t="str">
        <f t="shared" ref="B69" si="9">IFERROR(BL69,"")</f>
        <v/>
      </c>
      <c r="C69" s="536"/>
      <c r="D69" s="536"/>
      <c r="E69" s="536"/>
      <c r="F69" s="536"/>
      <c r="G69" s="536"/>
      <c r="H69" s="536"/>
      <c r="I69" s="536"/>
      <c r="J69" s="536"/>
      <c r="K69" s="536"/>
      <c r="L69" s="536"/>
      <c r="M69" s="536"/>
      <c r="N69" s="536"/>
      <c r="O69" s="536"/>
      <c r="P69" s="536"/>
      <c r="Q69" s="536"/>
      <c r="R69" s="536"/>
      <c r="S69" s="536"/>
      <c r="T69" s="411" t="str">
        <f>IF($B69="","",IF($B$54=0,BM69,IF($B$54=0.5,BO69,IF($B$54=1,BQ69,""))))</f>
        <v/>
      </c>
      <c r="U69" s="412"/>
      <c r="V69" s="412"/>
      <c r="W69" s="412"/>
      <c r="X69" s="412"/>
      <c r="Y69" s="412"/>
      <c r="Z69" s="412"/>
      <c r="AA69" s="390" t="str">
        <f>IF($B69="","",IF(BM69=0,0,BO69))</f>
        <v/>
      </c>
      <c r="AB69" s="391"/>
      <c r="AC69" s="391"/>
      <c r="AD69" s="391"/>
      <c r="AE69" s="392"/>
      <c r="AF69" s="399"/>
      <c r="AG69" s="400"/>
      <c r="AH69" s="400"/>
      <c r="AI69" s="400"/>
      <c r="AJ69" s="401"/>
      <c r="AK69" s="408" t="str">
        <f t="shared" ref="AK69" si="10">IF(AF69="","",IFERROR(T69*AF69,""))</f>
        <v/>
      </c>
      <c r="AL69" s="409"/>
      <c r="AM69" s="409"/>
      <c r="AN69" s="409"/>
      <c r="AO69" s="409"/>
      <c r="AP69" s="409"/>
      <c r="AQ69" s="410"/>
      <c r="AR69" s="414"/>
      <c r="AS69" s="414"/>
      <c r="AT69" s="414"/>
      <c r="AU69" s="414"/>
      <c r="AV69" s="414"/>
      <c r="AW69" s="414"/>
      <c r="AX69" s="414"/>
      <c r="AY69" s="414"/>
      <c r="AZ69" s="414"/>
      <c r="BA69" s="414"/>
      <c r="BI69" s="533">
        <v>5</v>
      </c>
      <c r="BJ69" s="533"/>
      <c r="BK69" s="533"/>
      <c r="BL69" s="437" t="e">
        <f>VLOOKUP(BI69,試験項目一覧!K:L,2,FALSE)</f>
        <v>#N/A</v>
      </c>
      <c r="BM69" s="438">
        <f>IFERROR(VLOOKUP(BL69,試験項目一覧!E:H,2,FALSE),0)</f>
        <v>0</v>
      </c>
      <c r="BN69" s="435">
        <f>IFERROR(VLOOKUP(BL69,試験項目一覧!E:H,3,FALSE),0)</f>
        <v>0</v>
      </c>
      <c r="BO69" s="439">
        <f>IFERROR(VLOOKUP(BL69,試験項目一覧!E:H,4,FALSE),0)</f>
        <v>0</v>
      </c>
      <c r="BP69" s="435">
        <f>IFERROR(VLOOKUP(BL69,試験項目一覧!E:H,5,FALSE),0)</f>
        <v>0</v>
      </c>
      <c r="BQ69" s="435">
        <v>0</v>
      </c>
      <c r="BR69" s="435">
        <f>IFERROR(VLOOKUP(BL69,試験項目一覧!E:H,6,FALSE),0)</f>
        <v>0</v>
      </c>
      <c r="BV69" s="203"/>
      <c r="BW69" s="203"/>
      <c r="CJ69" s="206"/>
      <c r="CK69" s="207"/>
      <c r="CL69" s="209"/>
      <c r="CM69" s="209"/>
      <c r="CN69" s="209"/>
      <c r="CP69" s="205"/>
      <c r="CQ69" s="205"/>
      <c r="CR69" s="205"/>
      <c r="CS69" s="205"/>
      <c r="CT69" s="205"/>
      <c r="CU69" s="205"/>
      <c r="CV69" s="205"/>
      <c r="CW69" s="205"/>
      <c r="CX69" s="205"/>
      <c r="CY69" s="205"/>
      <c r="CZ69" s="205"/>
      <c r="DA69" s="205"/>
      <c r="DB69" s="205"/>
      <c r="DC69" s="205"/>
      <c r="DD69" s="205"/>
      <c r="DE69" s="205"/>
      <c r="DF69" s="205"/>
      <c r="DG69" s="205"/>
      <c r="DH69" s="205"/>
      <c r="DI69" s="205"/>
      <c r="DJ69" s="205"/>
      <c r="DK69" s="205"/>
      <c r="DL69" s="205"/>
      <c r="DM69" s="205"/>
      <c r="DN69" s="205"/>
      <c r="DO69" s="205"/>
      <c r="DP69" s="205"/>
      <c r="DQ69" s="205"/>
      <c r="DR69" s="205"/>
      <c r="DS69" s="205"/>
      <c r="DT69" s="205"/>
      <c r="DU69" s="205"/>
      <c r="DV69" s="205"/>
      <c r="DW69" s="205"/>
      <c r="DX69" s="205"/>
      <c r="DY69" s="205"/>
      <c r="DZ69" s="205"/>
      <c r="EA69" s="205"/>
      <c r="EB69" s="205"/>
      <c r="EC69" s="205"/>
      <c r="ED69" s="205"/>
      <c r="EE69" s="205"/>
      <c r="EF69" s="205"/>
      <c r="EG69" s="205"/>
      <c r="EH69" s="205"/>
    </row>
    <row r="70" spans="2:138" s="204" customFormat="1" ht="9.9499999999999993" customHeight="1">
      <c r="B70" s="536"/>
      <c r="C70" s="536"/>
      <c r="D70" s="536"/>
      <c r="E70" s="536"/>
      <c r="F70" s="536"/>
      <c r="G70" s="536"/>
      <c r="H70" s="536"/>
      <c r="I70" s="536"/>
      <c r="J70" s="536"/>
      <c r="K70" s="536"/>
      <c r="L70" s="536"/>
      <c r="M70" s="536"/>
      <c r="N70" s="536"/>
      <c r="O70" s="536"/>
      <c r="P70" s="536"/>
      <c r="Q70" s="536"/>
      <c r="R70" s="536"/>
      <c r="S70" s="536"/>
      <c r="T70" s="411"/>
      <c r="U70" s="412"/>
      <c r="V70" s="412"/>
      <c r="W70" s="412"/>
      <c r="X70" s="412"/>
      <c r="Y70" s="412"/>
      <c r="Z70" s="412"/>
      <c r="AA70" s="393"/>
      <c r="AB70" s="394"/>
      <c r="AC70" s="394"/>
      <c r="AD70" s="394"/>
      <c r="AE70" s="395"/>
      <c r="AF70" s="402"/>
      <c r="AG70" s="403"/>
      <c r="AH70" s="403"/>
      <c r="AI70" s="403"/>
      <c r="AJ70" s="404"/>
      <c r="AK70" s="411"/>
      <c r="AL70" s="412"/>
      <c r="AM70" s="412"/>
      <c r="AN70" s="412"/>
      <c r="AO70" s="412"/>
      <c r="AP70" s="412"/>
      <c r="AQ70" s="413"/>
      <c r="AR70" s="414"/>
      <c r="AS70" s="414"/>
      <c r="AT70" s="414"/>
      <c r="AU70" s="414"/>
      <c r="AV70" s="414"/>
      <c r="AW70" s="414"/>
      <c r="AX70" s="414"/>
      <c r="AY70" s="414"/>
      <c r="AZ70" s="414"/>
      <c r="BA70" s="414"/>
      <c r="BI70" s="533"/>
      <c r="BJ70" s="533"/>
      <c r="BK70" s="533"/>
      <c r="BL70" s="427"/>
      <c r="BM70" s="438"/>
      <c r="BN70" s="435"/>
      <c r="BO70" s="439"/>
      <c r="BP70" s="435"/>
      <c r="BQ70" s="435"/>
      <c r="BR70" s="435"/>
      <c r="BV70" s="203"/>
      <c r="BW70" s="203"/>
      <c r="CJ70" s="206"/>
      <c r="CK70" s="207"/>
      <c r="CL70" s="209"/>
      <c r="CM70" s="209"/>
      <c r="CN70" s="209"/>
      <c r="CP70" s="205"/>
      <c r="CQ70" s="205"/>
      <c r="CR70" s="205"/>
      <c r="CS70" s="205"/>
      <c r="CT70" s="205"/>
      <c r="CU70" s="205"/>
      <c r="CV70" s="205"/>
      <c r="CW70" s="205"/>
      <c r="CX70" s="205"/>
      <c r="CY70" s="205"/>
      <c r="CZ70" s="205"/>
      <c r="DA70" s="205"/>
      <c r="DB70" s="205"/>
      <c r="DC70" s="205"/>
      <c r="DD70" s="205"/>
      <c r="DE70" s="205"/>
      <c r="DF70" s="205"/>
      <c r="DG70" s="205"/>
      <c r="DH70" s="205"/>
      <c r="DI70" s="205"/>
      <c r="DJ70" s="205"/>
      <c r="DK70" s="205"/>
      <c r="DL70" s="205"/>
      <c r="DM70" s="205"/>
      <c r="DN70" s="205"/>
      <c r="DO70" s="205"/>
      <c r="DP70" s="205"/>
      <c r="DQ70" s="205"/>
      <c r="DR70" s="205"/>
      <c r="DS70" s="205"/>
      <c r="DT70" s="205"/>
      <c r="DU70" s="205"/>
      <c r="DV70" s="205"/>
      <c r="DW70" s="205"/>
      <c r="DX70" s="205"/>
      <c r="DY70" s="205"/>
      <c r="DZ70" s="205"/>
      <c r="EA70" s="205"/>
      <c r="EB70" s="205"/>
      <c r="EC70" s="205"/>
      <c r="ED70" s="205"/>
      <c r="EE70" s="205"/>
      <c r="EF70" s="205"/>
      <c r="EG70" s="205"/>
      <c r="EH70" s="205"/>
    </row>
    <row r="71" spans="2:138" s="204" customFormat="1" ht="9.9499999999999993" customHeight="1">
      <c r="B71" s="536"/>
      <c r="C71" s="536"/>
      <c r="D71" s="536"/>
      <c r="E71" s="536"/>
      <c r="F71" s="536"/>
      <c r="G71" s="536"/>
      <c r="H71" s="536"/>
      <c r="I71" s="536"/>
      <c r="J71" s="536"/>
      <c r="K71" s="536"/>
      <c r="L71" s="536"/>
      <c r="M71" s="536"/>
      <c r="N71" s="536"/>
      <c r="O71" s="536"/>
      <c r="P71" s="536"/>
      <c r="Q71" s="536"/>
      <c r="R71" s="536"/>
      <c r="S71" s="536"/>
      <c r="T71" s="96" t="s">
        <v>40</v>
      </c>
      <c r="U71" s="426" t="str">
        <f>IF($B69="","",IF($B$54=0,"",BM69))</f>
        <v/>
      </c>
      <c r="V71" s="426"/>
      <c r="W71" s="426"/>
      <c r="X71" s="426"/>
      <c r="Y71" s="426"/>
      <c r="Z71" s="97" t="s">
        <v>41</v>
      </c>
      <c r="AA71" s="396"/>
      <c r="AB71" s="397"/>
      <c r="AC71" s="397"/>
      <c r="AD71" s="397"/>
      <c r="AE71" s="398"/>
      <c r="AF71" s="405"/>
      <c r="AG71" s="406"/>
      <c r="AH71" s="406"/>
      <c r="AI71" s="406"/>
      <c r="AJ71" s="407"/>
      <c r="AK71" s="96" t="s">
        <v>40</v>
      </c>
      <c r="AL71" s="426" t="str">
        <f t="shared" ref="AL71" si="11">IF(AF69="","",IF($B$54=0,"",IFERROR(U71*AF69,"")))</f>
        <v/>
      </c>
      <c r="AM71" s="426"/>
      <c r="AN71" s="426"/>
      <c r="AO71" s="426"/>
      <c r="AP71" s="426"/>
      <c r="AQ71" s="97" t="s">
        <v>41</v>
      </c>
      <c r="AR71" s="414"/>
      <c r="AS71" s="414"/>
      <c r="AT71" s="414"/>
      <c r="AU71" s="414"/>
      <c r="AV71" s="414"/>
      <c r="AW71" s="414"/>
      <c r="AX71" s="414"/>
      <c r="AY71" s="414"/>
      <c r="AZ71" s="414"/>
      <c r="BA71" s="414"/>
      <c r="BI71" s="533"/>
      <c r="BJ71" s="533"/>
      <c r="BK71" s="533"/>
      <c r="BL71" s="428"/>
      <c r="BM71" s="438"/>
      <c r="BN71" s="435"/>
      <c r="BO71" s="439"/>
      <c r="BP71" s="435"/>
      <c r="BQ71" s="435"/>
      <c r="BR71" s="435"/>
      <c r="BV71" s="203"/>
      <c r="BW71" s="203"/>
      <c r="CJ71" s="206"/>
      <c r="CK71" s="207"/>
      <c r="CL71" s="209"/>
      <c r="CM71" s="209"/>
      <c r="CN71" s="209"/>
      <c r="CP71" s="205"/>
      <c r="CQ71" s="205"/>
      <c r="CR71" s="205"/>
      <c r="CS71" s="205"/>
      <c r="CT71" s="205"/>
      <c r="CU71" s="205"/>
      <c r="CV71" s="205"/>
      <c r="CW71" s="205"/>
      <c r="CX71" s="205"/>
      <c r="CY71" s="205"/>
      <c r="CZ71" s="205"/>
      <c r="DA71" s="205"/>
      <c r="DB71" s="205"/>
      <c r="DC71" s="205"/>
      <c r="DD71" s="205"/>
      <c r="DE71" s="205"/>
      <c r="DF71" s="205"/>
      <c r="DG71" s="205"/>
      <c r="DH71" s="205"/>
      <c r="DI71" s="205"/>
      <c r="DJ71" s="205"/>
      <c r="DK71" s="205"/>
      <c r="DL71" s="205"/>
      <c r="DM71" s="205"/>
      <c r="DN71" s="205"/>
      <c r="DO71" s="205"/>
      <c r="DP71" s="205"/>
      <c r="DQ71" s="205"/>
      <c r="DR71" s="205"/>
      <c r="DS71" s="205"/>
      <c r="DT71" s="205"/>
      <c r="DU71" s="205"/>
      <c r="DV71" s="205"/>
      <c r="DW71" s="205"/>
      <c r="DX71" s="205"/>
      <c r="DY71" s="205"/>
      <c r="DZ71" s="205"/>
      <c r="EA71" s="205"/>
      <c r="EB71" s="205"/>
      <c r="EC71" s="205"/>
      <c r="ED71" s="205"/>
      <c r="EE71" s="205"/>
      <c r="EF71" s="205"/>
      <c r="EG71" s="205"/>
      <c r="EH71" s="205"/>
    </row>
    <row r="72" spans="2:138" s="204" customFormat="1" ht="9.9499999999999993" customHeight="1">
      <c r="B72" s="536" t="str">
        <f t="shared" ref="B72" si="12">IFERROR(BL72,"")</f>
        <v/>
      </c>
      <c r="C72" s="536"/>
      <c r="D72" s="536"/>
      <c r="E72" s="536"/>
      <c r="F72" s="536"/>
      <c r="G72" s="536"/>
      <c r="H72" s="536"/>
      <c r="I72" s="536"/>
      <c r="J72" s="536"/>
      <c r="K72" s="536"/>
      <c r="L72" s="536"/>
      <c r="M72" s="536"/>
      <c r="N72" s="536"/>
      <c r="O72" s="536"/>
      <c r="P72" s="536"/>
      <c r="Q72" s="536"/>
      <c r="R72" s="536"/>
      <c r="S72" s="536"/>
      <c r="T72" s="411" t="str">
        <f>IF($B72="","",IF($B$54=0,BM72,IF($B$54=0.5,BO72,IF($B$54=1,BQ72,""))))</f>
        <v/>
      </c>
      <c r="U72" s="412"/>
      <c r="V72" s="412"/>
      <c r="W72" s="412"/>
      <c r="X72" s="412"/>
      <c r="Y72" s="412"/>
      <c r="Z72" s="412"/>
      <c r="AA72" s="390" t="str">
        <f>IF($B72="","",IF(BM72=0,0,BO72))</f>
        <v/>
      </c>
      <c r="AB72" s="391"/>
      <c r="AC72" s="391"/>
      <c r="AD72" s="391"/>
      <c r="AE72" s="392"/>
      <c r="AF72" s="399"/>
      <c r="AG72" s="400"/>
      <c r="AH72" s="400"/>
      <c r="AI72" s="400"/>
      <c r="AJ72" s="401"/>
      <c r="AK72" s="408" t="str">
        <f t="shared" ref="AK72" si="13">IF(AF72="","",IFERROR(T72*AF72,""))</f>
        <v/>
      </c>
      <c r="AL72" s="409"/>
      <c r="AM72" s="409"/>
      <c r="AN72" s="409"/>
      <c r="AO72" s="409"/>
      <c r="AP72" s="409"/>
      <c r="AQ72" s="410"/>
      <c r="AR72" s="414"/>
      <c r="AS72" s="414"/>
      <c r="AT72" s="414"/>
      <c r="AU72" s="414"/>
      <c r="AV72" s="414"/>
      <c r="AW72" s="414"/>
      <c r="AX72" s="414"/>
      <c r="AY72" s="414"/>
      <c r="AZ72" s="414"/>
      <c r="BA72" s="414"/>
      <c r="BI72" s="533">
        <v>6</v>
      </c>
      <c r="BJ72" s="533"/>
      <c r="BK72" s="533"/>
      <c r="BL72" s="437" t="e">
        <f>VLOOKUP(BI72,試験項目一覧!K:L,2,FALSE)</f>
        <v>#N/A</v>
      </c>
      <c r="BM72" s="438">
        <f>IFERROR(VLOOKUP(BL72,試験項目一覧!E:H,2,FALSE),0)</f>
        <v>0</v>
      </c>
      <c r="BN72" s="435">
        <f>IFERROR(VLOOKUP(BL72,試験項目一覧!E:H,3,FALSE),0)</f>
        <v>0</v>
      </c>
      <c r="BO72" s="439">
        <f>IFERROR(VLOOKUP(BL72,試験項目一覧!E:H,4,FALSE),0)</f>
        <v>0</v>
      </c>
      <c r="BP72" s="435">
        <f>IFERROR(VLOOKUP(BL72,試験項目一覧!E:H,5,FALSE),0)</f>
        <v>0</v>
      </c>
      <c r="BQ72" s="435">
        <v>0</v>
      </c>
      <c r="BR72" s="435">
        <f>IFERROR(VLOOKUP(BL72,試験項目一覧!E:H,6,FALSE),0)</f>
        <v>0</v>
      </c>
      <c r="BV72" s="203"/>
      <c r="BW72" s="203"/>
      <c r="CJ72" s="206"/>
      <c r="CK72" s="207"/>
      <c r="CL72" s="209"/>
      <c r="CM72" s="209"/>
      <c r="CN72" s="209"/>
      <c r="CP72" s="205"/>
      <c r="CQ72" s="205"/>
      <c r="CR72" s="205"/>
      <c r="CS72" s="205"/>
      <c r="CT72" s="205"/>
      <c r="CU72" s="205"/>
      <c r="CV72" s="205"/>
      <c r="CW72" s="205"/>
      <c r="CX72" s="205"/>
      <c r="CY72" s="205"/>
      <c r="CZ72" s="205"/>
      <c r="DA72" s="205"/>
      <c r="DB72" s="205"/>
      <c r="DC72" s="205"/>
      <c r="DD72" s="205"/>
      <c r="DE72" s="205"/>
      <c r="DF72" s="205"/>
      <c r="DG72" s="205"/>
      <c r="DH72" s="205"/>
      <c r="DI72" s="205"/>
      <c r="DJ72" s="205"/>
      <c r="DK72" s="205"/>
      <c r="DL72" s="205"/>
      <c r="DM72" s="205"/>
      <c r="DN72" s="205"/>
      <c r="DO72" s="205"/>
      <c r="DP72" s="205"/>
      <c r="DQ72" s="205"/>
      <c r="DR72" s="205"/>
      <c r="DS72" s="205"/>
      <c r="DT72" s="205"/>
      <c r="DU72" s="205"/>
      <c r="DV72" s="205"/>
      <c r="DW72" s="205"/>
      <c r="DX72" s="205"/>
      <c r="DY72" s="205"/>
      <c r="DZ72" s="205"/>
      <c r="EA72" s="205"/>
      <c r="EB72" s="205"/>
      <c r="EC72" s="205"/>
      <c r="ED72" s="205"/>
      <c r="EE72" s="205"/>
      <c r="EF72" s="205"/>
      <c r="EG72" s="205"/>
      <c r="EH72" s="205"/>
    </row>
    <row r="73" spans="2:138" s="204" customFormat="1" ht="9.9499999999999993" customHeight="1">
      <c r="B73" s="536"/>
      <c r="C73" s="536"/>
      <c r="D73" s="536"/>
      <c r="E73" s="536"/>
      <c r="F73" s="536"/>
      <c r="G73" s="536"/>
      <c r="H73" s="536"/>
      <c r="I73" s="536"/>
      <c r="J73" s="536"/>
      <c r="K73" s="536"/>
      <c r="L73" s="536"/>
      <c r="M73" s="536"/>
      <c r="N73" s="536"/>
      <c r="O73" s="536"/>
      <c r="P73" s="536"/>
      <c r="Q73" s="536"/>
      <c r="R73" s="536"/>
      <c r="S73" s="536"/>
      <c r="T73" s="411"/>
      <c r="U73" s="412"/>
      <c r="V73" s="412"/>
      <c r="W73" s="412"/>
      <c r="X73" s="412"/>
      <c r="Y73" s="412"/>
      <c r="Z73" s="412"/>
      <c r="AA73" s="393"/>
      <c r="AB73" s="394"/>
      <c r="AC73" s="394"/>
      <c r="AD73" s="394"/>
      <c r="AE73" s="395"/>
      <c r="AF73" s="402"/>
      <c r="AG73" s="403"/>
      <c r="AH73" s="403"/>
      <c r="AI73" s="403"/>
      <c r="AJ73" s="404"/>
      <c r="AK73" s="411"/>
      <c r="AL73" s="412"/>
      <c r="AM73" s="412"/>
      <c r="AN73" s="412"/>
      <c r="AO73" s="412"/>
      <c r="AP73" s="412"/>
      <c r="AQ73" s="413"/>
      <c r="AR73" s="414"/>
      <c r="AS73" s="414"/>
      <c r="AT73" s="414"/>
      <c r="AU73" s="414"/>
      <c r="AV73" s="414"/>
      <c r="AW73" s="414"/>
      <c r="AX73" s="414"/>
      <c r="AY73" s="414"/>
      <c r="AZ73" s="414"/>
      <c r="BA73" s="414"/>
      <c r="BI73" s="533"/>
      <c r="BJ73" s="533"/>
      <c r="BK73" s="533"/>
      <c r="BL73" s="427"/>
      <c r="BM73" s="438"/>
      <c r="BN73" s="435"/>
      <c r="BO73" s="439"/>
      <c r="BP73" s="435"/>
      <c r="BQ73" s="435"/>
      <c r="BR73" s="435"/>
      <c r="BV73" s="203"/>
      <c r="BW73" s="203"/>
      <c r="CJ73" s="206"/>
      <c r="CK73" s="207"/>
      <c r="CL73" s="209"/>
      <c r="CM73" s="209"/>
      <c r="CN73" s="209"/>
      <c r="CP73" s="205"/>
      <c r="CQ73" s="205"/>
      <c r="CR73" s="205"/>
      <c r="CS73" s="205"/>
      <c r="CT73" s="205"/>
      <c r="CU73" s="205"/>
      <c r="CV73" s="205"/>
      <c r="CW73" s="205"/>
      <c r="CX73" s="205"/>
      <c r="CY73" s="205"/>
      <c r="CZ73" s="205"/>
      <c r="DA73" s="205"/>
      <c r="DB73" s="205"/>
      <c r="DC73" s="205"/>
      <c r="DD73" s="205"/>
      <c r="DE73" s="205"/>
      <c r="DF73" s="205"/>
      <c r="DG73" s="205"/>
      <c r="DH73" s="205"/>
      <c r="DI73" s="205"/>
      <c r="DJ73" s="205"/>
      <c r="DK73" s="205"/>
      <c r="DL73" s="205"/>
      <c r="DM73" s="205"/>
      <c r="DN73" s="205"/>
      <c r="DO73" s="205"/>
      <c r="DP73" s="205"/>
      <c r="DQ73" s="205"/>
      <c r="DR73" s="205"/>
      <c r="DS73" s="205"/>
      <c r="DT73" s="205"/>
      <c r="DU73" s="205"/>
      <c r="DV73" s="205"/>
      <c r="DW73" s="205"/>
      <c r="DX73" s="205"/>
      <c r="DY73" s="205"/>
      <c r="DZ73" s="205"/>
      <c r="EA73" s="205"/>
      <c r="EB73" s="205"/>
      <c r="EC73" s="205"/>
      <c r="ED73" s="205"/>
      <c r="EE73" s="205"/>
      <c r="EF73" s="205"/>
      <c r="EG73" s="205"/>
      <c r="EH73" s="205"/>
    </row>
    <row r="74" spans="2:138" s="204" customFormat="1" ht="9.9499999999999993" customHeight="1">
      <c r="B74" s="536"/>
      <c r="C74" s="536"/>
      <c r="D74" s="536"/>
      <c r="E74" s="536"/>
      <c r="F74" s="536"/>
      <c r="G74" s="536"/>
      <c r="H74" s="536"/>
      <c r="I74" s="536"/>
      <c r="J74" s="536"/>
      <c r="K74" s="536"/>
      <c r="L74" s="536"/>
      <c r="M74" s="536"/>
      <c r="N74" s="536"/>
      <c r="O74" s="536"/>
      <c r="P74" s="536"/>
      <c r="Q74" s="536"/>
      <c r="R74" s="536"/>
      <c r="S74" s="536"/>
      <c r="T74" s="96" t="s">
        <v>40</v>
      </c>
      <c r="U74" s="426" t="str">
        <f>IF($B72="","",IF($B$54=0,"",BM72))</f>
        <v/>
      </c>
      <c r="V74" s="426"/>
      <c r="W74" s="426"/>
      <c r="X74" s="426"/>
      <c r="Y74" s="426"/>
      <c r="Z74" s="97" t="s">
        <v>41</v>
      </c>
      <c r="AA74" s="396"/>
      <c r="AB74" s="397"/>
      <c r="AC74" s="397"/>
      <c r="AD74" s="397"/>
      <c r="AE74" s="398"/>
      <c r="AF74" s="405"/>
      <c r="AG74" s="406"/>
      <c r="AH74" s="406"/>
      <c r="AI74" s="406"/>
      <c r="AJ74" s="407"/>
      <c r="AK74" s="96" t="s">
        <v>40</v>
      </c>
      <c r="AL74" s="426" t="str">
        <f t="shared" ref="AL74" si="14">IF(AF72="","",IF($B$54=0,"",IFERROR(U74*AF72,"")))</f>
        <v/>
      </c>
      <c r="AM74" s="426"/>
      <c r="AN74" s="426"/>
      <c r="AO74" s="426"/>
      <c r="AP74" s="426"/>
      <c r="AQ74" s="97" t="s">
        <v>41</v>
      </c>
      <c r="AR74" s="414"/>
      <c r="AS74" s="414"/>
      <c r="AT74" s="414"/>
      <c r="AU74" s="414"/>
      <c r="AV74" s="414"/>
      <c r="AW74" s="414"/>
      <c r="AX74" s="414"/>
      <c r="AY74" s="414"/>
      <c r="AZ74" s="414"/>
      <c r="BA74" s="414"/>
      <c r="BI74" s="533"/>
      <c r="BJ74" s="533"/>
      <c r="BK74" s="533"/>
      <c r="BL74" s="428"/>
      <c r="BM74" s="438"/>
      <c r="BN74" s="435"/>
      <c r="BO74" s="439"/>
      <c r="BP74" s="435"/>
      <c r="BQ74" s="435"/>
      <c r="BR74" s="435"/>
      <c r="BV74" s="203"/>
      <c r="BW74" s="203"/>
      <c r="CJ74" s="206"/>
      <c r="CK74" s="207"/>
      <c r="CL74" s="209"/>
      <c r="CM74" s="209"/>
      <c r="CN74" s="209"/>
      <c r="CP74" s="205"/>
      <c r="CQ74" s="205"/>
      <c r="CR74" s="205"/>
      <c r="CS74" s="205"/>
      <c r="CT74" s="205"/>
      <c r="CU74" s="205"/>
      <c r="CV74" s="205"/>
      <c r="CW74" s="205"/>
      <c r="CX74" s="205"/>
      <c r="CY74" s="205"/>
      <c r="CZ74" s="205"/>
      <c r="DA74" s="205"/>
      <c r="DB74" s="205"/>
      <c r="DC74" s="205"/>
      <c r="DD74" s="205"/>
      <c r="DE74" s="205"/>
      <c r="DF74" s="205"/>
      <c r="DG74" s="205"/>
      <c r="DH74" s="205"/>
      <c r="DI74" s="205"/>
      <c r="DJ74" s="205"/>
      <c r="DK74" s="205"/>
      <c r="DL74" s="205"/>
      <c r="DM74" s="205"/>
      <c r="DN74" s="205"/>
      <c r="DO74" s="205"/>
      <c r="DP74" s="205"/>
      <c r="DQ74" s="205"/>
      <c r="DR74" s="205"/>
      <c r="DS74" s="205"/>
      <c r="DT74" s="205"/>
      <c r="DU74" s="205"/>
      <c r="DV74" s="205"/>
      <c r="DW74" s="205"/>
      <c r="DX74" s="205"/>
      <c r="DY74" s="205"/>
      <c r="DZ74" s="205"/>
      <c r="EA74" s="205"/>
      <c r="EB74" s="205"/>
      <c r="EC74" s="205"/>
      <c r="ED74" s="205"/>
      <c r="EE74" s="205"/>
      <c r="EF74" s="205"/>
      <c r="EG74" s="205"/>
      <c r="EH74" s="205"/>
    </row>
    <row r="75" spans="2:138" s="204" customFormat="1" ht="9.9499999999999993" customHeight="1">
      <c r="B75" s="536" t="str">
        <f t="shared" ref="B75" si="15">IFERROR(BL75,"")</f>
        <v/>
      </c>
      <c r="C75" s="536"/>
      <c r="D75" s="536"/>
      <c r="E75" s="536"/>
      <c r="F75" s="536"/>
      <c r="G75" s="536"/>
      <c r="H75" s="536"/>
      <c r="I75" s="536"/>
      <c r="J75" s="536"/>
      <c r="K75" s="536"/>
      <c r="L75" s="536"/>
      <c r="M75" s="536"/>
      <c r="N75" s="536"/>
      <c r="O75" s="536"/>
      <c r="P75" s="536"/>
      <c r="Q75" s="536"/>
      <c r="R75" s="536"/>
      <c r="S75" s="536"/>
      <c r="T75" s="411" t="str">
        <f>IF($B75="","",IF($B$54=0,BM75,IF($B$54=0.5,BO75,IF($B$54=1,BQ75,""))))</f>
        <v/>
      </c>
      <c r="U75" s="412"/>
      <c r="V75" s="412"/>
      <c r="W75" s="412"/>
      <c r="X75" s="412"/>
      <c r="Y75" s="412"/>
      <c r="Z75" s="412"/>
      <c r="AA75" s="390" t="str">
        <f>IF($B75="","",IF(BM75=0,0,BO75))</f>
        <v/>
      </c>
      <c r="AB75" s="391"/>
      <c r="AC75" s="391"/>
      <c r="AD75" s="391"/>
      <c r="AE75" s="392"/>
      <c r="AF75" s="399"/>
      <c r="AG75" s="400"/>
      <c r="AH75" s="400"/>
      <c r="AI75" s="400"/>
      <c r="AJ75" s="401"/>
      <c r="AK75" s="408" t="str">
        <f t="shared" ref="AK75" si="16">IF(AF75="","",IFERROR(T75*AF75,""))</f>
        <v/>
      </c>
      <c r="AL75" s="409"/>
      <c r="AM75" s="409"/>
      <c r="AN75" s="409"/>
      <c r="AO75" s="409"/>
      <c r="AP75" s="409"/>
      <c r="AQ75" s="410"/>
      <c r="AR75" s="414"/>
      <c r="AS75" s="414"/>
      <c r="AT75" s="414"/>
      <c r="AU75" s="414"/>
      <c r="AV75" s="414"/>
      <c r="AW75" s="414"/>
      <c r="AX75" s="414"/>
      <c r="AY75" s="414"/>
      <c r="AZ75" s="414"/>
      <c r="BA75" s="414"/>
      <c r="BI75" s="533">
        <v>7</v>
      </c>
      <c r="BJ75" s="533"/>
      <c r="BK75" s="533"/>
      <c r="BL75" s="437" t="e">
        <f>VLOOKUP(BI75,試験項目一覧!K:L,2,FALSE)</f>
        <v>#N/A</v>
      </c>
      <c r="BM75" s="438">
        <f>IFERROR(VLOOKUP(BL75,試験項目一覧!E:H,2,FALSE),0)</f>
        <v>0</v>
      </c>
      <c r="BN75" s="435">
        <f>IFERROR(VLOOKUP(BL75,試験項目一覧!E:H,3,FALSE),0)</f>
        <v>0</v>
      </c>
      <c r="BO75" s="439">
        <f>IFERROR(VLOOKUP(BL75,試験項目一覧!E:H,4,FALSE),0)</f>
        <v>0</v>
      </c>
      <c r="BP75" s="435">
        <f>IFERROR(VLOOKUP(BL75,試験項目一覧!E:H,5,FALSE),0)</f>
        <v>0</v>
      </c>
      <c r="BQ75" s="435">
        <v>0</v>
      </c>
      <c r="BR75" s="435">
        <f>IFERROR(VLOOKUP(BL75,試験項目一覧!E:H,6,FALSE),0)</f>
        <v>0</v>
      </c>
      <c r="BV75" s="203"/>
      <c r="BW75" s="203"/>
      <c r="CJ75" s="206"/>
      <c r="CK75" s="207"/>
      <c r="CL75" s="209"/>
      <c r="CM75" s="209"/>
      <c r="CN75" s="209"/>
      <c r="CP75" s="205"/>
      <c r="CQ75" s="205"/>
      <c r="CR75" s="205"/>
      <c r="CS75" s="205"/>
      <c r="CT75" s="205"/>
      <c r="CU75" s="205"/>
      <c r="CV75" s="205"/>
      <c r="CW75" s="205"/>
      <c r="CX75" s="205"/>
      <c r="CY75" s="205"/>
      <c r="CZ75" s="205"/>
      <c r="DA75" s="205"/>
      <c r="DB75" s="205"/>
      <c r="DC75" s="205"/>
      <c r="DD75" s="205"/>
      <c r="DE75" s="205"/>
      <c r="DF75" s="205"/>
      <c r="DG75" s="205"/>
      <c r="DH75" s="205"/>
      <c r="DI75" s="205"/>
      <c r="DJ75" s="205"/>
      <c r="DK75" s="205"/>
      <c r="DL75" s="205"/>
      <c r="DM75" s="205"/>
      <c r="DN75" s="205"/>
      <c r="DO75" s="205"/>
      <c r="DP75" s="205"/>
      <c r="DQ75" s="205"/>
      <c r="DR75" s="205"/>
      <c r="DS75" s="205"/>
      <c r="DT75" s="205"/>
      <c r="DU75" s="205"/>
      <c r="DV75" s="205"/>
      <c r="DW75" s="205"/>
      <c r="DX75" s="205"/>
      <c r="DY75" s="205"/>
      <c r="DZ75" s="205"/>
      <c r="EA75" s="205"/>
      <c r="EB75" s="205"/>
      <c r="EC75" s="205"/>
      <c r="ED75" s="205"/>
      <c r="EE75" s="205"/>
      <c r="EF75" s="205"/>
      <c r="EG75" s="205"/>
      <c r="EH75" s="205"/>
    </row>
    <row r="76" spans="2:138" s="204" customFormat="1" ht="9.9499999999999993" customHeight="1">
      <c r="B76" s="536"/>
      <c r="C76" s="536"/>
      <c r="D76" s="536"/>
      <c r="E76" s="536"/>
      <c r="F76" s="536"/>
      <c r="G76" s="536"/>
      <c r="H76" s="536"/>
      <c r="I76" s="536"/>
      <c r="J76" s="536"/>
      <c r="K76" s="536"/>
      <c r="L76" s="536"/>
      <c r="M76" s="536"/>
      <c r="N76" s="536"/>
      <c r="O76" s="536"/>
      <c r="P76" s="536"/>
      <c r="Q76" s="536"/>
      <c r="R76" s="536"/>
      <c r="S76" s="536"/>
      <c r="T76" s="411"/>
      <c r="U76" s="412"/>
      <c r="V76" s="412"/>
      <c r="W76" s="412"/>
      <c r="X76" s="412"/>
      <c r="Y76" s="412"/>
      <c r="Z76" s="412"/>
      <c r="AA76" s="393"/>
      <c r="AB76" s="394"/>
      <c r="AC76" s="394"/>
      <c r="AD76" s="394"/>
      <c r="AE76" s="395"/>
      <c r="AF76" s="402"/>
      <c r="AG76" s="403"/>
      <c r="AH76" s="403"/>
      <c r="AI76" s="403"/>
      <c r="AJ76" s="404"/>
      <c r="AK76" s="411"/>
      <c r="AL76" s="412"/>
      <c r="AM76" s="412"/>
      <c r="AN76" s="412"/>
      <c r="AO76" s="412"/>
      <c r="AP76" s="412"/>
      <c r="AQ76" s="413"/>
      <c r="AR76" s="414"/>
      <c r="AS76" s="414"/>
      <c r="AT76" s="414"/>
      <c r="AU76" s="414"/>
      <c r="AV76" s="414"/>
      <c r="AW76" s="414"/>
      <c r="AX76" s="414"/>
      <c r="AY76" s="414"/>
      <c r="AZ76" s="414"/>
      <c r="BA76" s="414"/>
      <c r="BI76" s="533"/>
      <c r="BJ76" s="533"/>
      <c r="BK76" s="533"/>
      <c r="BL76" s="427"/>
      <c r="BM76" s="438"/>
      <c r="BN76" s="435"/>
      <c r="BO76" s="439"/>
      <c r="BP76" s="435"/>
      <c r="BQ76" s="435"/>
      <c r="BR76" s="435"/>
      <c r="BV76" s="203"/>
      <c r="BW76" s="203"/>
      <c r="CJ76" s="206"/>
      <c r="CK76" s="207"/>
      <c r="CL76" s="209"/>
      <c r="CM76" s="209"/>
      <c r="CN76" s="209"/>
      <c r="CP76" s="205"/>
      <c r="CQ76" s="205"/>
      <c r="CR76" s="205"/>
      <c r="CS76" s="205"/>
      <c r="CT76" s="205"/>
      <c r="CU76" s="205"/>
      <c r="CV76" s="205"/>
      <c r="CW76" s="205"/>
      <c r="CX76" s="205"/>
      <c r="CY76" s="205"/>
      <c r="CZ76" s="205"/>
      <c r="DA76" s="205"/>
      <c r="DB76" s="205"/>
      <c r="DC76" s="205"/>
      <c r="DD76" s="205"/>
      <c r="DE76" s="205"/>
      <c r="DF76" s="205"/>
      <c r="DG76" s="205"/>
      <c r="DH76" s="205"/>
      <c r="DI76" s="205"/>
      <c r="DJ76" s="205"/>
      <c r="DK76" s="205"/>
      <c r="DL76" s="205"/>
      <c r="DM76" s="205"/>
      <c r="DN76" s="205"/>
      <c r="DO76" s="205"/>
      <c r="DP76" s="205"/>
      <c r="DQ76" s="205"/>
      <c r="DR76" s="205"/>
      <c r="DS76" s="205"/>
      <c r="DT76" s="205"/>
      <c r="DU76" s="205"/>
      <c r="DV76" s="205"/>
      <c r="DW76" s="205"/>
      <c r="DX76" s="205"/>
      <c r="DY76" s="205"/>
      <c r="DZ76" s="205"/>
      <c r="EA76" s="205"/>
      <c r="EB76" s="205"/>
      <c r="EC76" s="205"/>
      <c r="ED76" s="205"/>
      <c r="EE76" s="205"/>
      <c r="EF76" s="205"/>
      <c r="EG76" s="205"/>
      <c r="EH76" s="205"/>
    </row>
    <row r="77" spans="2:138" s="204" customFormat="1" ht="9.9499999999999993" customHeight="1">
      <c r="B77" s="536"/>
      <c r="C77" s="536"/>
      <c r="D77" s="536"/>
      <c r="E77" s="536"/>
      <c r="F77" s="536"/>
      <c r="G77" s="536"/>
      <c r="H77" s="536"/>
      <c r="I77" s="536"/>
      <c r="J77" s="536"/>
      <c r="K77" s="536"/>
      <c r="L77" s="536"/>
      <c r="M77" s="536"/>
      <c r="N77" s="536"/>
      <c r="O77" s="536"/>
      <c r="P77" s="536"/>
      <c r="Q77" s="536"/>
      <c r="R77" s="536"/>
      <c r="S77" s="536"/>
      <c r="T77" s="96" t="s">
        <v>40</v>
      </c>
      <c r="U77" s="426" t="str">
        <f>IF($B75="","",IF($B$54=0,"",BM75))</f>
        <v/>
      </c>
      <c r="V77" s="426"/>
      <c r="W77" s="426"/>
      <c r="X77" s="426"/>
      <c r="Y77" s="426"/>
      <c r="Z77" s="97" t="s">
        <v>41</v>
      </c>
      <c r="AA77" s="396"/>
      <c r="AB77" s="397"/>
      <c r="AC77" s="397"/>
      <c r="AD77" s="397"/>
      <c r="AE77" s="398"/>
      <c r="AF77" s="405"/>
      <c r="AG77" s="406"/>
      <c r="AH77" s="406"/>
      <c r="AI77" s="406"/>
      <c r="AJ77" s="407"/>
      <c r="AK77" s="96" t="s">
        <v>40</v>
      </c>
      <c r="AL77" s="426" t="str">
        <f t="shared" ref="AL77" si="17">IF(AF75="","",IF($B$54=0,"",IFERROR(U77*AF75,"")))</f>
        <v/>
      </c>
      <c r="AM77" s="426"/>
      <c r="AN77" s="426"/>
      <c r="AO77" s="426"/>
      <c r="AP77" s="426"/>
      <c r="AQ77" s="97" t="s">
        <v>41</v>
      </c>
      <c r="AR77" s="414"/>
      <c r="AS77" s="414"/>
      <c r="AT77" s="414"/>
      <c r="AU77" s="414"/>
      <c r="AV77" s="414"/>
      <c r="AW77" s="414"/>
      <c r="AX77" s="414"/>
      <c r="AY77" s="414"/>
      <c r="AZ77" s="414"/>
      <c r="BA77" s="414"/>
      <c r="BI77" s="533"/>
      <c r="BJ77" s="533"/>
      <c r="BK77" s="533"/>
      <c r="BL77" s="428"/>
      <c r="BM77" s="438"/>
      <c r="BN77" s="435"/>
      <c r="BO77" s="439"/>
      <c r="BP77" s="435"/>
      <c r="BQ77" s="435"/>
      <c r="BR77" s="435"/>
      <c r="BV77" s="203"/>
      <c r="BW77" s="203"/>
      <c r="CJ77" s="206"/>
      <c r="CK77" s="207"/>
      <c r="CL77" s="209"/>
      <c r="CM77" s="209"/>
      <c r="CN77" s="209"/>
      <c r="CP77" s="205"/>
      <c r="CQ77" s="205"/>
      <c r="CR77" s="205"/>
      <c r="CS77" s="205"/>
      <c r="CT77" s="205"/>
      <c r="CU77" s="205"/>
      <c r="CV77" s="205"/>
      <c r="CW77" s="205"/>
      <c r="CX77" s="205"/>
      <c r="CY77" s="205"/>
      <c r="CZ77" s="205"/>
      <c r="DA77" s="205"/>
      <c r="DB77" s="205"/>
      <c r="DC77" s="205"/>
      <c r="DD77" s="205"/>
      <c r="DE77" s="205"/>
      <c r="DF77" s="205"/>
      <c r="DG77" s="205"/>
      <c r="DH77" s="205"/>
      <c r="DI77" s="205"/>
      <c r="DJ77" s="205"/>
      <c r="DK77" s="205"/>
      <c r="DL77" s="205"/>
      <c r="DM77" s="205"/>
      <c r="DN77" s="205"/>
      <c r="DO77" s="205"/>
      <c r="DP77" s="205"/>
      <c r="DQ77" s="205"/>
      <c r="DR77" s="205"/>
      <c r="DS77" s="205"/>
      <c r="DT77" s="205"/>
      <c r="DU77" s="205"/>
      <c r="DV77" s="205"/>
      <c r="DW77" s="205"/>
      <c r="DX77" s="205"/>
      <c r="DY77" s="205"/>
      <c r="DZ77" s="205"/>
      <c r="EA77" s="205"/>
      <c r="EB77" s="205"/>
      <c r="EC77" s="205"/>
      <c r="ED77" s="205"/>
      <c r="EE77" s="205"/>
      <c r="EF77" s="205"/>
      <c r="EG77" s="205"/>
      <c r="EH77" s="205"/>
    </row>
    <row r="78" spans="2:138" s="204" customFormat="1" ht="9.9499999999999993" customHeight="1">
      <c r="B78" s="536" t="str">
        <f t="shared" ref="B78" si="18">IFERROR(BL78,"")</f>
        <v/>
      </c>
      <c r="C78" s="536"/>
      <c r="D78" s="536"/>
      <c r="E78" s="536"/>
      <c r="F78" s="536"/>
      <c r="G78" s="536"/>
      <c r="H78" s="536"/>
      <c r="I78" s="536"/>
      <c r="J78" s="536"/>
      <c r="K78" s="536"/>
      <c r="L78" s="536"/>
      <c r="M78" s="536"/>
      <c r="N78" s="536"/>
      <c r="O78" s="536"/>
      <c r="P78" s="536"/>
      <c r="Q78" s="536"/>
      <c r="R78" s="536"/>
      <c r="S78" s="536"/>
      <c r="T78" s="411" t="str">
        <f>IF($B78="","",IF($B$54=0,BM78,IF($B$54=0.5,BO78,IF($B$54=1,BQ78,""))))</f>
        <v/>
      </c>
      <c r="U78" s="412"/>
      <c r="V78" s="412"/>
      <c r="W78" s="412"/>
      <c r="X78" s="412"/>
      <c r="Y78" s="412"/>
      <c r="Z78" s="412"/>
      <c r="AA78" s="390" t="str">
        <f>IF($B78="","",IF(BM78=0,0,BO78))</f>
        <v/>
      </c>
      <c r="AB78" s="391"/>
      <c r="AC78" s="391"/>
      <c r="AD78" s="391"/>
      <c r="AE78" s="392"/>
      <c r="AF78" s="399"/>
      <c r="AG78" s="400"/>
      <c r="AH78" s="400"/>
      <c r="AI78" s="400"/>
      <c r="AJ78" s="401"/>
      <c r="AK78" s="408" t="str">
        <f t="shared" ref="AK78" si="19">IF(AF78="","",IFERROR(T78*AF78,""))</f>
        <v/>
      </c>
      <c r="AL78" s="409"/>
      <c r="AM78" s="409"/>
      <c r="AN78" s="409"/>
      <c r="AO78" s="409"/>
      <c r="AP78" s="409"/>
      <c r="AQ78" s="410"/>
      <c r="AR78" s="414"/>
      <c r="AS78" s="414"/>
      <c r="AT78" s="414"/>
      <c r="AU78" s="414"/>
      <c r="AV78" s="414"/>
      <c r="AW78" s="414"/>
      <c r="AX78" s="414"/>
      <c r="AY78" s="414"/>
      <c r="AZ78" s="414"/>
      <c r="BA78" s="414"/>
      <c r="BI78" s="533">
        <v>8</v>
      </c>
      <c r="BJ78" s="533"/>
      <c r="BK78" s="533"/>
      <c r="BL78" s="437" t="e">
        <f>VLOOKUP(BI78,試験項目一覧!K:L,2,FALSE)</f>
        <v>#N/A</v>
      </c>
      <c r="BM78" s="438">
        <f>IFERROR(VLOOKUP(BL78,試験項目一覧!E:H,2,FALSE),0)</f>
        <v>0</v>
      </c>
      <c r="BN78" s="435">
        <f>IFERROR(VLOOKUP(BL78,試験項目一覧!E:H,3,FALSE),0)</f>
        <v>0</v>
      </c>
      <c r="BO78" s="439">
        <f>IFERROR(VLOOKUP(BL78,試験項目一覧!E:H,4,FALSE),0)</f>
        <v>0</v>
      </c>
      <c r="BP78" s="435">
        <f>IFERROR(VLOOKUP(BL78,試験項目一覧!E:H,5,FALSE),0)</f>
        <v>0</v>
      </c>
      <c r="BQ78" s="435">
        <v>0</v>
      </c>
      <c r="BR78" s="435">
        <f>IFERROR(VLOOKUP(BL78,試験項目一覧!E:H,6,FALSE),0)</f>
        <v>0</v>
      </c>
      <c r="BV78" s="203"/>
      <c r="BW78" s="203"/>
      <c r="CJ78" s="206"/>
      <c r="CK78" s="207"/>
      <c r="CL78" s="209"/>
      <c r="CM78" s="209"/>
      <c r="CN78" s="209"/>
      <c r="CP78" s="205"/>
      <c r="CQ78" s="205"/>
      <c r="CR78" s="205"/>
      <c r="CS78" s="205"/>
      <c r="CT78" s="205"/>
      <c r="CU78" s="205"/>
      <c r="CV78" s="205"/>
      <c r="CW78" s="205"/>
      <c r="CX78" s="205"/>
      <c r="CY78" s="205"/>
      <c r="CZ78" s="205"/>
      <c r="DA78" s="205"/>
      <c r="DB78" s="205"/>
      <c r="DC78" s="205"/>
      <c r="DD78" s="205"/>
      <c r="DE78" s="205"/>
      <c r="DF78" s="205"/>
      <c r="DG78" s="205"/>
      <c r="DH78" s="205"/>
      <c r="DI78" s="205"/>
      <c r="DJ78" s="205"/>
      <c r="DK78" s="205"/>
      <c r="DL78" s="205"/>
      <c r="DM78" s="205"/>
      <c r="DN78" s="205"/>
      <c r="DO78" s="205"/>
      <c r="DP78" s="205"/>
      <c r="DQ78" s="205"/>
      <c r="DR78" s="205"/>
      <c r="DS78" s="205"/>
      <c r="DT78" s="205"/>
      <c r="DU78" s="205"/>
      <c r="DV78" s="205"/>
      <c r="DW78" s="205"/>
      <c r="DX78" s="205"/>
      <c r="DY78" s="205"/>
      <c r="DZ78" s="205"/>
      <c r="EA78" s="205"/>
      <c r="EB78" s="205"/>
      <c r="EC78" s="205"/>
      <c r="ED78" s="205"/>
      <c r="EE78" s="205"/>
      <c r="EF78" s="205"/>
      <c r="EG78" s="205"/>
      <c r="EH78" s="205"/>
    </row>
    <row r="79" spans="2:138" s="204" customFormat="1" ht="9.9499999999999993" customHeight="1">
      <c r="B79" s="536"/>
      <c r="C79" s="536"/>
      <c r="D79" s="536"/>
      <c r="E79" s="536"/>
      <c r="F79" s="536"/>
      <c r="G79" s="536"/>
      <c r="H79" s="536"/>
      <c r="I79" s="536"/>
      <c r="J79" s="536"/>
      <c r="K79" s="536"/>
      <c r="L79" s="536"/>
      <c r="M79" s="536"/>
      <c r="N79" s="536"/>
      <c r="O79" s="536"/>
      <c r="P79" s="536"/>
      <c r="Q79" s="536"/>
      <c r="R79" s="536"/>
      <c r="S79" s="536"/>
      <c r="T79" s="411"/>
      <c r="U79" s="412"/>
      <c r="V79" s="412"/>
      <c r="W79" s="412"/>
      <c r="X79" s="412"/>
      <c r="Y79" s="412"/>
      <c r="Z79" s="412"/>
      <c r="AA79" s="393"/>
      <c r="AB79" s="394"/>
      <c r="AC79" s="394"/>
      <c r="AD79" s="394"/>
      <c r="AE79" s="395"/>
      <c r="AF79" s="402"/>
      <c r="AG79" s="403"/>
      <c r="AH79" s="403"/>
      <c r="AI79" s="403"/>
      <c r="AJ79" s="404"/>
      <c r="AK79" s="411"/>
      <c r="AL79" s="412"/>
      <c r="AM79" s="412"/>
      <c r="AN79" s="412"/>
      <c r="AO79" s="412"/>
      <c r="AP79" s="412"/>
      <c r="AQ79" s="413"/>
      <c r="AR79" s="414"/>
      <c r="AS79" s="414"/>
      <c r="AT79" s="414"/>
      <c r="AU79" s="414"/>
      <c r="AV79" s="414"/>
      <c r="AW79" s="414"/>
      <c r="AX79" s="414"/>
      <c r="AY79" s="414"/>
      <c r="AZ79" s="414"/>
      <c r="BA79" s="414"/>
      <c r="BI79" s="533"/>
      <c r="BJ79" s="533"/>
      <c r="BK79" s="533"/>
      <c r="BL79" s="427"/>
      <c r="BM79" s="438"/>
      <c r="BN79" s="435"/>
      <c r="BO79" s="439"/>
      <c r="BP79" s="435"/>
      <c r="BQ79" s="435"/>
      <c r="BR79" s="435"/>
      <c r="BV79" s="203"/>
      <c r="BW79" s="203"/>
      <c r="CJ79" s="206"/>
      <c r="CK79" s="207"/>
      <c r="CL79" s="209"/>
      <c r="CM79" s="209"/>
      <c r="CN79" s="209"/>
      <c r="CP79" s="205"/>
      <c r="CQ79" s="205"/>
      <c r="CR79" s="205"/>
      <c r="CS79" s="205"/>
      <c r="CT79" s="205"/>
      <c r="CU79" s="205"/>
      <c r="CV79" s="205"/>
      <c r="CW79" s="205"/>
      <c r="CX79" s="205"/>
      <c r="CY79" s="205"/>
      <c r="CZ79" s="205"/>
      <c r="DA79" s="205"/>
      <c r="DB79" s="205"/>
      <c r="DC79" s="205"/>
      <c r="DD79" s="205"/>
      <c r="DE79" s="205"/>
      <c r="DF79" s="205"/>
      <c r="DG79" s="205"/>
      <c r="DH79" s="205"/>
      <c r="DI79" s="205"/>
      <c r="DJ79" s="205"/>
      <c r="DK79" s="205"/>
      <c r="DL79" s="205"/>
      <c r="DM79" s="205"/>
      <c r="DN79" s="205"/>
      <c r="DO79" s="205"/>
      <c r="DP79" s="205"/>
      <c r="DQ79" s="205"/>
      <c r="DR79" s="205"/>
      <c r="DS79" s="205"/>
      <c r="DT79" s="205"/>
      <c r="DU79" s="205"/>
      <c r="DV79" s="205"/>
      <c r="DW79" s="205"/>
      <c r="DX79" s="205"/>
      <c r="DY79" s="205"/>
      <c r="DZ79" s="205"/>
      <c r="EA79" s="205"/>
      <c r="EB79" s="205"/>
      <c r="EC79" s="205"/>
      <c r="ED79" s="205"/>
      <c r="EE79" s="205"/>
      <c r="EF79" s="205"/>
      <c r="EG79" s="205"/>
      <c r="EH79" s="205"/>
    </row>
    <row r="80" spans="2:138" s="204" customFormat="1" ht="9.9499999999999993" customHeight="1">
      <c r="B80" s="536"/>
      <c r="C80" s="536"/>
      <c r="D80" s="536"/>
      <c r="E80" s="536"/>
      <c r="F80" s="536"/>
      <c r="G80" s="536"/>
      <c r="H80" s="536"/>
      <c r="I80" s="536"/>
      <c r="J80" s="536"/>
      <c r="K80" s="536"/>
      <c r="L80" s="536"/>
      <c r="M80" s="536"/>
      <c r="N80" s="536"/>
      <c r="O80" s="536"/>
      <c r="P80" s="536"/>
      <c r="Q80" s="536"/>
      <c r="R80" s="536"/>
      <c r="S80" s="536"/>
      <c r="T80" s="96" t="s">
        <v>40</v>
      </c>
      <c r="U80" s="426" t="str">
        <f>IF($B78="","",IF($B$54=0,"",BM78))</f>
        <v/>
      </c>
      <c r="V80" s="426"/>
      <c r="W80" s="426"/>
      <c r="X80" s="426"/>
      <c r="Y80" s="426"/>
      <c r="Z80" s="97" t="s">
        <v>41</v>
      </c>
      <c r="AA80" s="396"/>
      <c r="AB80" s="397"/>
      <c r="AC80" s="397"/>
      <c r="AD80" s="397"/>
      <c r="AE80" s="398"/>
      <c r="AF80" s="405"/>
      <c r="AG80" s="406"/>
      <c r="AH80" s="406"/>
      <c r="AI80" s="406"/>
      <c r="AJ80" s="407"/>
      <c r="AK80" s="96" t="s">
        <v>40</v>
      </c>
      <c r="AL80" s="426" t="str">
        <f t="shared" ref="AL80" si="20">IF(AF78="","",IF($B$54=0,"",IFERROR(U80*AF78,"")))</f>
        <v/>
      </c>
      <c r="AM80" s="426"/>
      <c r="AN80" s="426"/>
      <c r="AO80" s="426"/>
      <c r="AP80" s="426"/>
      <c r="AQ80" s="97" t="s">
        <v>41</v>
      </c>
      <c r="AR80" s="414"/>
      <c r="AS80" s="414"/>
      <c r="AT80" s="414"/>
      <c r="AU80" s="414"/>
      <c r="AV80" s="414"/>
      <c r="AW80" s="414"/>
      <c r="AX80" s="414"/>
      <c r="AY80" s="414"/>
      <c r="AZ80" s="414"/>
      <c r="BA80" s="414"/>
      <c r="BI80" s="533"/>
      <c r="BJ80" s="533"/>
      <c r="BK80" s="533"/>
      <c r="BL80" s="428"/>
      <c r="BM80" s="438"/>
      <c r="BN80" s="435"/>
      <c r="BO80" s="439"/>
      <c r="BP80" s="435"/>
      <c r="BQ80" s="435"/>
      <c r="BR80" s="435"/>
      <c r="BV80" s="203"/>
      <c r="BW80" s="203"/>
      <c r="CJ80" s="206"/>
      <c r="CK80" s="207"/>
      <c r="CL80" s="209"/>
      <c r="CM80" s="209"/>
      <c r="CN80" s="209"/>
      <c r="CP80" s="205"/>
      <c r="CQ80" s="205"/>
      <c r="CR80" s="205"/>
      <c r="CS80" s="205"/>
      <c r="CT80" s="205"/>
      <c r="CU80" s="205"/>
      <c r="CV80" s="205"/>
      <c r="CW80" s="205"/>
      <c r="CX80" s="205"/>
      <c r="CY80" s="205"/>
      <c r="CZ80" s="205"/>
      <c r="DA80" s="205"/>
      <c r="DB80" s="205"/>
      <c r="DC80" s="205"/>
      <c r="DD80" s="205"/>
      <c r="DE80" s="205"/>
      <c r="DF80" s="205"/>
      <c r="DG80" s="205"/>
      <c r="DH80" s="205"/>
      <c r="DI80" s="205"/>
      <c r="DJ80" s="205"/>
      <c r="DK80" s="205"/>
      <c r="DL80" s="205"/>
      <c r="DM80" s="205"/>
      <c r="DN80" s="205"/>
      <c r="DO80" s="205"/>
      <c r="DP80" s="205"/>
      <c r="DQ80" s="205"/>
      <c r="DR80" s="205"/>
      <c r="DS80" s="205"/>
      <c r="DT80" s="205"/>
      <c r="DU80" s="205"/>
      <c r="DV80" s="205"/>
      <c r="DW80" s="205"/>
      <c r="DX80" s="205"/>
      <c r="DY80" s="205"/>
      <c r="DZ80" s="205"/>
      <c r="EA80" s="205"/>
      <c r="EB80" s="205"/>
      <c r="EC80" s="205"/>
      <c r="ED80" s="205"/>
      <c r="EE80" s="205"/>
      <c r="EF80" s="205"/>
      <c r="EG80" s="205"/>
      <c r="EH80" s="205"/>
    </row>
    <row r="81" spans="1:145" s="204" customFormat="1" ht="9.9499999999999993" customHeight="1">
      <c r="B81" s="536" t="str">
        <f t="shared" ref="B81" si="21">IFERROR(BL81,"")</f>
        <v/>
      </c>
      <c r="C81" s="536"/>
      <c r="D81" s="536"/>
      <c r="E81" s="536"/>
      <c r="F81" s="536"/>
      <c r="G81" s="536"/>
      <c r="H81" s="536"/>
      <c r="I81" s="536"/>
      <c r="J81" s="536"/>
      <c r="K81" s="536"/>
      <c r="L81" s="536"/>
      <c r="M81" s="536"/>
      <c r="N81" s="536"/>
      <c r="O81" s="536"/>
      <c r="P81" s="536"/>
      <c r="Q81" s="536"/>
      <c r="R81" s="536"/>
      <c r="S81" s="536"/>
      <c r="T81" s="411" t="str">
        <f>IF($B81="","",IF($B$54=0,BM81,IF($B$54=0.5,BO81,IF($B$54=1,BQ81,""))))</f>
        <v/>
      </c>
      <c r="U81" s="412"/>
      <c r="V81" s="412"/>
      <c r="W81" s="412"/>
      <c r="X81" s="412"/>
      <c r="Y81" s="412"/>
      <c r="Z81" s="412"/>
      <c r="AA81" s="390" t="str">
        <f>IF($B81="","",IF(BM81=0,0,BO81))</f>
        <v/>
      </c>
      <c r="AB81" s="391"/>
      <c r="AC81" s="391"/>
      <c r="AD81" s="391"/>
      <c r="AE81" s="392"/>
      <c r="AF81" s="399"/>
      <c r="AG81" s="400"/>
      <c r="AH81" s="400"/>
      <c r="AI81" s="400"/>
      <c r="AJ81" s="401"/>
      <c r="AK81" s="408" t="str">
        <f t="shared" ref="AK81" si="22">IF(AF81="","",IFERROR(T81*AF81,""))</f>
        <v/>
      </c>
      <c r="AL81" s="409"/>
      <c r="AM81" s="409"/>
      <c r="AN81" s="409"/>
      <c r="AO81" s="409"/>
      <c r="AP81" s="409"/>
      <c r="AQ81" s="410"/>
      <c r="AR81" s="414"/>
      <c r="AS81" s="414"/>
      <c r="AT81" s="414"/>
      <c r="AU81" s="414"/>
      <c r="AV81" s="414"/>
      <c r="AW81" s="414"/>
      <c r="AX81" s="414"/>
      <c r="AY81" s="414"/>
      <c r="AZ81" s="414"/>
      <c r="BA81" s="414"/>
      <c r="BI81" s="533">
        <v>9</v>
      </c>
      <c r="BJ81" s="533"/>
      <c r="BK81" s="533"/>
      <c r="BL81" s="437" t="e">
        <f>VLOOKUP(BI81,試験項目一覧!K:L,2,FALSE)</f>
        <v>#N/A</v>
      </c>
      <c r="BM81" s="438">
        <f>IFERROR(VLOOKUP(BL81,試験項目一覧!E:H,2,FALSE),0)</f>
        <v>0</v>
      </c>
      <c r="BN81" s="435">
        <f>IFERROR(VLOOKUP(BL81,試験項目一覧!E:H,3,FALSE),0)</f>
        <v>0</v>
      </c>
      <c r="BO81" s="439">
        <f>IFERROR(VLOOKUP(BL81,試験項目一覧!E:H,4,FALSE),0)</f>
        <v>0</v>
      </c>
      <c r="BP81" s="435">
        <f>IFERROR(VLOOKUP(BL81,試験項目一覧!E:H,5,FALSE),0)</f>
        <v>0</v>
      </c>
      <c r="BQ81" s="435">
        <v>0</v>
      </c>
      <c r="BR81" s="435">
        <f>IFERROR(VLOOKUP(BL81,試験項目一覧!E:H,6,FALSE),0)</f>
        <v>0</v>
      </c>
      <c r="BV81" s="203"/>
      <c r="BW81" s="203"/>
      <c r="CJ81" s="206"/>
      <c r="CK81" s="207"/>
      <c r="CL81" s="209"/>
      <c r="CM81" s="209"/>
      <c r="CN81" s="209"/>
      <c r="CP81" s="205"/>
      <c r="CQ81" s="205"/>
      <c r="CR81" s="205"/>
      <c r="CS81" s="205"/>
      <c r="CT81" s="205"/>
      <c r="CU81" s="205"/>
      <c r="CV81" s="205"/>
      <c r="CW81" s="205"/>
      <c r="CX81" s="205"/>
      <c r="CY81" s="205"/>
      <c r="CZ81" s="205"/>
      <c r="DA81" s="205"/>
      <c r="DB81" s="205"/>
      <c r="DC81" s="205"/>
      <c r="DD81" s="205"/>
      <c r="DE81" s="205"/>
      <c r="DF81" s="205"/>
      <c r="DG81" s="205"/>
      <c r="DH81" s="205"/>
      <c r="DI81" s="205"/>
      <c r="DJ81" s="205"/>
      <c r="DK81" s="205"/>
      <c r="DL81" s="205"/>
      <c r="DM81" s="205"/>
      <c r="DN81" s="205"/>
      <c r="DO81" s="205"/>
      <c r="DP81" s="205"/>
      <c r="DQ81" s="205"/>
      <c r="DR81" s="205"/>
      <c r="DS81" s="205"/>
      <c r="DT81" s="205"/>
      <c r="DU81" s="205"/>
      <c r="DV81" s="205"/>
      <c r="DW81" s="205"/>
      <c r="DX81" s="205"/>
      <c r="DY81" s="205"/>
      <c r="DZ81" s="205"/>
      <c r="EA81" s="205"/>
      <c r="EB81" s="205"/>
      <c r="EC81" s="205"/>
      <c r="ED81" s="205"/>
      <c r="EE81" s="205"/>
      <c r="EF81" s="205"/>
      <c r="EG81" s="205"/>
      <c r="EH81" s="205"/>
    </row>
    <row r="82" spans="1:145" s="204" customFormat="1" ht="9.9499999999999993" customHeight="1">
      <c r="B82" s="536"/>
      <c r="C82" s="536"/>
      <c r="D82" s="536"/>
      <c r="E82" s="536"/>
      <c r="F82" s="536"/>
      <c r="G82" s="536"/>
      <c r="H82" s="536"/>
      <c r="I82" s="536"/>
      <c r="J82" s="536"/>
      <c r="K82" s="536"/>
      <c r="L82" s="536"/>
      <c r="M82" s="536"/>
      <c r="N82" s="536"/>
      <c r="O82" s="536"/>
      <c r="P82" s="536"/>
      <c r="Q82" s="536"/>
      <c r="R82" s="536"/>
      <c r="S82" s="536"/>
      <c r="T82" s="411"/>
      <c r="U82" s="412"/>
      <c r="V82" s="412"/>
      <c r="W82" s="412"/>
      <c r="X82" s="412"/>
      <c r="Y82" s="412"/>
      <c r="Z82" s="412"/>
      <c r="AA82" s="393"/>
      <c r="AB82" s="394"/>
      <c r="AC82" s="394"/>
      <c r="AD82" s="394"/>
      <c r="AE82" s="395"/>
      <c r="AF82" s="402"/>
      <c r="AG82" s="403"/>
      <c r="AH82" s="403"/>
      <c r="AI82" s="403"/>
      <c r="AJ82" s="404"/>
      <c r="AK82" s="411"/>
      <c r="AL82" s="412"/>
      <c r="AM82" s="412"/>
      <c r="AN82" s="412"/>
      <c r="AO82" s="412"/>
      <c r="AP82" s="412"/>
      <c r="AQ82" s="413"/>
      <c r="AR82" s="414"/>
      <c r="AS82" s="414"/>
      <c r="AT82" s="414"/>
      <c r="AU82" s="414"/>
      <c r="AV82" s="414"/>
      <c r="AW82" s="414"/>
      <c r="AX82" s="414"/>
      <c r="AY82" s="414"/>
      <c r="AZ82" s="414"/>
      <c r="BA82" s="414"/>
      <c r="BI82" s="533"/>
      <c r="BJ82" s="533"/>
      <c r="BK82" s="533"/>
      <c r="BL82" s="427"/>
      <c r="BM82" s="438"/>
      <c r="BN82" s="435"/>
      <c r="BO82" s="439"/>
      <c r="BP82" s="435"/>
      <c r="BQ82" s="435"/>
      <c r="BR82" s="435"/>
      <c r="BV82" s="203"/>
      <c r="BW82" s="203"/>
      <c r="CJ82" s="206"/>
      <c r="CK82" s="207"/>
      <c r="CL82" s="209"/>
      <c r="CM82" s="209"/>
      <c r="CN82" s="209"/>
      <c r="CP82" s="205"/>
      <c r="CQ82" s="205"/>
      <c r="CR82" s="205"/>
      <c r="CS82" s="205"/>
      <c r="CT82" s="205"/>
      <c r="CU82" s="205"/>
      <c r="CV82" s="205"/>
      <c r="CW82" s="205"/>
      <c r="CX82" s="205"/>
      <c r="CY82" s="205"/>
      <c r="CZ82" s="205"/>
      <c r="DA82" s="205"/>
      <c r="DB82" s="205"/>
      <c r="DC82" s="205"/>
      <c r="DD82" s="205"/>
      <c r="DE82" s="205"/>
      <c r="DF82" s="205"/>
      <c r="DG82" s="205"/>
      <c r="DH82" s="205"/>
      <c r="DI82" s="205"/>
      <c r="DJ82" s="205"/>
      <c r="DK82" s="205"/>
      <c r="DL82" s="205"/>
      <c r="DM82" s="205"/>
      <c r="DN82" s="205"/>
      <c r="DO82" s="205"/>
      <c r="DP82" s="205"/>
      <c r="DQ82" s="205"/>
      <c r="DR82" s="205"/>
      <c r="DS82" s="205"/>
      <c r="DT82" s="205"/>
      <c r="DU82" s="205"/>
      <c r="DV82" s="205"/>
      <c r="DW82" s="205"/>
      <c r="DX82" s="205"/>
      <c r="DY82" s="205"/>
      <c r="DZ82" s="205"/>
      <c r="EA82" s="205"/>
      <c r="EB82" s="205"/>
      <c r="EC82" s="205"/>
      <c r="ED82" s="205"/>
      <c r="EE82" s="205"/>
      <c r="EF82" s="205"/>
      <c r="EG82" s="205"/>
      <c r="EH82" s="205"/>
    </row>
    <row r="83" spans="1:145" s="204" customFormat="1" ht="9.9499999999999993" customHeight="1">
      <c r="B83" s="536"/>
      <c r="C83" s="536"/>
      <c r="D83" s="536"/>
      <c r="E83" s="536"/>
      <c r="F83" s="536"/>
      <c r="G83" s="536"/>
      <c r="H83" s="536"/>
      <c r="I83" s="536"/>
      <c r="J83" s="536"/>
      <c r="K83" s="536"/>
      <c r="L83" s="536"/>
      <c r="M83" s="536"/>
      <c r="N83" s="536"/>
      <c r="O83" s="536"/>
      <c r="P83" s="536"/>
      <c r="Q83" s="536"/>
      <c r="R83" s="536"/>
      <c r="S83" s="536"/>
      <c r="T83" s="96" t="s">
        <v>40</v>
      </c>
      <c r="U83" s="426" t="str">
        <f>IF($B81="","",IF($B$54=0,"",BM81))</f>
        <v/>
      </c>
      <c r="V83" s="426"/>
      <c r="W83" s="426"/>
      <c r="X83" s="426"/>
      <c r="Y83" s="426"/>
      <c r="Z83" s="97" t="s">
        <v>41</v>
      </c>
      <c r="AA83" s="396"/>
      <c r="AB83" s="397"/>
      <c r="AC83" s="397"/>
      <c r="AD83" s="397"/>
      <c r="AE83" s="398"/>
      <c r="AF83" s="405"/>
      <c r="AG83" s="406"/>
      <c r="AH83" s="406"/>
      <c r="AI83" s="406"/>
      <c r="AJ83" s="407"/>
      <c r="AK83" s="96" t="s">
        <v>40</v>
      </c>
      <c r="AL83" s="426" t="str">
        <f t="shared" ref="AL83" si="23">IF(AF81="","",IF($B$54=0,"",IFERROR(U83*AF81,"")))</f>
        <v/>
      </c>
      <c r="AM83" s="426"/>
      <c r="AN83" s="426"/>
      <c r="AO83" s="426"/>
      <c r="AP83" s="426"/>
      <c r="AQ83" s="97" t="s">
        <v>41</v>
      </c>
      <c r="AR83" s="414"/>
      <c r="AS83" s="414"/>
      <c r="AT83" s="414"/>
      <c r="AU83" s="414"/>
      <c r="AV83" s="414"/>
      <c r="AW83" s="414"/>
      <c r="AX83" s="414"/>
      <c r="AY83" s="414"/>
      <c r="AZ83" s="414"/>
      <c r="BA83" s="414"/>
      <c r="BI83" s="533"/>
      <c r="BJ83" s="533"/>
      <c r="BK83" s="533"/>
      <c r="BL83" s="428"/>
      <c r="BM83" s="438"/>
      <c r="BN83" s="435"/>
      <c r="BO83" s="439"/>
      <c r="BP83" s="435"/>
      <c r="BQ83" s="435"/>
      <c r="BR83" s="435"/>
      <c r="BV83" s="203"/>
      <c r="BW83" s="203"/>
      <c r="CJ83" s="206"/>
      <c r="CK83" s="207"/>
      <c r="CL83" s="209"/>
      <c r="CM83" s="209"/>
      <c r="CN83" s="209"/>
      <c r="CP83" s="205"/>
      <c r="CQ83" s="205"/>
      <c r="CR83" s="205"/>
      <c r="CS83" s="205"/>
      <c r="CT83" s="205"/>
      <c r="CU83" s="205"/>
      <c r="CV83" s="205"/>
      <c r="CW83" s="205"/>
      <c r="CX83" s="205"/>
      <c r="CY83" s="205"/>
      <c r="CZ83" s="205"/>
      <c r="DA83" s="205"/>
      <c r="DB83" s="205"/>
      <c r="DC83" s="205"/>
      <c r="DD83" s="205"/>
      <c r="DE83" s="205"/>
      <c r="DF83" s="205"/>
      <c r="DG83" s="205"/>
      <c r="DH83" s="205"/>
      <c r="DI83" s="205"/>
      <c r="DJ83" s="205"/>
      <c r="DK83" s="205"/>
      <c r="DL83" s="205"/>
      <c r="DM83" s="205"/>
      <c r="DN83" s="205"/>
      <c r="DO83" s="205"/>
      <c r="DP83" s="205"/>
      <c r="DQ83" s="205"/>
      <c r="DR83" s="205"/>
      <c r="DS83" s="205"/>
      <c r="DT83" s="205"/>
      <c r="DU83" s="205"/>
      <c r="DV83" s="205"/>
      <c r="DW83" s="205"/>
      <c r="DX83" s="205"/>
      <c r="DY83" s="205"/>
      <c r="DZ83" s="205"/>
      <c r="EA83" s="205"/>
      <c r="EB83" s="205"/>
      <c r="EC83" s="205"/>
      <c r="ED83" s="205"/>
      <c r="EE83" s="205"/>
      <c r="EF83" s="205"/>
      <c r="EG83" s="205"/>
      <c r="EH83" s="205"/>
    </row>
    <row r="84" spans="1:145" s="204" customFormat="1" ht="9.9499999999999993" customHeight="1">
      <c r="B84" s="536" t="str">
        <f t="shared" ref="B84" si="24">IFERROR(BL84,"")</f>
        <v/>
      </c>
      <c r="C84" s="536"/>
      <c r="D84" s="536"/>
      <c r="E84" s="536"/>
      <c r="F84" s="536"/>
      <c r="G84" s="536"/>
      <c r="H84" s="536"/>
      <c r="I84" s="536"/>
      <c r="J84" s="536"/>
      <c r="K84" s="536"/>
      <c r="L84" s="536"/>
      <c r="M84" s="536"/>
      <c r="N84" s="536"/>
      <c r="O84" s="536"/>
      <c r="P84" s="536"/>
      <c r="Q84" s="536"/>
      <c r="R84" s="536"/>
      <c r="S84" s="536"/>
      <c r="T84" s="411" t="str">
        <f>IF($B84="","",IF($B$54=0,BM84,IF($B$54=0.5,BO84,IF($B$54=1,BQ84,""))))</f>
        <v/>
      </c>
      <c r="U84" s="412"/>
      <c r="V84" s="412"/>
      <c r="W84" s="412"/>
      <c r="X84" s="412"/>
      <c r="Y84" s="412"/>
      <c r="Z84" s="412"/>
      <c r="AA84" s="390" t="str">
        <f>IF($B84="","",IF(BM84=0,0,BO84))</f>
        <v/>
      </c>
      <c r="AB84" s="391"/>
      <c r="AC84" s="391"/>
      <c r="AD84" s="391"/>
      <c r="AE84" s="392"/>
      <c r="AF84" s="399"/>
      <c r="AG84" s="400"/>
      <c r="AH84" s="400"/>
      <c r="AI84" s="400"/>
      <c r="AJ84" s="401"/>
      <c r="AK84" s="408" t="str">
        <f t="shared" ref="AK84" si="25">IF(AF84="","",IFERROR(T84*AF84,""))</f>
        <v/>
      </c>
      <c r="AL84" s="409"/>
      <c r="AM84" s="409"/>
      <c r="AN84" s="409"/>
      <c r="AO84" s="409"/>
      <c r="AP84" s="409"/>
      <c r="AQ84" s="410"/>
      <c r="AR84" s="414"/>
      <c r="AS84" s="414"/>
      <c r="AT84" s="414"/>
      <c r="AU84" s="414"/>
      <c r="AV84" s="414"/>
      <c r="AW84" s="414"/>
      <c r="AX84" s="414"/>
      <c r="AY84" s="414"/>
      <c r="AZ84" s="414"/>
      <c r="BA84" s="414"/>
      <c r="BI84" s="533">
        <v>10</v>
      </c>
      <c r="BJ84" s="533"/>
      <c r="BK84" s="533"/>
      <c r="BL84" s="437" t="e">
        <f>VLOOKUP(BI84,試験項目一覧!K:L,2,FALSE)</f>
        <v>#N/A</v>
      </c>
      <c r="BM84" s="438">
        <f>IFERROR(VLOOKUP(BL84,試験項目一覧!E:H,2,FALSE),0)</f>
        <v>0</v>
      </c>
      <c r="BN84" s="435">
        <f>IFERROR(VLOOKUP(BL84,試験項目一覧!E:H,3,FALSE),0)</f>
        <v>0</v>
      </c>
      <c r="BO84" s="439">
        <f>IFERROR(VLOOKUP(BL84,試験項目一覧!E:H,4,FALSE),0)</f>
        <v>0</v>
      </c>
      <c r="BP84" s="435">
        <f>IFERROR(VLOOKUP(BL84,試験項目一覧!E:H,5,FALSE),0)</f>
        <v>0</v>
      </c>
      <c r="BQ84" s="435">
        <v>0</v>
      </c>
      <c r="BR84" s="435">
        <f>IFERROR(VLOOKUP(BL84,試験項目一覧!E:H,6,FALSE),0)</f>
        <v>0</v>
      </c>
      <c r="BV84" s="203"/>
      <c r="BW84" s="203"/>
      <c r="CJ84" s="206"/>
      <c r="CK84" s="207"/>
      <c r="CL84" s="209"/>
      <c r="CM84" s="209"/>
      <c r="CN84" s="209"/>
      <c r="CP84" s="205"/>
      <c r="CQ84" s="205"/>
      <c r="CR84" s="205"/>
      <c r="CS84" s="205"/>
      <c r="CT84" s="205"/>
      <c r="CU84" s="205"/>
      <c r="CV84" s="205"/>
      <c r="CW84" s="205"/>
      <c r="CX84" s="205"/>
      <c r="CY84" s="205"/>
      <c r="CZ84" s="205"/>
      <c r="DA84" s="205"/>
      <c r="DB84" s="205"/>
      <c r="DC84" s="205"/>
      <c r="DD84" s="205"/>
      <c r="DE84" s="205"/>
      <c r="DF84" s="205"/>
      <c r="DG84" s="205"/>
      <c r="DH84" s="205"/>
      <c r="DI84" s="205"/>
      <c r="DJ84" s="205"/>
      <c r="DK84" s="205"/>
      <c r="DL84" s="205"/>
      <c r="DM84" s="205"/>
      <c r="DN84" s="205"/>
      <c r="DO84" s="205"/>
      <c r="DP84" s="205"/>
      <c r="DQ84" s="205"/>
      <c r="DR84" s="205"/>
      <c r="DS84" s="205"/>
      <c r="DT84" s="205"/>
      <c r="DU84" s="205"/>
      <c r="DV84" s="205"/>
      <c r="DW84" s="205"/>
      <c r="DX84" s="205"/>
      <c r="DY84" s="205"/>
      <c r="DZ84" s="205"/>
      <c r="EA84" s="205"/>
      <c r="EB84" s="205"/>
      <c r="EC84" s="205"/>
      <c r="ED84" s="205"/>
      <c r="EE84" s="205"/>
      <c r="EF84" s="205"/>
      <c r="EG84" s="205"/>
      <c r="EH84" s="205"/>
    </row>
    <row r="85" spans="1:145" s="204" customFormat="1" ht="9.9499999999999993" customHeight="1">
      <c r="B85" s="536"/>
      <c r="C85" s="536"/>
      <c r="D85" s="536"/>
      <c r="E85" s="536"/>
      <c r="F85" s="536"/>
      <c r="G85" s="536"/>
      <c r="H85" s="536"/>
      <c r="I85" s="536"/>
      <c r="J85" s="536"/>
      <c r="K85" s="536"/>
      <c r="L85" s="536"/>
      <c r="M85" s="536"/>
      <c r="N85" s="536"/>
      <c r="O85" s="536"/>
      <c r="P85" s="536"/>
      <c r="Q85" s="536"/>
      <c r="R85" s="536"/>
      <c r="S85" s="536"/>
      <c r="T85" s="411"/>
      <c r="U85" s="412"/>
      <c r="V85" s="412"/>
      <c r="W85" s="412"/>
      <c r="X85" s="412"/>
      <c r="Y85" s="412"/>
      <c r="Z85" s="412"/>
      <c r="AA85" s="393"/>
      <c r="AB85" s="394"/>
      <c r="AC85" s="394"/>
      <c r="AD85" s="394"/>
      <c r="AE85" s="395"/>
      <c r="AF85" s="402"/>
      <c r="AG85" s="403"/>
      <c r="AH85" s="403"/>
      <c r="AI85" s="403"/>
      <c r="AJ85" s="404"/>
      <c r="AK85" s="411"/>
      <c r="AL85" s="412"/>
      <c r="AM85" s="412"/>
      <c r="AN85" s="412"/>
      <c r="AO85" s="412"/>
      <c r="AP85" s="412"/>
      <c r="AQ85" s="413"/>
      <c r="AR85" s="414"/>
      <c r="AS85" s="414"/>
      <c r="AT85" s="414"/>
      <c r="AU85" s="414"/>
      <c r="AV85" s="414"/>
      <c r="AW85" s="414"/>
      <c r="AX85" s="414"/>
      <c r="AY85" s="414"/>
      <c r="AZ85" s="414"/>
      <c r="BA85" s="414"/>
      <c r="BI85" s="533"/>
      <c r="BJ85" s="533"/>
      <c r="BK85" s="533"/>
      <c r="BL85" s="427"/>
      <c r="BM85" s="438"/>
      <c r="BN85" s="435"/>
      <c r="BO85" s="439"/>
      <c r="BP85" s="435"/>
      <c r="BQ85" s="435"/>
      <c r="BR85" s="435"/>
      <c r="BV85" s="203"/>
      <c r="BW85" s="203"/>
      <c r="CJ85" s="206"/>
      <c r="CK85" s="207"/>
      <c r="CL85" s="209"/>
      <c r="CM85" s="209"/>
      <c r="CN85" s="209"/>
      <c r="CP85" s="205"/>
      <c r="CQ85" s="205"/>
      <c r="CR85" s="205"/>
      <c r="CS85" s="205"/>
      <c r="CT85" s="205"/>
      <c r="CU85" s="205"/>
      <c r="CV85" s="205"/>
      <c r="CW85" s="205"/>
      <c r="CX85" s="205"/>
      <c r="CY85" s="205"/>
      <c r="CZ85" s="205"/>
      <c r="DA85" s="205"/>
      <c r="DB85" s="205"/>
      <c r="DC85" s="205"/>
      <c r="DD85" s="205"/>
      <c r="DE85" s="205"/>
      <c r="DF85" s="205"/>
      <c r="DG85" s="205"/>
      <c r="DH85" s="205"/>
      <c r="DI85" s="205"/>
      <c r="DJ85" s="205"/>
      <c r="DK85" s="205"/>
      <c r="DL85" s="205"/>
      <c r="DM85" s="205"/>
      <c r="DN85" s="205"/>
      <c r="DO85" s="205"/>
      <c r="DP85" s="205"/>
      <c r="DQ85" s="205"/>
      <c r="DR85" s="205"/>
      <c r="DS85" s="205"/>
      <c r="DT85" s="205"/>
      <c r="DU85" s="205"/>
      <c r="DV85" s="205"/>
      <c r="DW85" s="205"/>
      <c r="DX85" s="205"/>
      <c r="DY85" s="205"/>
      <c r="DZ85" s="205"/>
      <c r="EA85" s="205"/>
      <c r="EB85" s="205"/>
      <c r="EC85" s="205"/>
      <c r="ED85" s="205"/>
      <c r="EE85" s="205"/>
      <c r="EF85" s="205"/>
      <c r="EG85" s="205"/>
      <c r="EH85" s="205"/>
    </row>
    <row r="86" spans="1:145" s="204" customFormat="1" ht="9.9499999999999993" customHeight="1" thickBot="1">
      <c r="B86" s="536"/>
      <c r="C86" s="536"/>
      <c r="D86" s="536"/>
      <c r="E86" s="536"/>
      <c r="F86" s="536"/>
      <c r="G86" s="536"/>
      <c r="H86" s="536"/>
      <c r="I86" s="536"/>
      <c r="J86" s="536"/>
      <c r="K86" s="536"/>
      <c r="L86" s="536"/>
      <c r="M86" s="536"/>
      <c r="N86" s="536"/>
      <c r="O86" s="536"/>
      <c r="P86" s="536"/>
      <c r="Q86" s="536"/>
      <c r="R86" s="536"/>
      <c r="S86" s="536"/>
      <c r="T86" s="96" t="s">
        <v>40</v>
      </c>
      <c r="U86" s="426" t="str">
        <f>IF($B84="","",IF($B$54=0,"",BM84))</f>
        <v/>
      </c>
      <c r="V86" s="426"/>
      <c r="W86" s="426"/>
      <c r="X86" s="426"/>
      <c r="Y86" s="426"/>
      <c r="Z86" s="97" t="s">
        <v>41</v>
      </c>
      <c r="AA86" s="396"/>
      <c r="AB86" s="397"/>
      <c r="AC86" s="397"/>
      <c r="AD86" s="397"/>
      <c r="AE86" s="398"/>
      <c r="AF86" s="405"/>
      <c r="AG86" s="406"/>
      <c r="AH86" s="406"/>
      <c r="AI86" s="406"/>
      <c r="AJ86" s="407"/>
      <c r="AK86" s="96" t="s">
        <v>40</v>
      </c>
      <c r="AL86" s="426" t="str">
        <f t="shared" ref="AL86" si="26">IF(AF84="","",IF($B$54=0,"",IFERROR(U86*AF84,"")))</f>
        <v/>
      </c>
      <c r="AM86" s="426"/>
      <c r="AN86" s="426"/>
      <c r="AO86" s="426"/>
      <c r="AP86" s="426"/>
      <c r="AQ86" s="97" t="s">
        <v>41</v>
      </c>
      <c r="AR86" s="414"/>
      <c r="AS86" s="414"/>
      <c r="AT86" s="414"/>
      <c r="AU86" s="414"/>
      <c r="AV86" s="414"/>
      <c r="AW86" s="414"/>
      <c r="AX86" s="414"/>
      <c r="AY86" s="414"/>
      <c r="AZ86" s="414"/>
      <c r="BA86" s="414"/>
      <c r="BI86" s="533"/>
      <c r="BJ86" s="533"/>
      <c r="BK86" s="533"/>
      <c r="BL86" s="535"/>
      <c r="BM86" s="438"/>
      <c r="BN86" s="435"/>
      <c r="BO86" s="439"/>
      <c r="BP86" s="435"/>
      <c r="BQ86" s="435"/>
      <c r="BR86" s="435"/>
      <c r="BV86" s="203"/>
      <c r="BW86" s="203"/>
      <c r="CJ86" s="206"/>
      <c r="CK86" s="207"/>
      <c r="CL86" s="209"/>
      <c r="CM86" s="209"/>
      <c r="CN86" s="209"/>
      <c r="CP86" s="205"/>
      <c r="CQ86" s="205"/>
      <c r="CR86" s="205"/>
      <c r="CS86" s="205"/>
      <c r="CT86" s="205"/>
      <c r="CU86" s="205"/>
      <c r="CV86" s="205"/>
      <c r="CW86" s="205"/>
      <c r="CX86" s="205"/>
      <c r="CY86" s="205"/>
      <c r="CZ86" s="205"/>
      <c r="DA86" s="205"/>
      <c r="DB86" s="205"/>
      <c r="DC86" s="205"/>
      <c r="DD86" s="205"/>
      <c r="DE86" s="205"/>
      <c r="DF86" s="205"/>
      <c r="DG86" s="205"/>
      <c r="DH86" s="205"/>
      <c r="DI86" s="205"/>
      <c r="DJ86" s="205"/>
      <c r="DK86" s="205"/>
      <c r="DL86" s="205"/>
      <c r="DM86" s="205"/>
      <c r="DN86" s="205"/>
      <c r="DO86" s="205"/>
      <c r="DP86" s="205"/>
      <c r="DQ86" s="205"/>
      <c r="DR86" s="205"/>
      <c r="DS86" s="205"/>
      <c r="DT86" s="205"/>
      <c r="DU86" s="205"/>
      <c r="DV86" s="205"/>
      <c r="DW86" s="205"/>
      <c r="DX86" s="205"/>
      <c r="DY86" s="205"/>
      <c r="DZ86" s="205"/>
      <c r="EA86" s="205"/>
      <c r="EB86" s="205"/>
      <c r="EC86" s="205"/>
      <c r="ED86" s="205"/>
      <c r="EE86" s="205"/>
      <c r="EF86" s="205"/>
      <c r="EG86" s="205"/>
      <c r="EH86" s="205"/>
    </row>
    <row r="87" spans="1:145" ht="11.1" customHeight="1">
      <c r="A87" s="90"/>
      <c r="B87" s="91"/>
      <c r="C87" s="91"/>
      <c r="D87" s="91"/>
      <c r="E87" s="91"/>
      <c r="F87" s="91"/>
      <c r="G87" s="91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158"/>
      <c r="Y87" s="159"/>
      <c r="Z87" s="159"/>
      <c r="AA87" s="159"/>
      <c r="AB87" s="159"/>
      <c r="AC87" s="159"/>
      <c r="AD87" s="158"/>
      <c r="AE87" s="92"/>
      <c r="AF87" s="92"/>
      <c r="AG87" s="92"/>
      <c r="AH87" s="92"/>
      <c r="AI87" s="92"/>
      <c r="AJ87" s="93"/>
      <c r="AK87" s="93"/>
      <c r="AL87" s="93"/>
      <c r="AM87" s="93"/>
      <c r="AN87" s="93"/>
      <c r="AO87" s="158"/>
      <c r="AP87" s="159"/>
      <c r="AQ87" s="159"/>
      <c r="AR87" s="159"/>
      <c r="AS87" s="159"/>
      <c r="AT87" s="159"/>
      <c r="AU87" s="158"/>
      <c r="AV87" s="94"/>
      <c r="AW87" s="94"/>
      <c r="AX87" s="94"/>
      <c r="AY87" s="94"/>
      <c r="AZ87" s="94"/>
      <c r="BA87" s="94"/>
      <c r="BB87" s="82"/>
      <c r="BM87" s="90"/>
      <c r="BN87" s="90"/>
      <c r="BO87" s="90"/>
      <c r="BP87" s="104"/>
      <c r="BQ87" s="105"/>
      <c r="BR87" s="106"/>
      <c r="BS87" s="105"/>
      <c r="BT87" s="106"/>
      <c r="BU87" s="106"/>
      <c r="BV87" s="106"/>
      <c r="BZ87" s="48"/>
      <c r="CA87" s="48"/>
      <c r="CN87" s="99"/>
      <c r="CO87" s="101"/>
      <c r="CP87" s="103"/>
      <c r="CQ87" s="103"/>
      <c r="CR87" s="103"/>
      <c r="CT87" s="95"/>
      <c r="CU87" s="95"/>
      <c r="CV87" s="95"/>
      <c r="CW87" s="95"/>
      <c r="CX87" s="95"/>
      <c r="CY87" s="95"/>
      <c r="CZ87" s="95"/>
      <c r="DA87" s="95"/>
      <c r="DB87" s="95"/>
      <c r="DC87" s="95"/>
      <c r="DD87" s="95"/>
      <c r="DE87" s="95"/>
      <c r="DF87" s="95"/>
      <c r="DG87" s="95"/>
      <c r="DH87" s="95"/>
      <c r="DI87" s="95"/>
      <c r="DJ87" s="95"/>
      <c r="DK87" s="95"/>
      <c r="DL87" s="95"/>
      <c r="DM87" s="95"/>
      <c r="DN87" s="95"/>
      <c r="DO87" s="95"/>
      <c r="DP87" s="95"/>
      <c r="DQ87" s="95"/>
      <c r="DR87" s="95"/>
      <c r="DS87" s="95"/>
      <c r="DT87" s="95"/>
      <c r="DU87" s="95"/>
      <c r="DV87" s="95"/>
      <c r="DW87" s="95"/>
      <c r="DX87" s="95"/>
      <c r="DY87" s="95"/>
      <c r="DZ87" s="95"/>
      <c r="EA87" s="95"/>
      <c r="EB87" s="95"/>
      <c r="EC87" s="95"/>
      <c r="ED87" s="95"/>
      <c r="EE87" s="95"/>
      <c r="EF87" s="95"/>
      <c r="EG87" s="95"/>
      <c r="EH87" s="95"/>
      <c r="EI87" s="95"/>
      <c r="EJ87" s="95"/>
      <c r="EK87" s="95"/>
      <c r="EL87" s="95"/>
    </row>
    <row r="88" spans="1:145" ht="11.1" customHeight="1">
      <c r="A88" s="90"/>
      <c r="B88" s="440" t="s">
        <v>209</v>
      </c>
      <c r="C88" s="441"/>
      <c r="D88" s="441"/>
      <c r="E88" s="441"/>
      <c r="F88" s="441"/>
      <c r="G88" s="441"/>
      <c r="H88" s="441"/>
      <c r="I88" s="441"/>
      <c r="J88" s="441"/>
      <c r="K88" s="441"/>
      <c r="L88" s="441"/>
      <c r="M88" s="441"/>
      <c r="N88" s="441"/>
      <c r="O88" s="441"/>
      <c r="P88" s="441"/>
      <c r="Q88" s="441"/>
      <c r="R88" s="442"/>
      <c r="S88" s="196" t="str">
        <f>IF($B$52=0,"","←減免後の金額(支払額)")</f>
        <v/>
      </c>
      <c r="T88" s="450" t="s">
        <v>202</v>
      </c>
      <c r="U88" s="450"/>
      <c r="V88" s="450"/>
      <c r="W88" s="450"/>
      <c r="X88" s="450"/>
      <c r="Y88" s="450"/>
      <c r="Z88" s="450"/>
      <c r="AA88" s="450"/>
      <c r="AB88" s="450"/>
      <c r="AC88" s="450"/>
      <c r="AD88" s="450"/>
      <c r="AE88" s="450"/>
      <c r="AF88" s="450"/>
      <c r="AG88" s="450"/>
      <c r="AH88" s="450"/>
      <c r="AI88" s="450"/>
      <c r="AJ88" s="450"/>
      <c r="AK88" s="450"/>
      <c r="AL88" s="450"/>
      <c r="AM88" s="450"/>
      <c r="AN88" s="450"/>
      <c r="AO88" s="450"/>
      <c r="AP88" s="450"/>
      <c r="AQ88" s="450"/>
      <c r="AR88" s="450"/>
      <c r="AS88" s="450"/>
      <c r="AT88" s="450"/>
      <c r="AU88" s="450"/>
      <c r="AV88" s="450"/>
      <c r="AW88" s="450"/>
      <c r="AX88" s="450"/>
      <c r="AY88" s="450"/>
      <c r="AZ88" s="450"/>
      <c r="BA88" s="450"/>
      <c r="BB88" s="82"/>
      <c r="BM88" s="90"/>
      <c r="BN88" s="90"/>
      <c r="BO88" s="90"/>
      <c r="BP88" s="104"/>
      <c r="BQ88" s="105"/>
      <c r="BR88" s="106"/>
      <c r="BS88" s="105"/>
      <c r="BT88" s="106"/>
      <c r="BU88" s="106"/>
      <c r="BV88" s="106"/>
      <c r="BZ88" s="48"/>
      <c r="CA88" s="48"/>
      <c r="CN88" s="99"/>
      <c r="CO88" s="101"/>
      <c r="CP88" s="103"/>
      <c r="CQ88" s="103"/>
      <c r="CR88" s="103"/>
      <c r="CT88" s="95"/>
      <c r="CU88" s="95"/>
      <c r="CV88" s="95"/>
      <c r="CW88" s="95"/>
      <c r="CX88" s="95"/>
      <c r="CY88" s="95"/>
      <c r="CZ88" s="95"/>
      <c r="DA88" s="95"/>
      <c r="DB88" s="95"/>
      <c r="DC88" s="95"/>
      <c r="DD88" s="95"/>
      <c r="DE88" s="95"/>
      <c r="DF88" s="95"/>
      <c r="DG88" s="95"/>
      <c r="DH88" s="95"/>
      <c r="DI88" s="95"/>
      <c r="DJ88" s="95"/>
      <c r="DK88" s="95"/>
      <c r="DL88" s="95"/>
      <c r="DM88" s="95"/>
      <c r="DN88" s="95"/>
      <c r="DO88" s="95"/>
      <c r="DP88" s="95"/>
      <c r="DQ88" s="95"/>
      <c r="DR88" s="95"/>
      <c r="DS88" s="95"/>
      <c r="DT88" s="95"/>
      <c r="DU88" s="95"/>
      <c r="DV88" s="95"/>
      <c r="DW88" s="95"/>
      <c r="DX88" s="95"/>
      <c r="DY88" s="95"/>
      <c r="DZ88" s="95"/>
      <c r="EA88" s="95"/>
      <c r="EB88" s="95"/>
      <c r="EC88" s="95"/>
      <c r="ED88" s="95"/>
      <c r="EE88" s="95"/>
      <c r="EF88" s="95"/>
      <c r="EG88" s="95"/>
      <c r="EH88" s="95"/>
      <c r="EI88" s="95"/>
      <c r="EJ88" s="95"/>
      <c r="EK88" s="95"/>
      <c r="EL88" s="95"/>
    </row>
    <row r="89" spans="1:145" ht="11.1" customHeight="1">
      <c r="A89" s="90"/>
      <c r="B89" s="443"/>
      <c r="C89" s="444"/>
      <c r="D89" s="444"/>
      <c r="E89" s="444"/>
      <c r="F89" s="444"/>
      <c r="G89" s="444"/>
      <c r="H89" s="444"/>
      <c r="I89" s="444"/>
      <c r="J89" s="444"/>
      <c r="K89" s="444"/>
      <c r="L89" s="444"/>
      <c r="M89" s="444"/>
      <c r="N89" s="444"/>
      <c r="O89" s="444"/>
      <c r="P89" s="444"/>
      <c r="Q89" s="444"/>
      <c r="R89" s="445"/>
      <c r="S89" s="196"/>
      <c r="T89" s="450"/>
      <c r="U89" s="450"/>
      <c r="V89" s="450"/>
      <c r="W89" s="450"/>
      <c r="X89" s="450"/>
      <c r="Y89" s="450"/>
      <c r="Z89" s="450"/>
      <c r="AA89" s="450"/>
      <c r="AB89" s="450"/>
      <c r="AC89" s="450"/>
      <c r="AD89" s="450"/>
      <c r="AE89" s="450"/>
      <c r="AF89" s="450"/>
      <c r="AG89" s="450"/>
      <c r="AH89" s="450"/>
      <c r="AI89" s="450"/>
      <c r="AJ89" s="450"/>
      <c r="AK89" s="450"/>
      <c r="AL89" s="450"/>
      <c r="AM89" s="450"/>
      <c r="AN89" s="450"/>
      <c r="AO89" s="450"/>
      <c r="AP89" s="450"/>
      <c r="AQ89" s="450"/>
      <c r="AR89" s="450"/>
      <c r="AS89" s="450"/>
      <c r="AT89" s="450"/>
      <c r="AU89" s="450"/>
      <c r="AV89" s="450"/>
      <c r="AW89" s="450"/>
      <c r="AX89" s="450"/>
      <c r="AY89" s="450"/>
      <c r="AZ89" s="450"/>
      <c r="BA89" s="450"/>
      <c r="BB89" s="82"/>
      <c r="CN89" s="99"/>
      <c r="CO89" s="101"/>
      <c r="CP89" s="103"/>
      <c r="CQ89" s="103"/>
      <c r="CR89" s="103"/>
      <c r="CT89" s="95"/>
      <c r="CU89" s="95"/>
      <c r="CV89" s="95"/>
      <c r="CW89" s="95"/>
      <c r="CX89" s="95"/>
      <c r="CY89" s="95"/>
      <c r="CZ89" s="95"/>
      <c r="DA89" s="95"/>
      <c r="DB89" s="95"/>
      <c r="DC89" s="95"/>
      <c r="DD89" s="95"/>
      <c r="DE89" s="95"/>
      <c r="DF89" s="95"/>
      <c r="DG89" s="95"/>
      <c r="DH89" s="95"/>
      <c r="DI89" s="95"/>
      <c r="DJ89" s="95"/>
      <c r="DK89" s="95"/>
      <c r="DL89" s="95"/>
      <c r="DM89" s="95"/>
      <c r="DN89" s="95"/>
      <c r="DO89" s="95"/>
      <c r="DP89" s="95"/>
      <c r="DQ89" s="95"/>
      <c r="DR89" s="95"/>
      <c r="DS89" s="95"/>
      <c r="DT89" s="95"/>
      <c r="DU89" s="95"/>
      <c r="DV89" s="95"/>
      <c r="DW89" s="95"/>
      <c r="DX89" s="95"/>
      <c r="DY89" s="95"/>
      <c r="DZ89" s="95"/>
      <c r="EA89" s="95"/>
      <c r="EB89" s="95"/>
      <c r="EC89" s="95"/>
      <c r="ED89" s="95"/>
      <c r="EE89" s="95"/>
      <c r="EF89" s="95"/>
      <c r="EG89" s="95"/>
      <c r="EH89" s="95"/>
      <c r="EI89" s="95"/>
      <c r="EJ89" s="95"/>
      <c r="EK89" s="95"/>
      <c r="EL89" s="95"/>
    </row>
    <row r="90" spans="1:145" ht="11.1" customHeight="1">
      <c r="A90" s="90"/>
      <c r="B90" s="496" t="s">
        <v>3</v>
      </c>
      <c r="C90" s="497"/>
      <c r="D90" s="497" t="str">
        <f>IF(B54=1,0,IF(SUM(AK57,AK60,AK63,AK66,AK69,AK72,AK75,AK78,AK81,AK84)&gt;0,SUM(AK57,AK60,AK63,AK66,AK69,AK72,AK75,AK78,AK81,AK84),""))</f>
        <v/>
      </c>
      <c r="E90" s="497"/>
      <c r="F90" s="497"/>
      <c r="G90" s="497"/>
      <c r="H90" s="497"/>
      <c r="I90" s="497"/>
      <c r="J90" s="497"/>
      <c r="K90" s="497"/>
      <c r="L90" s="497"/>
      <c r="M90" s="497"/>
      <c r="N90" s="497"/>
      <c r="O90" s="497"/>
      <c r="P90" s="497"/>
      <c r="Q90" s="497"/>
      <c r="R90" s="498"/>
      <c r="S90" s="196" t="str">
        <f>IF($B$52=0,"","←減免前の金額(参考)")</f>
        <v/>
      </c>
      <c r="T90" s="451" t="s">
        <v>69</v>
      </c>
      <c r="U90" s="451"/>
      <c r="V90" s="451"/>
      <c r="W90" s="451"/>
      <c r="X90" s="451"/>
      <c r="Y90" s="451"/>
      <c r="Z90" s="451"/>
      <c r="AA90" s="452" t="s">
        <v>203</v>
      </c>
      <c r="AB90" s="452"/>
      <c r="AC90" s="452"/>
      <c r="AD90" s="452"/>
      <c r="AE90" s="452"/>
      <c r="AF90" s="452"/>
      <c r="AG90" s="452"/>
      <c r="AH90" s="452"/>
      <c r="AI90" s="452"/>
      <c r="AJ90" s="452"/>
      <c r="AK90" s="451" t="s">
        <v>70</v>
      </c>
      <c r="AL90" s="451"/>
      <c r="AM90" s="451"/>
      <c r="AN90" s="451"/>
      <c r="AO90" s="451"/>
      <c r="AP90" s="451"/>
      <c r="AQ90" s="451"/>
      <c r="AR90" s="447" t="s">
        <v>7</v>
      </c>
      <c r="AS90" s="447"/>
      <c r="AT90" s="447"/>
      <c r="AU90" s="447"/>
      <c r="AV90" s="447"/>
      <c r="AW90" s="447"/>
      <c r="AX90" s="447"/>
      <c r="AY90" s="447"/>
      <c r="AZ90" s="447"/>
      <c r="BA90" s="447"/>
      <c r="BB90" s="82"/>
      <c r="BD90" s="200"/>
      <c r="BE90" s="200"/>
      <c r="CN90" s="99"/>
      <c r="CO90" s="101"/>
      <c r="CP90" s="103"/>
      <c r="CQ90" s="103"/>
      <c r="CR90" s="103"/>
      <c r="CT90" s="95"/>
      <c r="CU90" s="95"/>
      <c r="CV90" s="95"/>
      <c r="CW90" s="95"/>
      <c r="CX90" s="95"/>
      <c r="CY90" s="95"/>
      <c r="CZ90" s="95"/>
      <c r="DA90" s="95"/>
      <c r="DB90" s="95"/>
      <c r="DC90" s="95"/>
      <c r="DD90" s="95"/>
      <c r="DE90" s="95"/>
      <c r="DF90" s="95"/>
      <c r="DG90" s="95"/>
      <c r="DH90" s="95"/>
      <c r="DI90" s="95"/>
      <c r="DJ90" s="95"/>
      <c r="DK90" s="95"/>
      <c r="DL90" s="95"/>
      <c r="DM90" s="95"/>
      <c r="DN90" s="95"/>
      <c r="DO90" s="95"/>
      <c r="DP90" s="95"/>
      <c r="DQ90" s="95"/>
      <c r="DR90" s="95"/>
      <c r="DS90" s="95"/>
      <c r="DT90" s="95"/>
      <c r="DU90" s="95"/>
      <c r="DV90" s="95"/>
      <c r="DW90" s="95"/>
      <c r="DX90" s="95"/>
      <c r="DY90" s="95"/>
      <c r="DZ90" s="95"/>
      <c r="EA90" s="95"/>
      <c r="EB90" s="95"/>
      <c r="EC90" s="95"/>
      <c r="ED90" s="95"/>
      <c r="EE90" s="95"/>
      <c r="EF90" s="95"/>
      <c r="EG90" s="95"/>
      <c r="EH90" s="95"/>
      <c r="EI90" s="95"/>
      <c r="EJ90" s="95"/>
      <c r="EK90" s="95"/>
      <c r="EL90" s="95"/>
    </row>
    <row r="91" spans="1:145" ht="11.1" customHeight="1">
      <c r="A91" s="90"/>
      <c r="B91" s="496"/>
      <c r="C91" s="497"/>
      <c r="D91" s="497"/>
      <c r="E91" s="497"/>
      <c r="F91" s="497"/>
      <c r="G91" s="497"/>
      <c r="H91" s="497"/>
      <c r="I91" s="497"/>
      <c r="J91" s="497"/>
      <c r="K91" s="497"/>
      <c r="L91" s="497"/>
      <c r="M91" s="497"/>
      <c r="N91" s="497"/>
      <c r="O91" s="497"/>
      <c r="P91" s="497"/>
      <c r="Q91" s="497"/>
      <c r="R91" s="498"/>
      <c r="S91" s="196"/>
      <c r="T91" s="451"/>
      <c r="U91" s="451"/>
      <c r="V91" s="451"/>
      <c r="W91" s="451"/>
      <c r="X91" s="451"/>
      <c r="Y91" s="451"/>
      <c r="Z91" s="451"/>
      <c r="AA91" s="452"/>
      <c r="AB91" s="452"/>
      <c r="AC91" s="452"/>
      <c r="AD91" s="452"/>
      <c r="AE91" s="452"/>
      <c r="AF91" s="452"/>
      <c r="AG91" s="452"/>
      <c r="AH91" s="452"/>
      <c r="AI91" s="452"/>
      <c r="AJ91" s="452"/>
      <c r="AK91" s="451"/>
      <c r="AL91" s="451"/>
      <c r="AM91" s="451"/>
      <c r="AN91" s="451"/>
      <c r="AO91" s="451"/>
      <c r="AP91" s="451"/>
      <c r="AQ91" s="451"/>
      <c r="AR91" s="447"/>
      <c r="AS91" s="447"/>
      <c r="AT91" s="447"/>
      <c r="AU91" s="447"/>
      <c r="AV91" s="447"/>
      <c r="AW91" s="447"/>
      <c r="AX91" s="447"/>
      <c r="AY91" s="447"/>
      <c r="AZ91" s="447"/>
      <c r="BA91" s="447"/>
      <c r="BB91" s="82"/>
      <c r="BD91" s="200"/>
      <c r="BE91" s="200"/>
      <c r="CN91" s="99"/>
      <c r="CO91" s="101"/>
      <c r="CP91" s="103"/>
      <c r="CQ91" s="103"/>
      <c r="CR91" s="103"/>
      <c r="CT91" s="95"/>
      <c r="CU91" s="95"/>
      <c r="CV91" s="95"/>
      <c r="CW91" s="95"/>
      <c r="CX91" s="95"/>
      <c r="CY91" s="95"/>
      <c r="CZ91" s="95"/>
      <c r="DA91" s="95"/>
      <c r="DB91" s="95"/>
      <c r="DC91" s="95"/>
      <c r="DD91" s="95"/>
      <c r="DE91" s="95"/>
      <c r="DF91" s="95"/>
      <c r="DG91" s="95"/>
      <c r="DH91" s="95"/>
      <c r="DI91" s="95"/>
      <c r="DJ91" s="95"/>
      <c r="DK91" s="95"/>
      <c r="DL91" s="95"/>
      <c r="DM91" s="95"/>
      <c r="DN91" s="95"/>
      <c r="DO91" s="95"/>
      <c r="DP91" s="95"/>
      <c r="DQ91" s="95"/>
      <c r="DR91" s="95"/>
      <c r="DS91" s="95"/>
      <c r="DT91" s="95"/>
      <c r="DU91" s="95"/>
      <c r="DV91" s="95"/>
      <c r="DW91" s="95"/>
      <c r="DX91" s="95"/>
      <c r="DY91" s="95"/>
      <c r="DZ91" s="95"/>
      <c r="EA91" s="95"/>
      <c r="EB91" s="95"/>
      <c r="EC91" s="95"/>
      <c r="ED91" s="95"/>
      <c r="EE91" s="95"/>
      <c r="EF91" s="95"/>
      <c r="EG91" s="95"/>
      <c r="EH91" s="95"/>
      <c r="EI91" s="95"/>
      <c r="EJ91" s="95"/>
      <c r="EK91" s="95"/>
      <c r="EL91" s="95"/>
    </row>
    <row r="92" spans="1:145" ht="17.25" customHeight="1">
      <c r="A92" s="90"/>
      <c r="B92" s="496"/>
      <c r="C92" s="497"/>
      <c r="D92" s="497"/>
      <c r="E92" s="497"/>
      <c r="F92" s="497"/>
      <c r="G92" s="497"/>
      <c r="H92" s="497"/>
      <c r="I92" s="497"/>
      <c r="J92" s="497"/>
      <c r="K92" s="497"/>
      <c r="L92" s="497"/>
      <c r="M92" s="497"/>
      <c r="N92" s="497"/>
      <c r="O92" s="497"/>
      <c r="P92" s="497"/>
      <c r="Q92" s="497"/>
      <c r="R92" s="498"/>
      <c r="S92" s="92"/>
      <c r="T92" s="448"/>
      <c r="U92" s="448"/>
      <c r="V92" s="448"/>
      <c r="W92" s="448"/>
      <c r="X92" s="448"/>
      <c r="Y92" s="448"/>
      <c r="Z92" s="448"/>
      <c r="AA92" s="449"/>
      <c r="AB92" s="449"/>
      <c r="AC92" s="449"/>
      <c r="AD92" s="449"/>
      <c r="AE92" s="449"/>
      <c r="AF92" s="449"/>
      <c r="AG92" s="449"/>
      <c r="AH92" s="449"/>
      <c r="AI92" s="449"/>
      <c r="AJ92" s="449"/>
      <c r="AK92" s="448"/>
      <c r="AL92" s="448"/>
      <c r="AM92" s="448"/>
      <c r="AN92" s="448"/>
      <c r="AO92" s="448"/>
      <c r="AP92" s="448"/>
      <c r="AQ92" s="448"/>
      <c r="AR92" s="304"/>
      <c r="AS92" s="304"/>
      <c r="AT92" s="304"/>
      <c r="AU92" s="304"/>
      <c r="AV92" s="304"/>
      <c r="AW92" s="304"/>
      <c r="AX92" s="304"/>
      <c r="AY92" s="304"/>
      <c r="AZ92" s="304"/>
      <c r="BA92" s="304"/>
      <c r="BB92" s="82"/>
      <c r="BD92" s="201"/>
      <c r="BE92" s="201"/>
      <c r="CN92" s="99"/>
      <c r="CO92" s="101"/>
      <c r="CP92" s="103"/>
      <c r="CQ92" s="103"/>
      <c r="CR92" s="103"/>
      <c r="CT92" s="95"/>
      <c r="CU92" s="95"/>
      <c r="CV92" s="95"/>
      <c r="CW92" s="95"/>
      <c r="CX92" s="95"/>
      <c r="CY92" s="95"/>
      <c r="CZ92" s="95"/>
      <c r="DA92" s="95"/>
      <c r="DB92" s="95"/>
      <c r="DC92" s="95"/>
      <c r="DD92" s="95"/>
      <c r="DE92" s="95"/>
      <c r="DF92" s="95"/>
      <c r="DG92" s="95"/>
      <c r="DH92" s="95"/>
      <c r="DI92" s="95"/>
      <c r="DJ92" s="95"/>
      <c r="DK92" s="95"/>
      <c r="DL92" s="95"/>
      <c r="DM92" s="95"/>
      <c r="DN92" s="95"/>
      <c r="DO92" s="95"/>
      <c r="DP92" s="95"/>
      <c r="DQ92" s="95"/>
      <c r="DR92" s="95"/>
      <c r="DS92" s="95"/>
      <c r="DT92" s="95"/>
      <c r="DU92" s="95"/>
      <c r="DV92" s="95"/>
      <c r="DW92" s="95"/>
      <c r="DX92" s="95"/>
      <c r="DY92" s="95"/>
      <c r="DZ92" s="95"/>
      <c r="EA92" s="95"/>
      <c r="EB92" s="95"/>
      <c r="EC92" s="95"/>
      <c r="ED92" s="95"/>
      <c r="EE92" s="95"/>
      <c r="EF92" s="95"/>
      <c r="EG92" s="95"/>
      <c r="EH92" s="95"/>
      <c r="EI92" s="95"/>
      <c r="EJ92" s="95"/>
      <c r="EK92" s="95"/>
      <c r="EL92" s="95"/>
    </row>
    <row r="93" spans="1:145" ht="11.1" customHeight="1">
      <c r="B93" s="111"/>
      <c r="R93" s="109"/>
      <c r="S93" s="160"/>
      <c r="T93" s="448"/>
      <c r="U93" s="448"/>
      <c r="V93" s="448"/>
      <c r="W93" s="448"/>
      <c r="X93" s="448"/>
      <c r="Y93" s="448"/>
      <c r="Z93" s="448"/>
      <c r="AA93" s="449"/>
      <c r="AB93" s="449"/>
      <c r="AC93" s="449"/>
      <c r="AD93" s="449"/>
      <c r="AE93" s="449"/>
      <c r="AF93" s="449"/>
      <c r="AG93" s="449"/>
      <c r="AH93" s="449"/>
      <c r="AI93" s="449"/>
      <c r="AJ93" s="449"/>
      <c r="AK93" s="448"/>
      <c r="AL93" s="448"/>
      <c r="AM93" s="448"/>
      <c r="AN93" s="448"/>
      <c r="AO93" s="448"/>
      <c r="AP93" s="448"/>
      <c r="AQ93" s="448"/>
      <c r="AR93" s="304"/>
      <c r="AS93" s="304"/>
      <c r="AT93" s="304"/>
      <c r="AU93" s="304"/>
      <c r="AV93" s="304"/>
      <c r="AW93" s="304"/>
      <c r="AX93" s="304"/>
      <c r="AY93" s="304"/>
      <c r="AZ93" s="304"/>
      <c r="BA93" s="304"/>
      <c r="CQ93" s="99"/>
      <c r="CR93" s="101"/>
      <c r="CS93" s="103"/>
      <c r="CT93" s="103"/>
      <c r="CU93" s="103"/>
      <c r="CW93" s="95"/>
      <c r="CX93" s="95"/>
      <c r="CY93" s="95"/>
      <c r="CZ93" s="95"/>
      <c r="DA93" s="95"/>
      <c r="DB93" s="95"/>
      <c r="DC93" s="95"/>
      <c r="DD93" s="95"/>
      <c r="DE93" s="95"/>
      <c r="DF93" s="95"/>
      <c r="DG93" s="95"/>
      <c r="DH93" s="95"/>
      <c r="DI93" s="95"/>
      <c r="DJ93" s="95"/>
      <c r="DK93" s="95"/>
      <c r="DL93" s="95"/>
      <c r="DM93" s="95"/>
      <c r="DN93" s="95"/>
      <c r="DO93" s="95"/>
      <c r="DP93" s="95"/>
      <c r="DQ93" s="95"/>
      <c r="DR93" s="95"/>
      <c r="DS93" s="95"/>
      <c r="DT93" s="95"/>
      <c r="DU93" s="95"/>
      <c r="DV93" s="95"/>
      <c r="DW93" s="95"/>
      <c r="DX93" s="95"/>
      <c r="DY93" s="95"/>
      <c r="DZ93" s="95"/>
      <c r="EA93" s="95"/>
      <c r="EB93" s="95"/>
      <c r="EC93" s="95"/>
      <c r="ED93" s="95"/>
      <c r="EE93" s="95"/>
      <c r="EF93" s="95"/>
      <c r="EG93" s="95"/>
      <c r="EH93" s="95"/>
      <c r="EI93" s="95"/>
      <c r="EJ93" s="95"/>
      <c r="EK93" s="95"/>
      <c r="EL93" s="95"/>
      <c r="EM93" s="95"/>
      <c r="EN93" s="95"/>
      <c r="EO93" s="95"/>
    </row>
    <row r="94" spans="1:145" ht="11.25" customHeight="1">
      <c r="B94" s="481" t="s">
        <v>20</v>
      </c>
      <c r="C94" s="479"/>
      <c r="D94" s="479" t="str">
        <f>IF(SUM(AL59,AL62,AL65,AL68,AL71,AL74,AL77,AL80,AL83,AL86)&gt;0,SUM(AL59,AL62,AL65,AL68,AL71,AL74,AL77,AL80,AL83,AL86),"")</f>
        <v/>
      </c>
      <c r="E94" s="479"/>
      <c r="F94" s="479"/>
      <c r="G94" s="479"/>
      <c r="H94" s="479"/>
      <c r="I94" s="479"/>
      <c r="J94" s="479"/>
      <c r="K94" s="479"/>
      <c r="L94" s="479"/>
      <c r="M94" s="479"/>
      <c r="N94" s="479"/>
      <c r="O94" s="479"/>
      <c r="P94" s="479"/>
      <c r="Q94" s="479" t="s">
        <v>16</v>
      </c>
      <c r="R94" s="480"/>
      <c r="T94" s="484"/>
      <c r="U94" s="485"/>
      <c r="V94" s="485"/>
      <c r="W94" s="486"/>
      <c r="X94" s="490" t="s">
        <v>205</v>
      </c>
      <c r="Y94" s="491"/>
      <c r="Z94" s="491"/>
      <c r="AA94" s="491"/>
      <c r="AB94" s="491"/>
      <c r="AC94" s="491"/>
      <c r="AD94" s="491"/>
      <c r="AE94" s="491"/>
      <c r="AF94" s="491"/>
      <c r="AG94" s="491"/>
      <c r="AH94" s="491"/>
      <c r="AI94" s="491"/>
      <c r="AJ94" s="491"/>
      <c r="AK94" s="491"/>
      <c r="AL94" s="491"/>
      <c r="AM94" s="491"/>
      <c r="AN94" s="491"/>
      <c r="AO94" s="491"/>
      <c r="AP94" s="491"/>
      <c r="AQ94" s="491"/>
      <c r="AR94" s="491"/>
      <c r="AS94" s="491"/>
      <c r="AT94" s="491"/>
      <c r="AU94" s="491"/>
      <c r="AV94" s="491"/>
      <c r="AW94" s="491"/>
      <c r="AX94" s="491"/>
      <c r="AY94" s="491"/>
      <c r="AZ94" s="491"/>
      <c r="BA94" s="492"/>
      <c r="BB94" s="50"/>
      <c r="BC94" s="50"/>
      <c r="BD94" s="50"/>
      <c r="CJ94" s="95"/>
      <c r="CK94" s="95"/>
      <c r="CL94" s="95"/>
      <c r="CM94" s="95"/>
      <c r="CN94" s="95"/>
      <c r="CO94" s="95"/>
      <c r="CP94" s="95"/>
      <c r="CQ94" s="99"/>
      <c r="CR94" s="101"/>
      <c r="CS94" s="108"/>
      <c r="CT94" s="103"/>
      <c r="CU94" s="103"/>
      <c r="CW94" s="95"/>
      <c r="CX94" s="95"/>
      <c r="CY94" s="95"/>
      <c r="CZ94" s="95"/>
      <c r="DA94" s="95"/>
      <c r="DB94" s="95"/>
      <c r="DC94" s="95"/>
      <c r="DD94" s="95"/>
      <c r="DE94" s="95"/>
    </row>
    <row r="95" spans="1:145" ht="11.25" customHeight="1">
      <c r="B95" s="481"/>
      <c r="C95" s="479"/>
      <c r="D95" s="479"/>
      <c r="E95" s="479"/>
      <c r="F95" s="479"/>
      <c r="G95" s="479"/>
      <c r="H95" s="479"/>
      <c r="I95" s="479"/>
      <c r="J95" s="479"/>
      <c r="K95" s="479"/>
      <c r="L95" s="479"/>
      <c r="M95" s="479"/>
      <c r="N95" s="479"/>
      <c r="O95" s="479"/>
      <c r="P95" s="479"/>
      <c r="Q95" s="479"/>
      <c r="R95" s="480"/>
      <c r="T95" s="487"/>
      <c r="U95" s="488"/>
      <c r="V95" s="488"/>
      <c r="W95" s="489"/>
      <c r="X95" s="493"/>
      <c r="Y95" s="494"/>
      <c r="Z95" s="494"/>
      <c r="AA95" s="494"/>
      <c r="AB95" s="494"/>
      <c r="AC95" s="494"/>
      <c r="AD95" s="494"/>
      <c r="AE95" s="494"/>
      <c r="AF95" s="494"/>
      <c r="AG95" s="494"/>
      <c r="AH95" s="494"/>
      <c r="AI95" s="494"/>
      <c r="AJ95" s="494"/>
      <c r="AK95" s="494"/>
      <c r="AL95" s="494"/>
      <c r="AM95" s="494"/>
      <c r="AN95" s="494"/>
      <c r="AO95" s="494"/>
      <c r="AP95" s="494"/>
      <c r="AQ95" s="494"/>
      <c r="AR95" s="494"/>
      <c r="AS95" s="494"/>
      <c r="AT95" s="494"/>
      <c r="AU95" s="494"/>
      <c r="AV95" s="494"/>
      <c r="AW95" s="494"/>
      <c r="AX95" s="494"/>
      <c r="AY95" s="494"/>
      <c r="AZ95" s="494"/>
      <c r="BA95" s="495"/>
      <c r="BB95" s="50"/>
      <c r="BC95" s="50"/>
      <c r="BD95" s="50"/>
      <c r="CJ95" s="95"/>
      <c r="CK95" s="95"/>
      <c r="CL95" s="95"/>
      <c r="CM95" s="95"/>
      <c r="CN95" s="95"/>
      <c r="CO95" s="95"/>
      <c r="CP95" s="95"/>
      <c r="CQ95" s="99"/>
      <c r="CR95" s="101"/>
      <c r="CS95" s="108"/>
      <c r="CT95" s="103"/>
      <c r="CU95" s="103"/>
      <c r="CW95" s="95"/>
      <c r="CX95" s="95"/>
      <c r="CY95" s="95"/>
      <c r="CZ95" s="95"/>
      <c r="DA95" s="95"/>
      <c r="DB95" s="95"/>
      <c r="DC95" s="95"/>
      <c r="DD95" s="95"/>
      <c r="DE95" s="95"/>
    </row>
    <row r="96" spans="1:145" ht="11.25" customHeight="1">
      <c r="B96" s="111"/>
      <c r="R96" s="109"/>
      <c r="T96" s="484"/>
      <c r="U96" s="485"/>
      <c r="V96" s="485"/>
      <c r="W96" s="486"/>
      <c r="X96" s="490" t="s">
        <v>204</v>
      </c>
      <c r="Y96" s="491"/>
      <c r="Z96" s="491"/>
      <c r="AA96" s="491"/>
      <c r="AB96" s="491"/>
      <c r="AC96" s="491"/>
      <c r="AD96" s="491"/>
      <c r="AE96" s="491"/>
      <c r="AF96" s="491"/>
      <c r="AG96" s="491"/>
      <c r="AH96" s="491"/>
      <c r="AI96" s="491"/>
      <c r="AJ96" s="491"/>
      <c r="AK96" s="491"/>
      <c r="AL96" s="491"/>
      <c r="AM96" s="491"/>
      <c r="AN96" s="491"/>
      <c r="AO96" s="491"/>
      <c r="AP96" s="491"/>
      <c r="AQ96" s="491"/>
      <c r="AR96" s="491"/>
      <c r="AS96" s="491"/>
      <c r="AT96" s="491"/>
      <c r="AU96" s="491"/>
      <c r="AV96" s="491"/>
      <c r="AW96" s="491"/>
      <c r="AX96" s="491"/>
      <c r="AY96" s="491"/>
      <c r="AZ96" s="491"/>
      <c r="BA96" s="492"/>
      <c r="BB96" s="50"/>
      <c r="BC96" s="50"/>
      <c r="BD96" s="50"/>
      <c r="CJ96" s="95"/>
      <c r="CK96" s="95"/>
      <c r="CL96" s="95"/>
      <c r="CM96" s="95"/>
      <c r="CN96" s="95"/>
      <c r="CO96" s="95"/>
      <c r="CP96" s="95"/>
      <c r="CQ96" s="99"/>
      <c r="CR96" s="101"/>
      <c r="CS96" s="103"/>
      <c r="CT96" s="103"/>
      <c r="CU96" s="103"/>
      <c r="CW96" s="95"/>
      <c r="CX96" s="95"/>
      <c r="CY96" s="95"/>
      <c r="CZ96" s="95"/>
      <c r="DA96" s="95"/>
      <c r="DB96" s="95"/>
      <c r="DC96" s="95"/>
      <c r="DD96" s="95"/>
      <c r="DE96" s="95"/>
    </row>
    <row r="97" spans="2:100" ht="11.25" customHeight="1">
      <c r="B97" s="198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99"/>
      <c r="T97" s="487"/>
      <c r="U97" s="488"/>
      <c r="V97" s="488"/>
      <c r="W97" s="489"/>
      <c r="X97" s="493"/>
      <c r="Y97" s="494"/>
      <c r="Z97" s="494"/>
      <c r="AA97" s="494"/>
      <c r="AB97" s="494"/>
      <c r="AC97" s="494"/>
      <c r="AD97" s="494"/>
      <c r="AE97" s="494"/>
      <c r="AF97" s="494"/>
      <c r="AG97" s="494"/>
      <c r="AH97" s="494"/>
      <c r="AI97" s="494"/>
      <c r="AJ97" s="494"/>
      <c r="AK97" s="494"/>
      <c r="AL97" s="494"/>
      <c r="AM97" s="494"/>
      <c r="AN97" s="494"/>
      <c r="AO97" s="494"/>
      <c r="AP97" s="494"/>
      <c r="AQ97" s="494"/>
      <c r="AR97" s="494"/>
      <c r="AS97" s="494"/>
      <c r="AT97" s="494"/>
      <c r="AU97" s="494"/>
      <c r="AV97" s="494"/>
      <c r="AW97" s="494"/>
      <c r="AX97" s="494"/>
      <c r="AY97" s="494"/>
      <c r="AZ97" s="494"/>
      <c r="BA97" s="495"/>
      <c r="BB97" s="50"/>
      <c r="BC97" s="50"/>
      <c r="BD97" s="50"/>
      <c r="BF97" s="193"/>
      <c r="BG97" s="193"/>
      <c r="BH97" s="193"/>
      <c r="BI97" s="193"/>
      <c r="BJ97" s="193"/>
      <c r="BK97" s="193"/>
      <c r="BL97" s="193"/>
      <c r="BM97" s="193"/>
      <c r="BN97" s="193"/>
      <c r="CQ97" s="99"/>
      <c r="CR97" s="101"/>
      <c r="CS97" s="103"/>
      <c r="CT97" s="103"/>
      <c r="CU97" s="117"/>
      <c r="CV97" s="117"/>
    </row>
    <row r="98" spans="2:100" ht="6.75" customHeight="1">
      <c r="T98" s="194"/>
      <c r="U98" s="194"/>
      <c r="V98" s="194"/>
      <c r="W98" s="194"/>
      <c r="X98" s="197"/>
      <c r="Y98" s="197"/>
      <c r="Z98" s="197"/>
      <c r="AA98" s="197"/>
      <c r="AB98" s="197"/>
      <c r="AC98" s="197"/>
      <c r="AD98" s="197"/>
      <c r="AE98" s="197"/>
      <c r="AF98" s="197"/>
      <c r="AG98" s="197"/>
      <c r="AH98" s="197"/>
      <c r="AI98" s="197"/>
      <c r="AJ98" s="197"/>
      <c r="AK98" s="197"/>
      <c r="AL98" s="197"/>
      <c r="AM98" s="197"/>
      <c r="AN98" s="197"/>
      <c r="AO98" s="197"/>
      <c r="AP98" s="197"/>
      <c r="AQ98" s="197"/>
      <c r="AR98" s="197"/>
      <c r="AS98" s="197"/>
      <c r="AT98" s="197"/>
      <c r="AU98" s="197"/>
      <c r="AV98" s="197"/>
      <c r="AW98" s="197"/>
      <c r="AX98" s="197"/>
      <c r="AY98" s="197"/>
      <c r="AZ98" s="197"/>
      <c r="BA98" s="197"/>
      <c r="BB98" s="50"/>
      <c r="BC98" s="50"/>
      <c r="BD98" s="50"/>
      <c r="CQ98" s="99"/>
      <c r="CR98" s="101"/>
      <c r="CS98" s="103"/>
      <c r="CT98" s="103"/>
      <c r="CU98" s="103"/>
    </row>
    <row r="99" spans="2:100" ht="14.25" customHeight="1">
      <c r="T99" s="161" t="s">
        <v>63</v>
      </c>
      <c r="U99" s="161"/>
      <c r="V99" s="161"/>
      <c r="W99" s="161"/>
      <c r="X99" s="161"/>
      <c r="Y99" s="161"/>
      <c r="Z99" s="161"/>
      <c r="AA99" s="161"/>
      <c r="AB99" s="161"/>
      <c r="AC99" s="161"/>
      <c r="AD99" s="161"/>
      <c r="AE99" s="161"/>
      <c r="AF99" s="161"/>
      <c r="AG99" s="161"/>
      <c r="AH99" s="161"/>
      <c r="AI99" s="161"/>
      <c r="AJ99" s="161"/>
      <c r="AK99" s="161"/>
      <c r="AL99" s="161"/>
      <c r="AM99" s="48"/>
      <c r="AN99" s="48"/>
      <c r="AO99" s="48"/>
      <c r="BB99" s="50"/>
      <c r="BC99" s="50"/>
      <c r="BD99" s="50"/>
      <c r="BT99" s="415"/>
      <c r="BU99" s="415"/>
      <c r="BV99" s="415"/>
      <c r="BW99" s="415"/>
      <c r="BX99" s="415"/>
      <c r="BY99" s="415"/>
      <c r="BZ99" s="415"/>
      <c r="CA99" s="415"/>
      <c r="CB99" s="415"/>
      <c r="CC99" s="415"/>
      <c r="CO99" s="185"/>
      <c r="CP99" s="103"/>
      <c r="CQ99" s="103"/>
      <c r="CR99" s="103"/>
      <c r="CS99" s="103"/>
    </row>
    <row r="100" spans="2:100" ht="11.25" customHeight="1">
      <c r="B100" s="482" t="s">
        <v>225</v>
      </c>
      <c r="C100" s="482"/>
      <c r="D100" s="482"/>
      <c r="E100" s="482"/>
      <c r="F100" s="482"/>
      <c r="G100" s="482"/>
      <c r="H100" s="482"/>
      <c r="I100" s="483"/>
      <c r="J100" s="483"/>
      <c r="K100" s="483"/>
      <c r="L100" s="483"/>
      <c r="M100" s="483"/>
      <c r="N100" s="483"/>
      <c r="O100" s="483"/>
      <c r="P100" s="483"/>
      <c r="Q100" s="483"/>
      <c r="R100" s="483"/>
      <c r="T100" s="478" t="s">
        <v>69</v>
      </c>
      <c r="U100" s="478"/>
      <c r="V100" s="478"/>
      <c r="W100" s="478"/>
      <c r="X100" s="478"/>
      <c r="Y100" s="478"/>
      <c r="Z100" s="478"/>
      <c r="AA100" s="478" t="s">
        <v>6</v>
      </c>
      <c r="AB100" s="478"/>
      <c r="AC100" s="478"/>
      <c r="AD100" s="478"/>
      <c r="AE100" s="478"/>
      <c r="AF100" s="478"/>
      <c r="AG100" s="478"/>
      <c r="AH100" s="478"/>
      <c r="AI100" s="478"/>
      <c r="AJ100" s="478"/>
      <c r="AK100" s="478" t="s">
        <v>7</v>
      </c>
      <c r="AL100" s="478"/>
      <c r="AM100" s="478"/>
      <c r="AN100" s="478"/>
      <c r="AO100" s="478"/>
      <c r="AP100" s="478"/>
      <c r="AQ100" s="478"/>
      <c r="AR100" s="478"/>
      <c r="AS100" s="478"/>
      <c r="AT100" s="478"/>
      <c r="AU100" s="478" t="s">
        <v>8</v>
      </c>
      <c r="AV100" s="478"/>
      <c r="AW100" s="478"/>
      <c r="AX100" s="478"/>
      <c r="AY100" s="478"/>
      <c r="AZ100" s="478"/>
      <c r="BA100" s="478"/>
      <c r="BB100" s="50"/>
      <c r="BC100" s="50"/>
      <c r="BD100" s="50"/>
      <c r="BT100" s="415"/>
      <c r="BU100" s="415"/>
      <c r="BV100" s="415"/>
      <c r="BW100" s="415"/>
      <c r="BX100" s="415"/>
      <c r="BY100" s="415"/>
      <c r="BZ100" s="415"/>
      <c r="CA100" s="415"/>
      <c r="CB100" s="415"/>
      <c r="CC100" s="415"/>
      <c r="CO100" s="185"/>
      <c r="CP100" s="101"/>
      <c r="CQ100" s="103"/>
      <c r="CR100" s="103"/>
      <c r="CS100" s="103"/>
    </row>
    <row r="101" spans="2:100" ht="11.25" customHeight="1">
      <c r="B101" s="482"/>
      <c r="C101" s="482"/>
      <c r="D101" s="482"/>
      <c r="E101" s="482"/>
      <c r="F101" s="482"/>
      <c r="G101" s="482"/>
      <c r="H101" s="482"/>
      <c r="I101" s="483"/>
      <c r="J101" s="483"/>
      <c r="K101" s="483"/>
      <c r="L101" s="483"/>
      <c r="M101" s="483"/>
      <c r="N101" s="483"/>
      <c r="O101" s="483"/>
      <c r="P101" s="483"/>
      <c r="Q101" s="483"/>
      <c r="R101" s="483"/>
      <c r="T101" s="453"/>
      <c r="U101" s="454"/>
      <c r="V101" s="454"/>
      <c r="W101" s="454"/>
      <c r="X101" s="454"/>
      <c r="Y101" s="454"/>
      <c r="Z101" s="455"/>
      <c r="AA101" s="453"/>
      <c r="AB101" s="454"/>
      <c r="AC101" s="454"/>
      <c r="AD101" s="454"/>
      <c r="AE101" s="454"/>
      <c r="AF101" s="454"/>
      <c r="AG101" s="454"/>
      <c r="AH101" s="454"/>
      <c r="AI101" s="454"/>
      <c r="AJ101" s="455"/>
      <c r="AK101" s="453"/>
      <c r="AL101" s="454"/>
      <c r="AM101" s="454"/>
      <c r="AN101" s="454"/>
      <c r="AO101" s="454"/>
      <c r="AP101" s="454"/>
      <c r="AQ101" s="454"/>
      <c r="AR101" s="454"/>
      <c r="AS101" s="454"/>
      <c r="AT101" s="455"/>
      <c r="AU101" s="461"/>
      <c r="AV101" s="462"/>
      <c r="AW101" s="462"/>
      <c r="AX101" s="462"/>
      <c r="AY101" s="462"/>
      <c r="AZ101" s="462"/>
      <c r="BA101" s="463"/>
      <c r="BT101" s="415"/>
      <c r="BU101" s="415"/>
      <c r="BV101" s="415"/>
      <c r="BW101" s="415"/>
      <c r="BX101" s="415"/>
      <c r="BY101" s="415"/>
      <c r="BZ101" s="415"/>
      <c r="CA101" s="415"/>
      <c r="CB101" s="415"/>
      <c r="CC101" s="415"/>
    </row>
    <row r="102" spans="2:100" ht="11.25" customHeight="1">
      <c r="B102" s="482"/>
      <c r="C102" s="482"/>
      <c r="D102" s="482"/>
      <c r="E102" s="482"/>
      <c r="F102" s="482"/>
      <c r="G102" s="482"/>
      <c r="H102" s="482"/>
      <c r="I102" s="483"/>
      <c r="J102" s="483"/>
      <c r="K102" s="483"/>
      <c r="L102" s="483"/>
      <c r="M102" s="483"/>
      <c r="N102" s="483"/>
      <c r="O102" s="483"/>
      <c r="P102" s="483"/>
      <c r="Q102" s="483"/>
      <c r="R102" s="483"/>
      <c r="T102" s="456"/>
      <c r="U102" s="315"/>
      <c r="V102" s="315"/>
      <c r="W102" s="315"/>
      <c r="X102" s="315"/>
      <c r="Y102" s="315"/>
      <c r="Z102" s="457"/>
      <c r="AA102" s="456"/>
      <c r="AB102" s="315"/>
      <c r="AC102" s="315"/>
      <c r="AD102" s="315"/>
      <c r="AE102" s="315"/>
      <c r="AF102" s="315"/>
      <c r="AG102" s="315"/>
      <c r="AH102" s="315"/>
      <c r="AI102" s="315"/>
      <c r="AJ102" s="457"/>
      <c r="AK102" s="456"/>
      <c r="AL102" s="315"/>
      <c r="AM102" s="315"/>
      <c r="AN102" s="315"/>
      <c r="AO102" s="315"/>
      <c r="AP102" s="315"/>
      <c r="AQ102" s="315"/>
      <c r="AR102" s="315"/>
      <c r="AS102" s="315"/>
      <c r="AT102" s="457"/>
      <c r="AU102" s="464"/>
      <c r="AV102" s="415"/>
      <c r="AW102" s="415"/>
      <c r="AX102" s="415"/>
      <c r="AY102" s="415"/>
      <c r="AZ102" s="415"/>
      <c r="BA102" s="465"/>
      <c r="BT102" s="415"/>
      <c r="BU102" s="415"/>
      <c r="BV102" s="415"/>
      <c r="BW102" s="415"/>
      <c r="BX102" s="415"/>
      <c r="BY102" s="415"/>
      <c r="BZ102" s="415"/>
      <c r="CA102" s="415"/>
      <c r="CB102" s="415"/>
      <c r="CC102" s="415"/>
    </row>
    <row r="103" spans="2:100" ht="11.25" customHeight="1">
      <c r="T103" s="456"/>
      <c r="U103" s="315"/>
      <c r="V103" s="315"/>
      <c r="W103" s="315"/>
      <c r="X103" s="315"/>
      <c r="Y103" s="315"/>
      <c r="Z103" s="457"/>
      <c r="AA103" s="456"/>
      <c r="AB103" s="315"/>
      <c r="AC103" s="315"/>
      <c r="AD103" s="315"/>
      <c r="AE103" s="315"/>
      <c r="AF103" s="315"/>
      <c r="AG103" s="315"/>
      <c r="AH103" s="315"/>
      <c r="AI103" s="315"/>
      <c r="AJ103" s="457"/>
      <c r="AK103" s="456"/>
      <c r="AL103" s="315"/>
      <c r="AM103" s="315"/>
      <c r="AN103" s="315"/>
      <c r="AO103" s="315"/>
      <c r="AP103" s="315"/>
      <c r="AQ103" s="315"/>
      <c r="AR103" s="315"/>
      <c r="AS103" s="315"/>
      <c r="AT103" s="457"/>
      <c r="AU103" s="464"/>
      <c r="AV103" s="415"/>
      <c r="AW103" s="415"/>
      <c r="AX103" s="415"/>
      <c r="AY103" s="415"/>
      <c r="AZ103" s="415"/>
      <c r="BA103" s="465"/>
      <c r="BB103" s="127"/>
      <c r="BC103" s="127"/>
      <c r="BD103" s="127"/>
      <c r="BE103" s="127"/>
      <c r="BF103" s="127"/>
      <c r="BG103" s="127"/>
      <c r="BH103" s="127"/>
      <c r="BI103" s="127"/>
      <c r="BJ103" s="48"/>
      <c r="BK103" s="48"/>
      <c r="BT103" s="415"/>
      <c r="BU103" s="415"/>
      <c r="BV103" s="415"/>
      <c r="BW103" s="415"/>
      <c r="BX103" s="415"/>
      <c r="BY103" s="415"/>
      <c r="BZ103" s="415"/>
      <c r="CA103" s="415"/>
      <c r="CB103" s="415"/>
      <c r="CC103" s="415"/>
    </row>
    <row r="104" spans="2:100" ht="11.25" customHeight="1">
      <c r="T104" s="458"/>
      <c r="U104" s="459"/>
      <c r="V104" s="459"/>
      <c r="W104" s="459"/>
      <c r="X104" s="459"/>
      <c r="Y104" s="459"/>
      <c r="Z104" s="460"/>
      <c r="AA104" s="458"/>
      <c r="AB104" s="459"/>
      <c r="AC104" s="459"/>
      <c r="AD104" s="459"/>
      <c r="AE104" s="459"/>
      <c r="AF104" s="459"/>
      <c r="AG104" s="459"/>
      <c r="AH104" s="459"/>
      <c r="AI104" s="459"/>
      <c r="AJ104" s="460"/>
      <c r="AK104" s="458"/>
      <c r="AL104" s="459"/>
      <c r="AM104" s="459"/>
      <c r="AN104" s="459"/>
      <c r="AO104" s="459"/>
      <c r="AP104" s="459"/>
      <c r="AQ104" s="459"/>
      <c r="AR104" s="459"/>
      <c r="AS104" s="459"/>
      <c r="AT104" s="460"/>
      <c r="AU104" s="466"/>
      <c r="AV104" s="467"/>
      <c r="AW104" s="467"/>
      <c r="AX104" s="467"/>
      <c r="AY104" s="467"/>
      <c r="AZ104" s="467"/>
      <c r="BA104" s="468"/>
      <c r="BI104" s="48"/>
      <c r="BJ104" s="48"/>
      <c r="BK104" s="48"/>
    </row>
    <row r="105" spans="2:100" ht="11.25" customHeight="1">
      <c r="BA105" s="50"/>
      <c r="BB105" s="50"/>
      <c r="BC105" s="50"/>
      <c r="BD105" s="50"/>
      <c r="BE105" s="50"/>
      <c r="BY105" s="50"/>
      <c r="BZ105" s="48"/>
      <c r="CA105" s="48"/>
    </row>
    <row r="106" spans="2:100" ht="11.25" customHeight="1">
      <c r="BA106" s="50"/>
      <c r="BB106" s="50"/>
      <c r="BC106" s="50"/>
      <c r="BD106" s="50"/>
      <c r="BE106" s="50"/>
      <c r="BY106" s="48"/>
      <c r="BZ106" s="48"/>
      <c r="CA106" s="48"/>
    </row>
    <row r="107" spans="2:100" ht="11.25" customHeight="1">
      <c r="BA107" s="50"/>
      <c r="BB107" s="50"/>
      <c r="BC107" s="50"/>
      <c r="BD107" s="50"/>
      <c r="BE107" s="50"/>
      <c r="BV107" s="60"/>
      <c r="BW107" s="101"/>
      <c r="BX107" s="103"/>
      <c r="BY107" s="50"/>
      <c r="BZ107" s="48"/>
      <c r="CA107" s="48"/>
    </row>
    <row r="108" spans="2:100" ht="11.25" customHeight="1">
      <c r="AE108" s="50"/>
      <c r="AF108" s="50"/>
      <c r="AG108" s="50"/>
      <c r="AH108" s="50"/>
      <c r="AI108" s="50"/>
      <c r="AJ108" s="50"/>
      <c r="AK108" s="50"/>
      <c r="AL108" s="50"/>
      <c r="AM108" s="50"/>
      <c r="AN108" s="50"/>
      <c r="AO108" s="50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  <c r="BF108" s="50"/>
      <c r="BG108" s="50"/>
      <c r="BW108" s="60"/>
      <c r="BX108" s="103"/>
      <c r="BY108" s="48"/>
      <c r="BZ108" s="48"/>
      <c r="CA108" s="48"/>
    </row>
    <row r="109" spans="2:100" ht="11.25" customHeight="1">
      <c r="AE109" s="50"/>
      <c r="AF109" s="50"/>
      <c r="AG109" s="50"/>
      <c r="AH109" s="50"/>
      <c r="AI109" s="50"/>
      <c r="AJ109" s="50"/>
      <c r="AK109" s="50"/>
      <c r="AL109" s="50"/>
      <c r="AM109" s="50"/>
      <c r="AN109" s="50"/>
      <c r="AO109" s="50"/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BY109" s="50"/>
      <c r="BZ109" s="48"/>
      <c r="CA109" s="48"/>
    </row>
    <row r="110" spans="2:100" ht="11.25" customHeight="1">
      <c r="BY110" s="48"/>
      <c r="BZ110" s="48"/>
      <c r="CA110" s="48"/>
    </row>
    <row r="111" spans="2:100" ht="11.25" customHeight="1">
      <c r="BY111" s="50"/>
      <c r="BZ111" s="48"/>
      <c r="CA111" s="48"/>
    </row>
    <row r="112" spans="2:100" ht="11.25" customHeight="1">
      <c r="BY112" s="48"/>
      <c r="BZ112" s="48"/>
      <c r="CA112" s="48"/>
    </row>
    <row r="113" spans="77:79" ht="11.25" customHeight="1">
      <c r="BY113" s="50"/>
      <c r="BZ113" s="48"/>
      <c r="CA113" s="48"/>
    </row>
    <row r="114" spans="77:79" ht="11.25" customHeight="1">
      <c r="BY114" s="48"/>
      <c r="BZ114" s="48"/>
      <c r="CA114" s="48"/>
    </row>
    <row r="115" spans="77:79" ht="11.25" customHeight="1">
      <c r="BY115" s="50"/>
      <c r="BZ115" s="48"/>
      <c r="CA115" s="48"/>
    </row>
    <row r="116" spans="77:79" ht="11.25" customHeight="1">
      <c r="BY116" s="48"/>
      <c r="BZ116" s="48"/>
      <c r="CA116" s="48"/>
    </row>
    <row r="117" spans="77:79" ht="11.25" customHeight="1">
      <c r="BZ117" s="48"/>
      <c r="CA117" s="48"/>
    </row>
    <row r="118" spans="77:79" ht="11.25" customHeight="1">
      <c r="BZ118" s="48"/>
      <c r="CA118" s="48"/>
    </row>
    <row r="119" spans="77:79" ht="11.25" customHeight="1">
      <c r="BZ119" s="48"/>
      <c r="CA119" s="48"/>
    </row>
    <row r="120" spans="77:79" ht="11.25" customHeight="1">
      <c r="BZ120" s="48"/>
      <c r="CA120" s="48"/>
    </row>
    <row r="121" spans="77:79" ht="11.25" customHeight="1">
      <c r="BZ121" s="48"/>
      <c r="CA121" s="48"/>
    </row>
    <row r="122" spans="77:79" ht="11.25" customHeight="1">
      <c r="BZ122" s="48"/>
      <c r="CA122" s="48"/>
    </row>
    <row r="123" spans="77:79" ht="11.25" customHeight="1">
      <c r="BZ123" s="48"/>
      <c r="CA123" s="48"/>
    </row>
    <row r="124" spans="77:79" ht="11.25" customHeight="1">
      <c r="BZ124" s="48"/>
      <c r="CA124" s="48"/>
    </row>
    <row r="125" spans="77:79" ht="11.25" customHeight="1">
      <c r="BZ125" s="48"/>
      <c r="CA125" s="48"/>
    </row>
  </sheetData>
  <sheetProtection algorithmName="SHA-512" hashValue="JP1j8nT31iBUbcNFgTqVPs6+BrT/4sT5mM1/6Q7XG+NUHqOWy+x1FJFKWXFTKJqTA1NaQQMvs+gplooa4uDvVQ==" saltValue="4v/KB7hgthwg/ddnhjj0DQ==" spinCount="100000" sheet="1" formatCells="0"/>
  <mergeCells count="269">
    <mergeCell ref="B1:G1"/>
    <mergeCell ref="H1:Z1"/>
    <mergeCell ref="AQ1:BB1"/>
    <mergeCell ref="B4:E4"/>
    <mergeCell ref="F4:J4"/>
    <mergeCell ref="K4:O4"/>
    <mergeCell ref="P4:T4"/>
    <mergeCell ref="U4:Z4"/>
    <mergeCell ref="AA4:AE4"/>
    <mergeCell ref="B66:S68"/>
    <mergeCell ref="B69:S71"/>
    <mergeCell ref="B72:S74"/>
    <mergeCell ref="AZ2:BB3"/>
    <mergeCell ref="B5:E8"/>
    <mergeCell ref="F5:J8"/>
    <mergeCell ref="K5:O8"/>
    <mergeCell ref="P5:T8"/>
    <mergeCell ref="U5:Z8"/>
    <mergeCell ref="AA5:AE8"/>
    <mergeCell ref="AA66:AE68"/>
    <mergeCell ref="AF66:AJ68"/>
    <mergeCell ref="AK66:AQ67"/>
    <mergeCell ref="AL65:AP65"/>
    <mergeCell ref="AS13:AT13"/>
    <mergeCell ref="AU13:AW13"/>
    <mergeCell ref="C39:V40"/>
    <mergeCell ref="W39:AZ40"/>
    <mergeCell ref="C42:V43"/>
    <mergeCell ref="B46:F51"/>
    <mergeCell ref="AD20:AI21"/>
    <mergeCell ref="AJ20:AZ21"/>
    <mergeCell ref="B10:BA12"/>
    <mergeCell ref="W42:AZ43"/>
    <mergeCell ref="B75:S77"/>
    <mergeCell ref="B78:S80"/>
    <mergeCell ref="B81:S83"/>
    <mergeCell ref="G46:M48"/>
    <mergeCell ref="N46:Z48"/>
    <mergeCell ref="AA46:AH48"/>
    <mergeCell ref="AI46:BA48"/>
    <mergeCell ref="G49:M51"/>
    <mergeCell ref="N49:Z51"/>
    <mergeCell ref="AA49:AH51"/>
    <mergeCell ref="AI49:BA51"/>
    <mergeCell ref="B55:S56"/>
    <mergeCell ref="U53:AN54"/>
    <mergeCell ref="B54:G54"/>
    <mergeCell ref="H54:T54"/>
    <mergeCell ref="B57:S59"/>
    <mergeCell ref="B60:S62"/>
    <mergeCell ref="B63:S65"/>
    <mergeCell ref="AR57:BA59"/>
    <mergeCell ref="AR60:BA62"/>
    <mergeCell ref="AR63:BA65"/>
    <mergeCell ref="AR66:BA68"/>
    <mergeCell ref="AR69:BA71"/>
    <mergeCell ref="AR72:BA74"/>
    <mergeCell ref="AK101:AT104"/>
    <mergeCell ref="AU101:BA104"/>
    <mergeCell ref="BT99:CC99"/>
    <mergeCell ref="B100:H102"/>
    <mergeCell ref="I100:R102"/>
    <mergeCell ref="T100:Z100"/>
    <mergeCell ref="AA100:AJ100"/>
    <mergeCell ref="AK100:AT100"/>
    <mergeCell ref="AU100:BA100"/>
    <mergeCell ref="BT100:CC103"/>
    <mergeCell ref="T101:Z104"/>
    <mergeCell ref="AA101:AJ104"/>
    <mergeCell ref="B94:C95"/>
    <mergeCell ref="D94:P95"/>
    <mergeCell ref="Q94:R95"/>
    <mergeCell ref="T94:W95"/>
    <mergeCell ref="X94:BA95"/>
    <mergeCell ref="T96:W97"/>
    <mergeCell ref="X96:BA97"/>
    <mergeCell ref="AA90:AJ91"/>
    <mergeCell ref="AK90:AQ91"/>
    <mergeCell ref="AR90:BA91"/>
    <mergeCell ref="T92:Z93"/>
    <mergeCell ref="AA92:AJ93"/>
    <mergeCell ref="AK92:AQ93"/>
    <mergeCell ref="AR92:BA93"/>
    <mergeCell ref="B88:R89"/>
    <mergeCell ref="T88:BA89"/>
    <mergeCell ref="B90:C92"/>
    <mergeCell ref="D90:R92"/>
    <mergeCell ref="T90:Z91"/>
    <mergeCell ref="BO84:BO86"/>
    <mergeCell ref="BP84:BP86"/>
    <mergeCell ref="BQ84:BQ86"/>
    <mergeCell ref="BR84:BR86"/>
    <mergeCell ref="U86:Y86"/>
    <mergeCell ref="AL86:AP86"/>
    <mergeCell ref="AR84:BA86"/>
    <mergeCell ref="BI84:BK86"/>
    <mergeCell ref="BL84:BL86"/>
    <mergeCell ref="BM84:BM86"/>
    <mergeCell ref="BN84:BN86"/>
    <mergeCell ref="T84:Z85"/>
    <mergeCell ref="AA84:AE86"/>
    <mergeCell ref="AF84:AJ86"/>
    <mergeCell ref="AK84:AQ85"/>
    <mergeCell ref="B84:S86"/>
    <mergeCell ref="BO81:BO83"/>
    <mergeCell ref="BP81:BP83"/>
    <mergeCell ref="BQ81:BQ83"/>
    <mergeCell ref="BR81:BR83"/>
    <mergeCell ref="U83:Y83"/>
    <mergeCell ref="AL83:AP83"/>
    <mergeCell ref="AR81:BA83"/>
    <mergeCell ref="BI81:BK83"/>
    <mergeCell ref="BL81:BL83"/>
    <mergeCell ref="BM81:BM83"/>
    <mergeCell ref="BN81:BN83"/>
    <mergeCell ref="T81:Z82"/>
    <mergeCell ref="AA81:AE83"/>
    <mergeCell ref="AF81:AJ83"/>
    <mergeCell ref="AK81:AQ82"/>
    <mergeCell ref="BO78:BO80"/>
    <mergeCell ref="BP78:BP80"/>
    <mergeCell ref="BQ78:BQ80"/>
    <mergeCell ref="BR78:BR80"/>
    <mergeCell ref="U80:Y80"/>
    <mergeCell ref="AL80:AP80"/>
    <mergeCell ref="AR78:BA80"/>
    <mergeCell ref="BI78:BK80"/>
    <mergeCell ref="BL78:BL80"/>
    <mergeCell ref="BM78:BM80"/>
    <mergeCell ref="BN78:BN80"/>
    <mergeCell ref="T78:Z79"/>
    <mergeCell ref="AA78:AE80"/>
    <mergeCell ref="AF78:AJ80"/>
    <mergeCell ref="AK78:AQ79"/>
    <mergeCell ref="BO75:BO77"/>
    <mergeCell ref="BP75:BP77"/>
    <mergeCell ref="BQ75:BQ77"/>
    <mergeCell ref="BR75:BR77"/>
    <mergeCell ref="U77:Y77"/>
    <mergeCell ref="AL77:AP77"/>
    <mergeCell ref="AR75:BA77"/>
    <mergeCell ref="BI75:BK77"/>
    <mergeCell ref="BL75:BL77"/>
    <mergeCell ref="BM75:BM77"/>
    <mergeCell ref="BN75:BN77"/>
    <mergeCell ref="T75:Z76"/>
    <mergeCell ref="AA75:AE77"/>
    <mergeCell ref="AF75:AJ77"/>
    <mergeCell ref="AK75:AQ76"/>
    <mergeCell ref="BO72:BO74"/>
    <mergeCell ref="BP72:BP74"/>
    <mergeCell ref="BQ72:BQ74"/>
    <mergeCell ref="BR72:BR74"/>
    <mergeCell ref="U74:Y74"/>
    <mergeCell ref="AL74:AP74"/>
    <mergeCell ref="BI72:BK74"/>
    <mergeCell ref="BL72:BL74"/>
    <mergeCell ref="BM72:BM74"/>
    <mergeCell ref="BN72:BN74"/>
    <mergeCell ref="T72:Z73"/>
    <mergeCell ref="AA72:AE74"/>
    <mergeCell ref="AF72:AJ74"/>
    <mergeCell ref="AK72:AQ73"/>
    <mergeCell ref="BN69:BN71"/>
    <mergeCell ref="BO69:BO71"/>
    <mergeCell ref="T66:Z67"/>
    <mergeCell ref="BP66:BP68"/>
    <mergeCell ref="BP69:BP71"/>
    <mergeCell ref="BQ69:BQ71"/>
    <mergeCell ref="BR69:BR71"/>
    <mergeCell ref="U71:Y71"/>
    <mergeCell ref="AL71:AP71"/>
    <mergeCell ref="AK69:AQ70"/>
    <mergeCell ref="BI69:BK71"/>
    <mergeCell ref="BL69:BL71"/>
    <mergeCell ref="BM69:BM71"/>
    <mergeCell ref="T69:Z70"/>
    <mergeCell ref="AA69:AE71"/>
    <mergeCell ref="AF69:AJ71"/>
    <mergeCell ref="BQ66:BQ68"/>
    <mergeCell ref="BR66:BR68"/>
    <mergeCell ref="U68:Y68"/>
    <mergeCell ref="AL68:AP68"/>
    <mergeCell ref="BI66:BK68"/>
    <mergeCell ref="BL66:BL68"/>
    <mergeCell ref="BM66:BM68"/>
    <mergeCell ref="BN66:BN68"/>
    <mergeCell ref="CK62:CO64"/>
    <mergeCell ref="T63:Z64"/>
    <mergeCell ref="AA63:AE65"/>
    <mergeCell ref="AF63:AJ65"/>
    <mergeCell ref="AK63:AQ64"/>
    <mergeCell ref="BI63:BK65"/>
    <mergeCell ref="BO60:BO62"/>
    <mergeCell ref="BP60:BP62"/>
    <mergeCell ref="BQ60:BQ62"/>
    <mergeCell ref="BR60:BR62"/>
    <mergeCell ref="U62:Y62"/>
    <mergeCell ref="AL62:AP62"/>
    <mergeCell ref="BI60:BK62"/>
    <mergeCell ref="BL60:BL62"/>
    <mergeCell ref="BM60:BM62"/>
    <mergeCell ref="BN60:BN62"/>
    <mergeCell ref="BR63:BR65"/>
    <mergeCell ref="U65:Y65"/>
    <mergeCell ref="BQ63:BQ65"/>
    <mergeCell ref="T60:Z61"/>
    <mergeCell ref="AA60:AE62"/>
    <mergeCell ref="AF60:AJ62"/>
    <mergeCell ref="AK60:AQ61"/>
    <mergeCell ref="BP63:BP65"/>
    <mergeCell ref="BO66:BO68"/>
    <mergeCell ref="BI57:BK59"/>
    <mergeCell ref="BL57:BL59"/>
    <mergeCell ref="BM57:BM59"/>
    <mergeCell ref="BN57:BN59"/>
    <mergeCell ref="BO57:BO59"/>
    <mergeCell ref="BL63:BL65"/>
    <mergeCell ref="BM63:BM65"/>
    <mergeCell ref="BN63:BN65"/>
    <mergeCell ref="BO63:BO65"/>
    <mergeCell ref="AN13:AO13"/>
    <mergeCell ref="AP13:AR13"/>
    <mergeCell ref="BD30:BP31"/>
    <mergeCell ref="BQ55:BQ56"/>
    <mergeCell ref="BR55:BR56"/>
    <mergeCell ref="T57:Z58"/>
    <mergeCell ref="AA57:AE59"/>
    <mergeCell ref="AF57:AJ59"/>
    <mergeCell ref="AK57:AQ58"/>
    <mergeCell ref="BL55:BL56"/>
    <mergeCell ref="BM55:BM56"/>
    <mergeCell ref="BN55:BN56"/>
    <mergeCell ref="BO55:BO56"/>
    <mergeCell ref="BP55:BP56"/>
    <mergeCell ref="AR55:BA56"/>
    <mergeCell ref="T55:Z56"/>
    <mergeCell ref="AA55:AE56"/>
    <mergeCell ref="AF55:AJ56"/>
    <mergeCell ref="AK55:AQ56"/>
    <mergeCell ref="BQ57:BQ59"/>
    <mergeCell ref="BR57:BR59"/>
    <mergeCell ref="U59:Y59"/>
    <mergeCell ref="AL59:AP59"/>
    <mergeCell ref="BP57:BP59"/>
    <mergeCell ref="C15:AA17"/>
    <mergeCell ref="C33:V34"/>
    <mergeCell ref="W33:AH34"/>
    <mergeCell ref="AI33:AZ34"/>
    <mergeCell ref="C36:V37"/>
    <mergeCell ref="W36:AZ37"/>
    <mergeCell ref="BT10:BX10"/>
    <mergeCell ref="BD11:BG12"/>
    <mergeCell ref="AD22:AI23"/>
    <mergeCell ref="AJ22:AZ23"/>
    <mergeCell ref="AD24:AI25"/>
    <mergeCell ref="AJ24:AZ25"/>
    <mergeCell ref="C27:AZ28"/>
    <mergeCell ref="C30:V31"/>
    <mergeCell ref="W30:AZ31"/>
    <mergeCell ref="AX13:AY13"/>
    <mergeCell ref="BD13:BE13"/>
    <mergeCell ref="AI16:AK17"/>
    <mergeCell ref="AL16:AZ17"/>
    <mergeCell ref="AD18:AI19"/>
    <mergeCell ref="AJ18:AZ19"/>
    <mergeCell ref="C19:AA24"/>
    <mergeCell ref="AH13:AJ13"/>
    <mergeCell ref="AK13:AM13"/>
  </mergeCells>
  <phoneticPr fontId="2"/>
  <conditionalFormatting sqref="B57 B60 B63 B66 B69 B72 B75 B78 B81 B84">
    <cfRule type="expression" dxfId="35" priority="16">
      <formula>NOT(COUNTIF(INDIRECT(#REF!),B57))</formula>
    </cfRule>
  </conditionalFormatting>
  <conditionalFormatting sqref="B54:G54">
    <cfRule type="cellIs" dxfId="34" priority="19" operator="greaterThan">
      <formula>0</formula>
    </cfRule>
  </conditionalFormatting>
  <conditionalFormatting sqref="B87:G87 B88 BD90:BD92">
    <cfRule type="cellIs" dxfId="33" priority="7" operator="equal">
      <formula>0</formula>
    </cfRule>
  </conditionalFormatting>
  <conditionalFormatting sqref="G46 AA46 G49 AA49">
    <cfRule type="containsBlanks" dxfId="32" priority="4">
      <formula>LEN(TRIM(G46))=0</formula>
    </cfRule>
  </conditionalFormatting>
  <conditionalFormatting sqref="N46">
    <cfRule type="containsBlanks" dxfId="31" priority="1">
      <formula>LEN(TRIM(N46))=0</formula>
    </cfRule>
  </conditionalFormatting>
  <conditionalFormatting sqref="S93">
    <cfRule type="cellIs" dxfId="30" priority="5" operator="greaterThanOrEqual">
      <formula>11</formula>
    </cfRule>
  </conditionalFormatting>
  <conditionalFormatting sqref="T57:Z86">
    <cfRule type="cellIs" dxfId="29" priority="15" operator="lessThanOrEqual">
      <formula>#REF!</formula>
    </cfRule>
  </conditionalFormatting>
  <conditionalFormatting sqref="W33">
    <cfRule type="containsBlanks" dxfId="28" priority="11">
      <formula>LEN(TRIM(W33))=0</formula>
    </cfRule>
  </conditionalFormatting>
  <conditionalFormatting sqref="W39">
    <cfRule type="containsBlanks" dxfId="27" priority="13">
      <formula>LEN(TRIM(W39))=0</formula>
    </cfRule>
  </conditionalFormatting>
  <conditionalFormatting sqref="W42">
    <cfRule type="containsBlanks" dxfId="26" priority="12">
      <formula>LEN(TRIM(W42))=0</formula>
    </cfRule>
  </conditionalFormatting>
  <conditionalFormatting sqref="X87:AD87 T88 T90 AA90 AK90 T92 AA92 AK92 T94">
    <cfRule type="cellIs" dxfId="25" priority="6" operator="lessThanOrEqual">
      <formula>#REF!</formula>
    </cfRule>
  </conditionalFormatting>
  <conditionalFormatting sqref="AI33 BA33:BC34 BE33:BJ34">
    <cfRule type="expression" dxfId="24" priority="10">
      <formula>$M$33="その他"</formula>
    </cfRule>
  </conditionalFormatting>
  <conditionalFormatting sqref="AI46 N49 AI49">
    <cfRule type="containsBlanks" dxfId="23" priority="3">
      <formula>LEN(TRIM(N46))=0</formula>
    </cfRule>
  </conditionalFormatting>
  <conditionalFormatting sqref="AI33:AZ34">
    <cfRule type="expression" dxfId="22" priority="9">
      <formula>$W$33="その他"</formula>
    </cfRule>
  </conditionalFormatting>
  <conditionalFormatting sqref="AJ24">
    <cfRule type="containsBlanks" dxfId="21" priority="2">
      <formula>LEN(TRIM(AJ24))=0</formula>
    </cfRule>
  </conditionalFormatting>
  <conditionalFormatting sqref="AK13 AP13 AU13 AL16 AJ18 AJ20 AJ22 W30 W36">
    <cfRule type="containsBlanks" dxfId="20" priority="22">
      <formula>LEN(TRIM(W13))=0</formula>
    </cfRule>
  </conditionalFormatting>
  <conditionalFormatting sqref="BL57 BL60 BL63 BL66 BL69 BL72 BL75 BL78 BL81 BL84">
    <cfRule type="expression" dxfId="19" priority="21" stopIfTrue="1">
      <formula>NOT(COUNTIF(INDIRECT(#REF!),BL57))</formula>
    </cfRule>
  </conditionalFormatting>
  <conditionalFormatting sqref="BL57:BL86">
    <cfRule type="duplicateValues" dxfId="18" priority="131"/>
  </conditionalFormatting>
  <conditionalFormatting sqref="BP87:BP88">
    <cfRule type="duplicateValues" dxfId="17" priority="8"/>
  </conditionalFormatting>
  <dataValidations count="8">
    <dataValidation type="list" allowBlank="1" showInputMessage="1" showErrorMessage="1" sqref="AV87:BA87 AR57 AR60 AR63 AR66 AR69 AR72 AR75 AR78 AR81 AR84" xr:uid="{00000000-0002-0000-0000-000000000000}">
      <formula1>担当者</formula1>
    </dataValidation>
    <dataValidation type="list" allowBlank="1" showInputMessage="1" showErrorMessage="1" sqref="AK13:AM13" xr:uid="{00000000-0002-0000-0000-000001000000}">
      <formula1>"　,8,9,10,11,12"</formula1>
    </dataValidation>
    <dataValidation type="list" allowBlank="1" showInputMessage="1" showErrorMessage="1" sqref="W33:AH34" xr:uid="{00000000-0002-0000-0000-000002000000}">
      <formula1>" 　,製品の性能評価,客先クレーム対策,試作,新製品開発,海外規格評価,その他"</formula1>
    </dataValidation>
    <dataValidation type="list" allowBlank="1" showInputMessage="1" showErrorMessage="1" sqref="AP13:AR13" xr:uid="{00000000-0002-0000-0000-000004000000}">
      <formula1>"　,1,2,3,4,5,6,7,8,9,10,11,12"</formula1>
    </dataValidation>
    <dataValidation type="list" allowBlank="1" showInputMessage="1" showErrorMessage="1" sqref="AU13:AW13" xr:uid="{00000000-0002-0000-0000-000005000000}">
      <formula1>"　,1,2,3,4,5,6,7,8,9,10,11,12,13,14,15,16,17,18,19,20,21,22,23,24,25,26,27,28,29,30,31"</formula1>
    </dataValidation>
    <dataValidation type="list" allowBlank="1" showInputMessage="1" showErrorMessage="1" sqref="BI8" xr:uid="{00000000-0002-0000-0000-000006000000}">
      <formula1>"指定した日付を記入,今日の日付を記入"</formula1>
    </dataValidation>
    <dataValidation type="list" showInputMessage="1" showErrorMessage="1" sqref="B54" xr:uid="{00000000-0002-0000-0000-000007000000}">
      <formula1>減免率</formula1>
    </dataValidation>
    <dataValidation operator="greaterThanOrEqual" allowBlank="1" showInputMessage="1" showErrorMessage="1" sqref="B87:G87 B88 BD90:BD92" xr:uid="{00000000-0002-0000-0000-000008000000}"/>
  </dataValidations>
  <hyperlinks>
    <hyperlink ref="BD33:BD35" r:id="rId1" display="https://www.itic.pref.ibaraki.jp/examination/" xr:uid="{00000000-0004-0000-0000-000000000000}"/>
  </hyperlinks>
  <printOptions horizontalCentered="1"/>
  <pageMargins left="0.19685039370078741" right="0.19685039370078741" top="0.55118110236220474" bottom="0.35433070866141736" header="0.31496062992125984" footer="0.31496062992125984"/>
  <pageSetup paperSize="9" scale="76" orientation="portrait" blackAndWhite="1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operator="greaterThan" allowBlank="1" showInputMessage="1" showErrorMessage="1" error="１以上の値を入力願います" xr:uid="{00000000-0002-0000-0000-000009000000}">
          <x14:formula1>
            <xm:f>プルダウン用シート!$F$2:$F$103</xm:f>
          </x14:formula1>
          <xm:sqref>AF57:AJ86 AJ87:AN87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O113"/>
  <sheetViews>
    <sheetView showGridLines="0" view="pageBreakPreview" zoomScale="80" zoomScaleNormal="100" zoomScaleSheetLayoutView="80" workbookViewId="0">
      <selection activeCell="C19" sqref="C19:AA24"/>
    </sheetView>
  </sheetViews>
  <sheetFormatPr defaultColWidth="1.875" defaultRowHeight="11.25" customHeight="1"/>
  <cols>
    <col min="1" max="2" width="1.875" style="53" customWidth="1"/>
    <col min="3" max="41" width="1.875" style="53"/>
    <col min="42" max="42" width="1.875" style="53" customWidth="1"/>
    <col min="43" max="53" width="1.875" style="53"/>
    <col min="54" max="54" width="2.5" style="53" bestFit="1" customWidth="1"/>
    <col min="55" max="55" width="1.875" style="53"/>
    <col min="56" max="56" width="3" style="53" bestFit="1" customWidth="1"/>
    <col min="57" max="57" width="7.875" style="53" customWidth="1"/>
    <col min="58" max="58" width="5.5" style="53" customWidth="1"/>
    <col min="59" max="59" width="5.625" style="53" customWidth="1"/>
    <col min="60" max="60" width="4.625" style="53" customWidth="1"/>
    <col min="61" max="64" width="1.875" style="53" customWidth="1"/>
    <col min="65" max="67" width="1.875" style="53" hidden="1" customWidth="1"/>
    <col min="68" max="68" width="31" style="53" hidden="1" customWidth="1"/>
    <col min="69" max="69" width="11.875" style="53" hidden="1" customWidth="1"/>
    <col min="70" max="70" width="9.5" style="53" hidden="1" customWidth="1"/>
    <col min="71" max="71" width="10.5" style="53" hidden="1" customWidth="1"/>
    <col min="72" max="73" width="10.25" style="53" hidden="1" customWidth="1"/>
    <col min="74" max="74" width="9.625" style="53" hidden="1" customWidth="1"/>
    <col min="75" max="77" width="9.625" style="53" customWidth="1"/>
    <col min="78" max="79" width="2.375" style="53" customWidth="1"/>
    <col min="80" max="16384" width="1.875" style="53"/>
  </cols>
  <sheetData>
    <row r="1" spans="2:79" s="48" customFormat="1" ht="11.25" customHeight="1">
      <c r="B1" s="298" t="s">
        <v>48</v>
      </c>
      <c r="C1" s="298"/>
      <c r="D1" s="298"/>
      <c r="E1" s="298"/>
      <c r="F1" s="298"/>
      <c r="G1" s="298"/>
      <c r="H1" s="446" t="s">
        <v>201</v>
      </c>
      <c r="I1" s="446"/>
      <c r="J1" s="446"/>
      <c r="K1" s="446"/>
      <c r="L1" s="446"/>
      <c r="M1" s="446"/>
      <c r="N1" s="446"/>
      <c r="O1" s="446"/>
      <c r="P1" s="446"/>
      <c r="Q1" s="446"/>
      <c r="R1" s="446"/>
      <c r="S1" s="446"/>
      <c r="T1" s="446"/>
      <c r="U1" s="446"/>
      <c r="V1" s="446"/>
      <c r="W1" s="446"/>
      <c r="X1" s="446"/>
      <c r="Y1" s="446"/>
      <c r="Z1" s="446"/>
      <c r="AF1" s="177"/>
      <c r="AH1" s="178"/>
      <c r="AI1" s="178"/>
      <c r="AJ1" s="178"/>
      <c r="AK1" s="178"/>
      <c r="AL1" s="178"/>
      <c r="AM1" s="178"/>
      <c r="AN1" s="178"/>
      <c r="AO1" s="178"/>
      <c r="AP1" s="178"/>
      <c r="AQ1" s="299" t="s">
        <v>199</v>
      </c>
      <c r="AR1" s="300"/>
      <c r="AS1" s="300"/>
      <c r="AT1" s="300"/>
      <c r="AU1" s="300"/>
      <c r="AV1" s="300"/>
      <c r="AW1" s="300"/>
      <c r="AX1" s="300"/>
      <c r="AY1" s="300"/>
      <c r="AZ1" s="300"/>
      <c r="BA1" s="300"/>
      <c r="BB1" s="301"/>
    </row>
    <row r="2" spans="2:79" s="48" customFormat="1" ht="11.25" customHeight="1">
      <c r="B2" s="189"/>
      <c r="C2" s="189"/>
      <c r="D2" s="189"/>
      <c r="E2" s="189"/>
      <c r="F2" s="189"/>
      <c r="G2" s="189"/>
      <c r="H2" s="190"/>
      <c r="I2" s="190"/>
      <c r="J2" s="190"/>
      <c r="K2" s="49"/>
      <c r="L2" s="49"/>
      <c r="M2" s="49"/>
      <c r="N2" s="190"/>
      <c r="O2" s="190"/>
      <c r="P2" s="49"/>
      <c r="Q2" s="49"/>
      <c r="R2" s="49"/>
      <c r="S2" s="190"/>
      <c r="T2" s="190"/>
      <c r="U2" s="49"/>
      <c r="V2" s="49"/>
      <c r="W2" s="49"/>
      <c r="X2" s="190"/>
      <c r="Y2" s="190"/>
      <c r="AG2" s="178"/>
      <c r="AH2" s="178"/>
      <c r="AI2" s="178"/>
      <c r="AJ2" s="178"/>
      <c r="AK2" s="178"/>
      <c r="AL2" s="178"/>
      <c r="AM2" s="178"/>
      <c r="AN2" s="178"/>
      <c r="AO2" s="178"/>
      <c r="AP2" s="178"/>
      <c r="AQ2" s="184"/>
      <c r="AR2" s="184"/>
      <c r="AS2" s="184"/>
      <c r="AT2" s="184"/>
      <c r="AU2" s="184"/>
      <c r="AV2" s="184"/>
      <c r="AW2" s="184"/>
      <c r="AX2" s="184"/>
      <c r="AY2" s="184"/>
      <c r="AZ2" s="302" t="s">
        <v>232</v>
      </c>
      <c r="BA2" s="302"/>
      <c r="BB2" s="302"/>
    </row>
    <row r="3" spans="2:79" s="48" customFormat="1" ht="11.25" customHeight="1">
      <c r="B3" s="161" t="s">
        <v>62</v>
      </c>
      <c r="C3" s="162"/>
      <c r="D3" s="162"/>
      <c r="E3" s="162"/>
      <c r="F3" s="162"/>
      <c r="G3" s="183"/>
      <c r="H3" s="163"/>
      <c r="I3" s="163"/>
      <c r="J3" s="163"/>
      <c r="K3" s="164"/>
      <c r="L3" s="164"/>
      <c r="M3" s="164"/>
      <c r="N3" s="163"/>
      <c r="O3" s="163"/>
      <c r="P3" s="164"/>
      <c r="Q3" s="164"/>
      <c r="R3" s="164"/>
      <c r="S3" s="163"/>
      <c r="T3" s="163"/>
      <c r="U3" s="164"/>
      <c r="V3" s="164"/>
      <c r="W3" s="164"/>
      <c r="X3" s="163"/>
      <c r="Y3" s="163"/>
      <c r="Z3" s="161"/>
      <c r="AA3" s="161"/>
      <c r="AB3" s="161"/>
      <c r="AC3" s="161"/>
      <c r="AD3" s="161"/>
      <c r="AE3" s="161"/>
      <c r="AF3" s="161"/>
    </row>
    <row r="4" spans="2:79" s="50" customFormat="1" ht="11.25" customHeight="1">
      <c r="B4" s="303" t="s">
        <v>69</v>
      </c>
      <c r="C4" s="303"/>
      <c r="D4" s="303"/>
      <c r="E4" s="303"/>
      <c r="F4" s="304" t="s">
        <v>198</v>
      </c>
      <c r="G4" s="304"/>
      <c r="H4" s="304"/>
      <c r="I4" s="304"/>
      <c r="J4" s="304"/>
      <c r="K4" s="304" t="s">
        <v>71</v>
      </c>
      <c r="L4" s="304"/>
      <c r="M4" s="304"/>
      <c r="N4" s="304"/>
      <c r="O4" s="304"/>
      <c r="P4" s="304" t="s">
        <v>206</v>
      </c>
      <c r="Q4" s="304"/>
      <c r="R4" s="304"/>
      <c r="S4" s="304"/>
      <c r="T4" s="304"/>
      <c r="U4" s="304" t="s">
        <v>8</v>
      </c>
      <c r="V4" s="304"/>
      <c r="W4" s="304"/>
      <c r="X4" s="304"/>
      <c r="Y4" s="304"/>
      <c r="Z4" s="304"/>
      <c r="AA4" s="305"/>
      <c r="AB4" s="305"/>
      <c r="AC4" s="305"/>
      <c r="AD4" s="305"/>
      <c r="AE4" s="305"/>
      <c r="AF4" s="161"/>
    </row>
    <row r="5" spans="2:79" s="50" customFormat="1" ht="11.25" customHeight="1">
      <c r="B5" s="314"/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314"/>
      <c r="Q5" s="314"/>
      <c r="R5" s="314"/>
      <c r="S5" s="314"/>
      <c r="T5" s="314"/>
      <c r="U5" s="314"/>
      <c r="V5" s="314"/>
      <c r="W5" s="314"/>
      <c r="X5" s="314"/>
      <c r="Y5" s="314"/>
      <c r="Z5" s="314"/>
      <c r="AA5" s="315"/>
      <c r="AB5" s="315"/>
      <c r="AC5" s="315"/>
      <c r="AD5" s="315"/>
      <c r="AE5" s="315"/>
      <c r="AF5" s="136"/>
    </row>
    <row r="6" spans="2:79" s="50" customFormat="1" ht="11.25" customHeight="1">
      <c r="B6" s="314"/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4"/>
      <c r="R6" s="314"/>
      <c r="S6" s="314"/>
      <c r="T6" s="314"/>
      <c r="U6" s="314"/>
      <c r="V6" s="314"/>
      <c r="W6" s="314"/>
      <c r="X6" s="314"/>
      <c r="Y6" s="314"/>
      <c r="Z6" s="314"/>
      <c r="AA6" s="315"/>
      <c r="AB6" s="315"/>
      <c r="AC6" s="315"/>
      <c r="AD6" s="315"/>
      <c r="AE6" s="315"/>
      <c r="AF6" s="136"/>
    </row>
    <row r="7" spans="2:79" s="50" customFormat="1" ht="11.25" customHeight="1">
      <c r="B7" s="314"/>
      <c r="C7" s="314"/>
      <c r="D7" s="314"/>
      <c r="E7" s="314"/>
      <c r="F7" s="314"/>
      <c r="G7" s="314"/>
      <c r="H7" s="314"/>
      <c r="I7" s="314"/>
      <c r="J7" s="314"/>
      <c r="K7" s="314"/>
      <c r="L7" s="314"/>
      <c r="M7" s="314"/>
      <c r="N7" s="314"/>
      <c r="O7" s="314"/>
      <c r="P7" s="314"/>
      <c r="Q7" s="314"/>
      <c r="R7" s="314"/>
      <c r="S7" s="314"/>
      <c r="T7" s="314"/>
      <c r="U7" s="314"/>
      <c r="V7" s="314"/>
      <c r="W7" s="314"/>
      <c r="X7" s="314"/>
      <c r="Y7" s="314"/>
      <c r="Z7" s="314"/>
      <c r="AA7" s="315"/>
      <c r="AB7" s="315"/>
      <c r="AC7" s="315"/>
      <c r="AD7" s="315"/>
      <c r="AE7" s="315"/>
      <c r="AF7" s="136"/>
    </row>
    <row r="8" spans="2:79" s="50" customFormat="1" ht="11.25" customHeight="1">
      <c r="B8" s="314"/>
      <c r="C8" s="314"/>
      <c r="D8" s="314"/>
      <c r="E8" s="314"/>
      <c r="F8" s="314"/>
      <c r="G8" s="314"/>
      <c r="H8" s="314"/>
      <c r="I8" s="314"/>
      <c r="J8" s="314"/>
      <c r="K8" s="314"/>
      <c r="L8" s="314"/>
      <c r="M8" s="314"/>
      <c r="N8" s="314"/>
      <c r="O8" s="314"/>
      <c r="P8" s="314"/>
      <c r="Q8" s="314"/>
      <c r="R8" s="314"/>
      <c r="S8" s="314"/>
      <c r="T8" s="314"/>
      <c r="U8" s="314"/>
      <c r="V8" s="314"/>
      <c r="W8" s="314"/>
      <c r="X8" s="314"/>
      <c r="Y8" s="314"/>
      <c r="Z8" s="314"/>
      <c r="AA8" s="315"/>
      <c r="AB8" s="315"/>
      <c r="AC8" s="315"/>
      <c r="AD8" s="315"/>
      <c r="AE8" s="315"/>
      <c r="AF8" s="136"/>
      <c r="BE8" s="51"/>
      <c r="BF8" s="51"/>
      <c r="BG8" s="51"/>
      <c r="BH8" s="51"/>
      <c r="BI8" s="52"/>
      <c r="BJ8" s="52"/>
      <c r="BK8" s="52"/>
      <c r="BL8" s="52"/>
      <c r="BM8" s="52"/>
      <c r="BN8" s="52"/>
      <c r="BO8" s="52"/>
      <c r="BP8" s="52"/>
      <c r="BQ8" s="52"/>
      <c r="BR8" s="53"/>
    </row>
    <row r="9" spans="2:79" s="50" customFormat="1" ht="15" customHeight="1" thickBot="1">
      <c r="B9" s="53"/>
      <c r="C9" s="53"/>
      <c r="D9" s="53"/>
      <c r="E9" s="53"/>
      <c r="F9" s="54"/>
      <c r="G9" s="55"/>
      <c r="H9" s="53"/>
      <c r="I9" s="53"/>
      <c r="J9" s="53"/>
      <c r="K9" s="53"/>
      <c r="L9" s="53"/>
      <c r="M9" s="53"/>
      <c r="N9" s="53"/>
      <c r="O9" s="53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</row>
    <row r="10" spans="2:79" ht="11.25" customHeight="1">
      <c r="B10" s="669" t="s">
        <v>224</v>
      </c>
      <c r="C10" s="670"/>
      <c r="D10" s="670"/>
      <c r="E10" s="670"/>
      <c r="F10" s="670"/>
      <c r="G10" s="670"/>
      <c r="H10" s="670"/>
      <c r="I10" s="670"/>
      <c r="J10" s="670"/>
      <c r="K10" s="670"/>
      <c r="L10" s="670"/>
      <c r="M10" s="670"/>
      <c r="N10" s="670"/>
      <c r="O10" s="670"/>
      <c r="P10" s="670"/>
      <c r="Q10" s="670"/>
      <c r="R10" s="670"/>
      <c r="S10" s="670"/>
      <c r="T10" s="670"/>
      <c r="U10" s="670"/>
      <c r="V10" s="670"/>
      <c r="W10" s="670"/>
      <c r="X10" s="670"/>
      <c r="Y10" s="670"/>
      <c r="Z10" s="670"/>
      <c r="AA10" s="670"/>
      <c r="AB10" s="670"/>
      <c r="AC10" s="670"/>
      <c r="AD10" s="670"/>
      <c r="AE10" s="670"/>
      <c r="AF10" s="670"/>
      <c r="AG10" s="670"/>
      <c r="AH10" s="670"/>
      <c r="AI10" s="670"/>
      <c r="AJ10" s="670"/>
      <c r="AK10" s="670"/>
      <c r="AL10" s="670"/>
      <c r="AM10" s="670"/>
      <c r="AN10" s="670"/>
      <c r="AO10" s="670"/>
      <c r="AP10" s="670"/>
      <c r="AQ10" s="670"/>
      <c r="AR10" s="670"/>
      <c r="AS10" s="670"/>
      <c r="AT10" s="670"/>
      <c r="AU10" s="670"/>
      <c r="AV10" s="670"/>
      <c r="AW10" s="670"/>
      <c r="AX10" s="670"/>
      <c r="AY10" s="670"/>
      <c r="AZ10" s="670"/>
      <c r="BA10" s="671"/>
      <c r="BI10" s="51"/>
      <c r="BJ10" s="51"/>
      <c r="BK10" s="51"/>
      <c r="BL10" s="51"/>
      <c r="BM10" s="51"/>
      <c r="BN10" s="51"/>
      <c r="BO10" s="51"/>
      <c r="BP10" s="51"/>
      <c r="BQ10" s="51"/>
      <c r="BT10" s="312"/>
      <c r="BU10" s="312"/>
      <c r="BV10" s="312"/>
      <c r="BW10" s="312"/>
      <c r="BX10" s="312"/>
      <c r="BY10" s="50"/>
      <c r="BZ10" s="48"/>
      <c r="CA10" s="48"/>
    </row>
    <row r="11" spans="2:79" ht="11.25" customHeight="1">
      <c r="B11" s="672"/>
      <c r="C11" s="673"/>
      <c r="D11" s="673"/>
      <c r="E11" s="673"/>
      <c r="F11" s="673"/>
      <c r="G11" s="673"/>
      <c r="H11" s="673"/>
      <c r="I11" s="673"/>
      <c r="J11" s="673"/>
      <c r="K11" s="673"/>
      <c r="L11" s="673"/>
      <c r="M11" s="673"/>
      <c r="N11" s="673"/>
      <c r="O11" s="673"/>
      <c r="P11" s="673"/>
      <c r="Q11" s="673"/>
      <c r="R11" s="673"/>
      <c r="S11" s="673"/>
      <c r="T11" s="673"/>
      <c r="U11" s="673"/>
      <c r="V11" s="673"/>
      <c r="W11" s="673"/>
      <c r="X11" s="673"/>
      <c r="Y11" s="673"/>
      <c r="Z11" s="673"/>
      <c r="AA11" s="673"/>
      <c r="AB11" s="673"/>
      <c r="AC11" s="673"/>
      <c r="AD11" s="673"/>
      <c r="AE11" s="673"/>
      <c r="AF11" s="673"/>
      <c r="AG11" s="673"/>
      <c r="AH11" s="673"/>
      <c r="AI11" s="673"/>
      <c r="AJ11" s="673"/>
      <c r="AK11" s="673"/>
      <c r="AL11" s="673"/>
      <c r="AM11" s="673"/>
      <c r="AN11" s="673"/>
      <c r="AO11" s="673"/>
      <c r="AP11" s="673"/>
      <c r="AQ11" s="673"/>
      <c r="AR11" s="673"/>
      <c r="AS11" s="673"/>
      <c r="AT11" s="673"/>
      <c r="AU11" s="673"/>
      <c r="AV11" s="673"/>
      <c r="AW11" s="673"/>
      <c r="AX11" s="673"/>
      <c r="AY11" s="673"/>
      <c r="AZ11" s="673"/>
      <c r="BA11" s="674"/>
      <c r="BD11" s="313" t="s">
        <v>51</v>
      </c>
      <c r="BE11" s="313"/>
      <c r="BF11" s="313"/>
      <c r="BG11" s="313"/>
      <c r="BH11" s="57"/>
      <c r="BI11" s="57"/>
      <c r="BJ11" s="57"/>
      <c r="BK11" s="57"/>
      <c r="BL11" s="51"/>
      <c r="BM11" s="51"/>
      <c r="BN11" s="51"/>
      <c r="BO11" s="51"/>
      <c r="BP11" s="51"/>
      <c r="BQ11" s="51"/>
      <c r="BY11" s="48"/>
      <c r="BZ11" s="48"/>
      <c r="CA11" s="48"/>
    </row>
    <row r="12" spans="2:79" ht="11.25" customHeight="1">
      <c r="B12" s="672"/>
      <c r="C12" s="673"/>
      <c r="D12" s="673"/>
      <c r="E12" s="673"/>
      <c r="F12" s="673"/>
      <c r="G12" s="673"/>
      <c r="H12" s="673"/>
      <c r="I12" s="673"/>
      <c r="J12" s="673"/>
      <c r="K12" s="673"/>
      <c r="L12" s="673"/>
      <c r="M12" s="673"/>
      <c r="N12" s="673"/>
      <c r="O12" s="673"/>
      <c r="P12" s="673"/>
      <c r="Q12" s="673"/>
      <c r="R12" s="673"/>
      <c r="S12" s="673"/>
      <c r="T12" s="673"/>
      <c r="U12" s="673"/>
      <c r="V12" s="673"/>
      <c r="W12" s="673"/>
      <c r="X12" s="673"/>
      <c r="Y12" s="673"/>
      <c r="Z12" s="673"/>
      <c r="AA12" s="673"/>
      <c r="AB12" s="673"/>
      <c r="AC12" s="673"/>
      <c r="AD12" s="673"/>
      <c r="AE12" s="673"/>
      <c r="AF12" s="673"/>
      <c r="AG12" s="673"/>
      <c r="AH12" s="673"/>
      <c r="AI12" s="673"/>
      <c r="AJ12" s="673"/>
      <c r="AK12" s="673"/>
      <c r="AL12" s="673"/>
      <c r="AM12" s="673"/>
      <c r="AN12" s="673"/>
      <c r="AO12" s="673"/>
      <c r="AP12" s="673"/>
      <c r="AQ12" s="673"/>
      <c r="AR12" s="673"/>
      <c r="AS12" s="673"/>
      <c r="AT12" s="673"/>
      <c r="AU12" s="673"/>
      <c r="AV12" s="673"/>
      <c r="AW12" s="673"/>
      <c r="AX12" s="673"/>
      <c r="AY12" s="673"/>
      <c r="AZ12" s="673"/>
      <c r="BA12" s="674"/>
      <c r="BD12" s="313"/>
      <c r="BE12" s="313"/>
      <c r="BF12" s="313"/>
      <c r="BG12" s="313"/>
      <c r="BH12" s="57"/>
      <c r="BI12" s="57"/>
      <c r="BJ12" s="57"/>
      <c r="BK12" s="57"/>
      <c r="BL12" s="56"/>
      <c r="BM12" s="56"/>
      <c r="BN12" s="56"/>
      <c r="BO12" s="56"/>
      <c r="BP12" s="56"/>
      <c r="BQ12" s="56"/>
      <c r="BY12" s="50"/>
      <c r="BZ12" s="48"/>
      <c r="CA12" s="48"/>
    </row>
    <row r="13" spans="2:79" s="62" customFormat="1" ht="18">
      <c r="B13" s="58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666" t="s">
        <v>14</v>
      </c>
      <c r="AI13" s="666"/>
      <c r="AJ13" s="666"/>
      <c r="AK13" s="667">
        <v>8</v>
      </c>
      <c r="AL13" s="667"/>
      <c r="AM13" s="667"/>
      <c r="AN13" s="666" t="s">
        <v>11</v>
      </c>
      <c r="AO13" s="666"/>
      <c r="AP13" s="667">
        <v>4</v>
      </c>
      <c r="AQ13" s="667"/>
      <c r="AR13" s="667"/>
      <c r="AS13" s="666" t="s">
        <v>12</v>
      </c>
      <c r="AT13" s="666"/>
      <c r="AU13" s="667">
        <v>1</v>
      </c>
      <c r="AV13" s="667"/>
      <c r="AW13" s="667"/>
      <c r="AX13" s="666" t="s">
        <v>13</v>
      </c>
      <c r="AY13" s="666"/>
      <c r="AZ13" s="60"/>
      <c r="BA13" s="61"/>
      <c r="BD13" s="317">
        <f ca="1">YEAR(TODAY())-2018</f>
        <v>8</v>
      </c>
      <c r="BE13" s="317"/>
      <c r="BF13" s="63">
        <f ca="1">MONTH(TODAY())</f>
        <v>3</v>
      </c>
      <c r="BG13" s="64">
        <f ca="1">DAY(TODAY())</f>
        <v>30</v>
      </c>
      <c r="BH13" s="63"/>
      <c r="BJ13" s="64"/>
      <c r="BK13" s="64"/>
      <c r="BL13" s="64"/>
      <c r="BY13" s="48"/>
      <c r="BZ13" s="48"/>
      <c r="CA13" s="48"/>
    </row>
    <row r="14" spans="2:79" s="62" customFormat="1" ht="6.75" customHeight="1">
      <c r="B14" s="65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0"/>
      <c r="AZ14" s="60"/>
      <c r="BA14" s="61"/>
      <c r="BY14" s="50"/>
      <c r="BZ14" s="48"/>
      <c r="CA14" s="48"/>
    </row>
    <row r="15" spans="2:79" s="62" customFormat="1" ht="11.25" customHeight="1">
      <c r="B15" s="65"/>
      <c r="C15" s="330" t="s">
        <v>233</v>
      </c>
      <c r="D15" s="330"/>
      <c r="E15" s="330"/>
      <c r="F15" s="330"/>
      <c r="G15" s="330"/>
      <c r="H15" s="330"/>
      <c r="I15" s="330"/>
      <c r="J15" s="330"/>
      <c r="K15" s="330"/>
      <c r="L15" s="330"/>
      <c r="M15" s="330"/>
      <c r="N15" s="330"/>
      <c r="O15" s="330"/>
      <c r="P15" s="330"/>
      <c r="Q15" s="330"/>
      <c r="R15" s="330"/>
      <c r="S15" s="330"/>
      <c r="T15" s="330"/>
      <c r="U15" s="330"/>
      <c r="V15" s="330"/>
      <c r="W15" s="330"/>
      <c r="X15" s="330"/>
      <c r="Y15" s="330"/>
      <c r="Z15" s="330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8"/>
      <c r="BY15" s="48"/>
      <c r="BZ15" s="48"/>
      <c r="CA15" s="48"/>
    </row>
    <row r="16" spans="2:79" s="62" customFormat="1" ht="11.25" customHeight="1">
      <c r="B16" s="65"/>
      <c r="C16" s="330"/>
      <c r="D16" s="330"/>
      <c r="E16" s="330"/>
      <c r="F16" s="330"/>
      <c r="G16" s="330"/>
      <c r="H16" s="330"/>
      <c r="I16" s="330"/>
      <c r="J16" s="330"/>
      <c r="K16" s="330"/>
      <c r="L16" s="330"/>
      <c r="M16" s="330"/>
      <c r="N16" s="330"/>
      <c r="O16" s="330"/>
      <c r="P16" s="330"/>
      <c r="Q16" s="330"/>
      <c r="R16" s="330"/>
      <c r="S16" s="330"/>
      <c r="T16" s="330"/>
      <c r="U16" s="330"/>
      <c r="V16" s="330"/>
      <c r="W16" s="330"/>
      <c r="X16" s="330"/>
      <c r="Y16" s="330"/>
      <c r="Z16" s="330"/>
      <c r="AD16" s="59"/>
      <c r="AE16" s="59"/>
      <c r="AF16" s="59"/>
      <c r="AG16" s="59"/>
      <c r="AH16" s="59"/>
      <c r="AI16" s="668" t="s">
        <v>200</v>
      </c>
      <c r="AJ16" s="668"/>
      <c r="AK16" s="668"/>
      <c r="AL16" s="638" t="s">
        <v>227</v>
      </c>
      <c r="AM16" s="638"/>
      <c r="AN16" s="638"/>
      <c r="AO16" s="638"/>
      <c r="AP16" s="638"/>
      <c r="AQ16" s="638"/>
      <c r="AR16" s="638"/>
      <c r="AS16" s="638"/>
      <c r="AT16" s="638"/>
      <c r="AU16" s="638"/>
      <c r="AV16" s="638"/>
      <c r="AW16" s="638"/>
      <c r="AX16" s="638"/>
      <c r="AY16" s="638"/>
      <c r="AZ16" s="638"/>
      <c r="BA16" s="69"/>
      <c r="BY16" s="50"/>
      <c r="BZ16" s="48"/>
      <c r="CA16" s="48"/>
    </row>
    <row r="17" spans="2:79" s="62" customFormat="1" ht="11.25" customHeight="1">
      <c r="B17" s="65"/>
      <c r="C17" s="330"/>
      <c r="D17" s="330"/>
      <c r="E17" s="330"/>
      <c r="F17" s="330"/>
      <c r="G17" s="330"/>
      <c r="H17" s="330"/>
      <c r="I17" s="330"/>
      <c r="J17" s="330"/>
      <c r="K17" s="330"/>
      <c r="L17" s="330"/>
      <c r="M17" s="330"/>
      <c r="N17" s="330"/>
      <c r="O17" s="330"/>
      <c r="P17" s="330"/>
      <c r="Q17" s="330"/>
      <c r="R17" s="330"/>
      <c r="S17" s="330"/>
      <c r="T17" s="330"/>
      <c r="U17" s="330"/>
      <c r="V17" s="330"/>
      <c r="W17" s="330"/>
      <c r="X17" s="330"/>
      <c r="Y17" s="330"/>
      <c r="Z17" s="330"/>
      <c r="AA17" s="70"/>
      <c r="AB17" s="70"/>
      <c r="AC17" s="70"/>
      <c r="AD17" s="70"/>
      <c r="AE17" s="70"/>
      <c r="AF17" s="59"/>
      <c r="AG17" s="59"/>
      <c r="AH17" s="59"/>
      <c r="AI17" s="668"/>
      <c r="AJ17" s="668"/>
      <c r="AK17" s="668"/>
      <c r="AL17" s="638"/>
      <c r="AM17" s="638"/>
      <c r="AN17" s="638"/>
      <c r="AO17" s="638"/>
      <c r="AP17" s="638"/>
      <c r="AQ17" s="638"/>
      <c r="AR17" s="638"/>
      <c r="AS17" s="638"/>
      <c r="AT17" s="638"/>
      <c r="AU17" s="638"/>
      <c r="AV17" s="638"/>
      <c r="AW17" s="638"/>
      <c r="AX17" s="638"/>
      <c r="AY17" s="638"/>
      <c r="AZ17" s="638"/>
      <c r="BA17" s="69"/>
      <c r="BY17" s="48"/>
      <c r="BZ17" s="48"/>
      <c r="CA17" s="48"/>
    </row>
    <row r="18" spans="2:79" s="62" customFormat="1" ht="11.25" customHeight="1">
      <c r="B18" s="65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1"/>
      <c r="AC18" s="71"/>
      <c r="AD18" s="509" t="s">
        <v>4</v>
      </c>
      <c r="AE18" s="509"/>
      <c r="AF18" s="509"/>
      <c r="AG18" s="509"/>
      <c r="AH18" s="509"/>
      <c r="AI18" s="509"/>
      <c r="AJ18" s="654" t="s">
        <v>228</v>
      </c>
      <c r="AK18" s="654"/>
      <c r="AL18" s="654"/>
      <c r="AM18" s="654"/>
      <c r="AN18" s="654"/>
      <c r="AO18" s="654"/>
      <c r="AP18" s="654"/>
      <c r="AQ18" s="654"/>
      <c r="AR18" s="654"/>
      <c r="AS18" s="654"/>
      <c r="AT18" s="654"/>
      <c r="AU18" s="654"/>
      <c r="AV18" s="654"/>
      <c r="AW18" s="654"/>
      <c r="AX18" s="654"/>
      <c r="AY18" s="654"/>
      <c r="AZ18" s="654"/>
      <c r="BA18" s="72"/>
      <c r="BY18" s="50"/>
      <c r="BZ18" s="48"/>
      <c r="CA18" s="48"/>
    </row>
    <row r="19" spans="2:79" s="62" customFormat="1" ht="11.25" customHeight="1">
      <c r="B19" s="65"/>
      <c r="C19" s="661"/>
      <c r="D19" s="662"/>
      <c r="E19" s="662"/>
      <c r="F19" s="662"/>
      <c r="G19" s="662"/>
      <c r="H19" s="662"/>
      <c r="I19" s="662"/>
      <c r="J19" s="662"/>
      <c r="K19" s="662"/>
      <c r="L19" s="662"/>
      <c r="M19" s="662"/>
      <c r="N19" s="662"/>
      <c r="O19" s="662"/>
      <c r="P19" s="662"/>
      <c r="Q19" s="662"/>
      <c r="R19" s="662"/>
      <c r="S19" s="662"/>
      <c r="T19" s="662"/>
      <c r="U19" s="662"/>
      <c r="V19" s="662"/>
      <c r="W19" s="662"/>
      <c r="X19" s="662"/>
      <c r="Y19" s="662"/>
      <c r="Z19" s="662"/>
      <c r="AA19" s="662"/>
      <c r="AB19" s="67"/>
      <c r="AC19" s="67"/>
      <c r="AD19" s="653"/>
      <c r="AE19" s="653"/>
      <c r="AF19" s="653"/>
      <c r="AG19" s="653"/>
      <c r="AH19" s="653"/>
      <c r="AI19" s="653"/>
      <c r="AJ19" s="655"/>
      <c r="AK19" s="655"/>
      <c r="AL19" s="655"/>
      <c r="AM19" s="655"/>
      <c r="AN19" s="655"/>
      <c r="AO19" s="655"/>
      <c r="AP19" s="655"/>
      <c r="AQ19" s="655"/>
      <c r="AR19" s="655"/>
      <c r="AS19" s="655"/>
      <c r="AT19" s="655"/>
      <c r="AU19" s="655"/>
      <c r="AV19" s="655"/>
      <c r="AW19" s="655"/>
      <c r="AX19" s="655"/>
      <c r="AY19" s="655"/>
      <c r="AZ19" s="655"/>
      <c r="BA19" s="72"/>
      <c r="BY19" s="48"/>
      <c r="BZ19" s="48"/>
      <c r="CA19" s="48"/>
    </row>
    <row r="20" spans="2:79" s="62" customFormat="1" ht="11.25" customHeight="1">
      <c r="B20" s="65"/>
      <c r="C20" s="662"/>
      <c r="D20" s="662"/>
      <c r="E20" s="662"/>
      <c r="F20" s="662"/>
      <c r="G20" s="662"/>
      <c r="H20" s="662"/>
      <c r="I20" s="662"/>
      <c r="J20" s="662"/>
      <c r="K20" s="662"/>
      <c r="L20" s="662"/>
      <c r="M20" s="662"/>
      <c r="N20" s="662"/>
      <c r="O20" s="662"/>
      <c r="P20" s="662"/>
      <c r="Q20" s="662"/>
      <c r="R20" s="662"/>
      <c r="S20" s="662"/>
      <c r="T20" s="662"/>
      <c r="U20" s="662"/>
      <c r="V20" s="662"/>
      <c r="W20" s="662"/>
      <c r="X20" s="662"/>
      <c r="Y20" s="662"/>
      <c r="Z20" s="662"/>
      <c r="AA20" s="662"/>
      <c r="AB20" s="73"/>
      <c r="AC20" s="73"/>
      <c r="AD20" s="652" t="s">
        <v>1</v>
      </c>
      <c r="AE20" s="652"/>
      <c r="AF20" s="652"/>
      <c r="AG20" s="652"/>
      <c r="AH20" s="652"/>
      <c r="AI20" s="652"/>
      <c r="AJ20" s="663" t="s">
        <v>229</v>
      </c>
      <c r="AK20" s="663"/>
      <c r="AL20" s="663"/>
      <c r="AM20" s="663"/>
      <c r="AN20" s="663"/>
      <c r="AO20" s="663"/>
      <c r="AP20" s="663"/>
      <c r="AQ20" s="663"/>
      <c r="AR20" s="663"/>
      <c r="AS20" s="663"/>
      <c r="AT20" s="663"/>
      <c r="AU20" s="663"/>
      <c r="AV20" s="663"/>
      <c r="AW20" s="663"/>
      <c r="AX20" s="663"/>
      <c r="AY20" s="663"/>
      <c r="AZ20" s="663"/>
      <c r="BA20" s="72"/>
      <c r="BY20" s="50"/>
      <c r="BZ20" s="48"/>
      <c r="CA20" s="48"/>
    </row>
    <row r="21" spans="2:79" s="62" customFormat="1" ht="11.25" customHeight="1">
      <c r="B21" s="65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62"/>
      <c r="S21" s="662"/>
      <c r="T21" s="662"/>
      <c r="U21" s="662"/>
      <c r="V21" s="662"/>
      <c r="W21" s="662"/>
      <c r="X21" s="662"/>
      <c r="Y21" s="662"/>
      <c r="Z21" s="662"/>
      <c r="AA21" s="662"/>
      <c r="AB21" s="73"/>
      <c r="AC21" s="73"/>
      <c r="AD21" s="653"/>
      <c r="AE21" s="653"/>
      <c r="AF21" s="653"/>
      <c r="AG21" s="653"/>
      <c r="AH21" s="653"/>
      <c r="AI21" s="653"/>
      <c r="AJ21" s="639"/>
      <c r="AK21" s="639"/>
      <c r="AL21" s="639"/>
      <c r="AM21" s="639"/>
      <c r="AN21" s="639"/>
      <c r="AO21" s="639"/>
      <c r="AP21" s="639"/>
      <c r="AQ21" s="639"/>
      <c r="AR21" s="639"/>
      <c r="AS21" s="639"/>
      <c r="AT21" s="639"/>
      <c r="AU21" s="639"/>
      <c r="AV21" s="639"/>
      <c r="AW21" s="639"/>
      <c r="AX21" s="639"/>
      <c r="AY21" s="639"/>
      <c r="AZ21" s="639"/>
      <c r="BA21" s="72"/>
      <c r="BY21" s="48"/>
      <c r="BZ21" s="48"/>
      <c r="CA21" s="48"/>
    </row>
    <row r="22" spans="2:79" s="62" customFormat="1" ht="11.25" customHeight="1">
      <c r="B22" s="65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62"/>
      <c r="S22" s="662"/>
      <c r="T22" s="662"/>
      <c r="U22" s="662"/>
      <c r="V22" s="662"/>
      <c r="W22" s="662"/>
      <c r="X22" s="662"/>
      <c r="Y22" s="662"/>
      <c r="Z22" s="662"/>
      <c r="AA22" s="662"/>
      <c r="AD22" s="652" t="s">
        <v>2</v>
      </c>
      <c r="AE22" s="652"/>
      <c r="AF22" s="652"/>
      <c r="AG22" s="652"/>
      <c r="AH22" s="652"/>
      <c r="AI22" s="652"/>
      <c r="AJ22" s="654" t="s">
        <v>230</v>
      </c>
      <c r="AK22" s="654"/>
      <c r="AL22" s="654"/>
      <c r="AM22" s="654"/>
      <c r="AN22" s="654"/>
      <c r="AO22" s="654"/>
      <c r="AP22" s="654"/>
      <c r="AQ22" s="654"/>
      <c r="AR22" s="654"/>
      <c r="AS22" s="654"/>
      <c r="AT22" s="654"/>
      <c r="AU22" s="654"/>
      <c r="AV22" s="654"/>
      <c r="AW22" s="654"/>
      <c r="AX22" s="654"/>
      <c r="AY22" s="654"/>
      <c r="AZ22" s="654"/>
      <c r="BA22" s="72"/>
      <c r="BY22" s="50"/>
      <c r="BZ22" s="48"/>
      <c r="CA22" s="48"/>
    </row>
    <row r="23" spans="2:79" s="62" customFormat="1" ht="11.25" customHeight="1">
      <c r="B23" s="65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62"/>
      <c r="S23" s="662"/>
      <c r="T23" s="662"/>
      <c r="U23" s="662"/>
      <c r="V23" s="662"/>
      <c r="W23" s="662"/>
      <c r="X23" s="662"/>
      <c r="Y23" s="662"/>
      <c r="Z23" s="662"/>
      <c r="AA23" s="662"/>
      <c r="AD23" s="653"/>
      <c r="AE23" s="653"/>
      <c r="AF23" s="653"/>
      <c r="AG23" s="653"/>
      <c r="AH23" s="653"/>
      <c r="AI23" s="653"/>
      <c r="AJ23" s="655"/>
      <c r="AK23" s="655"/>
      <c r="AL23" s="655"/>
      <c r="AM23" s="655"/>
      <c r="AN23" s="655"/>
      <c r="AO23" s="655"/>
      <c r="AP23" s="655"/>
      <c r="AQ23" s="655"/>
      <c r="AR23" s="655"/>
      <c r="AS23" s="655"/>
      <c r="AT23" s="655"/>
      <c r="AU23" s="655"/>
      <c r="AV23" s="655"/>
      <c r="AW23" s="655"/>
      <c r="AX23" s="655"/>
      <c r="AY23" s="655"/>
      <c r="AZ23" s="655"/>
      <c r="BA23" s="72"/>
      <c r="BY23" s="48"/>
      <c r="BZ23" s="48"/>
      <c r="CA23" s="48"/>
    </row>
    <row r="24" spans="2:79" s="62" customFormat="1" ht="20.100000000000001" customHeight="1">
      <c r="B24" s="65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62"/>
      <c r="S24" s="662"/>
      <c r="T24" s="662"/>
      <c r="U24" s="662"/>
      <c r="V24" s="662"/>
      <c r="W24" s="662"/>
      <c r="X24" s="662"/>
      <c r="Y24" s="662"/>
      <c r="Z24" s="662"/>
      <c r="AA24" s="662"/>
      <c r="AD24" s="652" t="s">
        <v>5</v>
      </c>
      <c r="AE24" s="652"/>
      <c r="AF24" s="652"/>
      <c r="AG24" s="652"/>
      <c r="AH24" s="652"/>
      <c r="AI24" s="652"/>
      <c r="AJ24" s="656" t="s">
        <v>231</v>
      </c>
      <c r="AK24" s="656"/>
      <c r="AL24" s="656"/>
      <c r="AM24" s="656"/>
      <c r="AN24" s="656"/>
      <c r="AO24" s="656"/>
      <c r="AP24" s="656"/>
      <c r="AQ24" s="656"/>
      <c r="AR24" s="656"/>
      <c r="AS24" s="656"/>
      <c r="AT24" s="656"/>
      <c r="AU24" s="656"/>
      <c r="AV24" s="656"/>
      <c r="AW24" s="656"/>
      <c r="AX24" s="656"/>
      <c r="AY24" s="656"/>
      <c r="AZ24" s="656"/>
      <c r="BA24" s="72"/>
      <c r="BY24" s="50"/>
      <c r="BZ24" s="48"/>
      <c r="CA24" s="48"/>
    </row>
    <row r="25" spans="2:79" s="62" customFormat="1" ht="20.100000000000001" customHeight="1">
      <c r="B25" s="65"/>
      <c r="AD25" s="653"/>
      <c r="AE25" s="653"/>
      <c r="AF25" s="653"/>
      <c r="AG25" s="653"/>
      <c r="AH25" s="653"/>
      <c r="AI25" s="653"/>
      <c r="AJ25" s="657"/>
      <c r="AK25" s="657"/>
      <c r="AL25" s="657"/>
      <c r="AM25" s="657"/>
      <c r="AN25" s="657"/>
      <c r="AO25" s="657"/>
      <c r="AP25" s="657"/>
      <c r="AQ25" s="657"/>
      <c r="AR25" s="657"/>
      <c r="AS25" s="657"/>
      <c r="AT25" s="657"/>
      <c r="AU25" s="657"/>
      <c r="AV25" s="657"/>
      <c r="AW25" s="657"/>
      <c r="AX25" s="657"/>
      <c r="AY25" s="657"/>
      <c r="AZ25" s="657"/>
      <c r="BA25" s="72"/>
      <c r="BY25" s="48"/>
      <c r="BZ25" s="48"/>
      <c r="CA25" s="48"/>
    </row>
    <row r="26" spans="2:79" s="62" customFormat="1" ht="6.75" customHeight="1">
      <c r="B26" s="65"/>
      <c r="BA26" s="72"/>
      <c r="BY26" s="50"/>
      <c r="BZ26" s="48"/>
      <c r="CA26" s="48"/>
    </row>
    <row r="27" spans="2:79" s="62" customFormat="1" ht="11.25" customHeight="1">
      <c r="B27" s="65"/>
      <c r="C27" s="658" t="s">
        <v>223</v>
      </c>
      <c r="D27" s="658"/>
      <c r="E27" s="658"/>
      <c r="F27" s="658"/>
      <c r="G27" s="658"/>
      <c r="H27" s="658"/>
      <c r="I27" s="658"/>
      <c r="J27" s="658"/>
      <c r="K27" s="658"/>
      <c r="L27" s="658"/>
      <c r="M27" s="658"/>
      <c r="N27" s="658"/>
      <c r="O27" s="658"/>
      <c r="P27" s="658"/>
      <c r="Q27" s="658"/>
      <c r="R27" s="658"/>
      <c r="S27" s="658"/>
      <c r="T27" s="658"/>
      <c r="U27" s="658"/>
      <c r="V27" s="658"/>
      <c r="W27" s="658"/>
      <c r="X27" s="658"/>
      <c r="Y27" s="658"/>
      <c r="Z27" s="658"/>
      <c r="AA27" s="658"/>
      <c r="AB27" s="658"/>
      <c r="AC27" s="658"/>
      <c r="AD27" s="658"/>
      <c r="AE27" s="658"/>
      <c r="AF27" s="658"/>
      <c r="AG27" s="658"/>
      <c r="AH27" s="658"/>
      <c r="AI27" s="658"/>
      <c r="AJ27" s="658"/>
      <c r="AK27" s="658"/>
      <c r="AL27" s="658"/>
      <c r="AM27" s="658"/>
      <c r="AN27" s="658"/>
      <c r="AO27" s="658"/>
      <c r="AP27" s="658"/>
      <c r="AQ27" s="658"/>
      <c r="AR27" s="658"/>
      <c r="AS27" s="658"/>
      <c r="AT27" s="658"/>
      <c r="AU27" s="658"/>
      <c r="AV27" s="658"/>
      <c r="AW27" s="658"/>
      <c r="AX27" s="658"/>
      <c r="AY27" s="658"/>
      <c r="AZ27" s="658"/>
      <c r="BA27" s="72"/>
      <c r="BY27" s="48"/>
      <c r="BZ27" s="48"/>
      <c r="CA27" s="48"/>
    </row>
    <row r="28" spans="2:79" s="62" customFormat="1" ht="11.25" customHeight="1">
      <c r="B28" s="65"/>
      <c r="C28" s="658"/>
      <c r="D28" s="658"/>
      <c r="E28" s="658"/>
      <c r="F28" s="658"/>
      <c r="G28" s="658"/>
      <c r="H28" s="658"/>
      <c r="I28" s="658"/>
      <c r="J28" s="658"/>
      <c r="K28" s="658"/>
      <c r="L28" s="658"/>
      <c r="M28" s="658"/>
      <c r="N28" s="658"/>
      <c r="O28" s="658"/>
      <c r="P28" s="658"/>
      <c r="Q28" s="658"/>
      <c r="R28" s="658"/>
      <c r="S28" s="658"/>
      <c r="T28" s="658"/>
      <c r="U28" s="658"/>
      <c r="V28" s="658"/>
      <c r="W28" s="658"/>
      <c r="X28" s="658"/>
      <c r="Y28" s="658"/>
      <c r="Z28" s="658"/>
      <c r="AA28" s="658"/>
      <c r="AB28" s="658"/>
      <c r="AC28" s="658"/>
      <c r="AD28" s="658"/>
      <c r="AE28" s="658"/>
      <c r="AF28" s="658"/>
      <c r="AG28" s="658"/>
      <c r="AH28" s="658"/>
      <c r="AI28" s="658"/>
      <c r="AJ28" s="658"/>
      <c r="AK28" s="658"/>
      <c r="AL28" s="658"/>
      <c r="AM28" s="658"/>
      <c r="AN28" s="658"/>
      <c r="AO28" s="658"/>
      <c r="AP28" s="658"/>
      <c r="AQ28" s="658"/>
      <c r="AR28" s="658"/>
      <c r="AS28" s="658"/>
      <c r="AT28" s="658"/>
      <c r="AU28" s="658"/>
      <c r="AV28" s="658"/>
      <c r="AW28" s="658"/>
      <c r="AX28" s="658"/>
      <c r="AY28" s="658"/>
      <c r="AZ28" s="658"/>
      <c r="BA28" s="68"/>
      <c r="BY28" s="50"/>
      <c r="BZ28" s="48"/>
      <c r="CA28" s="48"/>
    </row>
    <row r="29" spans="2:79" s="62" customFormat="1" ht="6" customHeight="1">
      <c r="B29" s="65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8"/>
      <c r="BY29" s="48"/>
      <c r="BZ29" s="48"/>
      <c r="CA29" s="48"/>
    </row>
    <row r="30" spans="2:79" s="62" customFormat="1" ht="20.100000000000001" customHeight="1">
      <c r="B30" s="65"/>
      <c r="C30" s="332" t="s">
        <v>218</v>
      </c>
      <c r="D30" s="332"/>
      <c r="E30" s="332"/>
      <c r="F30" s="332"/>
      <c r="G30" s="332"/>
      <c r="H30" s="332"/>
      <c r="I30" s="332"/>
      <c r="J30" s="332"/>
      <c r="K30" s="332"/>
      <c r="L30" s="332"/>
      <c r="M30" s="332"/>
      <c r="N30" s="332"/>
      <c r="O30" s="332"/>
      <c r="P30" s="332"/>
      <c r="Q30" s="332"/>
      <c r="R30" s="332"/>
      <c r="S30" s="332"/>
      <c r="T30" s="332"/>
      <c r="U30" s="332"/>
      <c r="V30" s="332"/>
      <c r="W30" s="659" t="str">
        <f>試験項目一覧!L114</f>
        <v/>
      </c>
      <c r="X30" s="659"/>
      <c r="Y30" s="659"/>
      <c r="Z30" s="659"/>
      <c r="AA30" s="659"/>
      <c r="AB30" s="659"/>
      <c r="AC30" s="659"/>
      <c r="AD30" s="659"/>
      <c r="AE30" s="659"/>
      <c r="AF30" s="659"/>
      <c r="AG30" s="659"/>
      <c r="AH30" s="659"/>
      <c r="AI30" s="659"/>
      <c r="AJ30" s="659"/>
      <c r="AK30" s="659"/>
      <c r="AL30" s="659"/>
      <c r="AM30" s="659"/>
      <c r="AN30" s="659"/>
      <c r="AO30" s="659"/>
      <c r="AP30" s="659"/>
      <c r="AQ30" s="659"/>
      <c r="AR30" s="659"/>
      <c r="AS30" s="659"/>
      <c r="AT30" s="659"/>
      <c r="AU30" s="659"/>
      <c r="AV30" s="659"/>
      <c r="AW30" s="659"/>
      <c r="AX30" s="659"/>
      <c r="AY30" s="659"/>
      <c r="AZ30" s="659"/>
      <c r="BA30" s="68"/>
      <c r="BD30" s="331" t="s">
        <v>57</v>
      </c>
      <c r="BE30" s="331"/>
      <c r="BF30" s="331"/>
      <c r="BG30" s="331"/>
      <c r="BH30" s="331"/>
      <c r="BI30" s="331"/>
      <c r="BJ30" s="331"/>
      <c r="BK30" s="331"/>
      <c r="BL30" s="331"/>
      <c r="BM30" s="331"/>
      <c r="BN30" s="331"/>
      <c r="BO30" s="331"/>
      <c r="BP30" s="331"/>
      <c r="BQ30" s="331"/>
      <c r="BR30" s="331"/>
      <c r="BS30" s="331"/>
      <c r="BT30" s="331"/>
      <c r="BU30" s="331"/>
      <c r="BV30" s="331"/>
      <c r="BW30" s="331"/>
      <c r="BY30" s="50"/>
      <c r="BZ30" s="48"/>
      <c r="CA30" s="48"/>
    </row>
    <row r="31" spans="2:79" s="62" customFormat="1" ht="20.100000000000001" customHeight="1">
      <c r="B31" s="74"/>
      <c r="C31" s="332"/>
      <c r="D31" s="332"/>
      <c r="E31" s="332"/>
      <c r="F31" s="332"/>
      <c r="G31" s="332"/>
      <c r="H31" s="332"/>
      <c r="I31" s="332"/>
      <c r="J31" s="332"/>
      <c r="K31" s="332"/>
      <c r="L31" s="332"/>
      <c r="M31" s="332"/>
      <c r="N31" s="332"/>
      <c r="O31" s="332"/>
      <c r="P31" s="332"/>
      <c r="Q31" s="332"/>
      <c r="R31" s="332"/>
      <c r="S31" s="332"/>
      <c r="T31" s="332"/>
      <c r="U31" s="332"/>
      <c r="V31" s="332"/>
      <c r="W31" s="660"/>
      <c r="X31" s="660"/>
      <c r="Y31" s="660"/>
      <c r="Z31" s="660"/>
      <c r="AA31" s="660"/>
      <c r="AB31" s="660"/>
      <c r="AC31" s="660"/>
      <c r="AD31" s="660"/>
      <c r="AE31" s="660"/>
      <c r="AF31" s="660"/>
      <c r="AG31" s="660"/>
      <c r="AH31" s="660"/>
      <c r="AI31" s="660"/>
      <c r="AJ31" s="660"/>
      <c r="AK31" s="660"/>
      <c r="AL31" s="660"/>
      <c r="AM31" s="660"/>
      <c r="AN31" s="660"/>
      <c r="AO31" s="660"/>
      <c r="AP31" s="660"/>
      <c r="AQ31" s="660"/>
      <c r="AR31" s="660"/>
      <c r="AS31" s="660"/>
      <c r="AT31" s="660"/>
      <c r="AU31" s="660"/>
      <c r="AV31" s="660"/>
      <c r="AW31" s="660"/>
      <c r="AX31" s="660"/>
      <c r="AY31" s="660"/>
      <c r="AZ31" s="660"/>
      <c r="BA31" s="68"/>
      <c r="BD31" s="331"/>
      <c r="BE31" s="331"/>
      <c r="BF31" s="331"/>
      <c r="BG31" s="331"/>
      <c r="BH31" s="331"/>
      <c r="BI31" s="331"/>
      <c r="BJ31" s="331"/>
      <c r="BK31" s="331"/>
      <c r="BL31" s="331"/>
      <c r="BM31" s="331"/>
      <c r="BN31" s="331"/>
      <c r="BO31" s="331"/>
      <c r="BP31" s="331"/>
      <c r="BQ31" s="331"/>
      <c r="BR31" s="331"/>
      <c r="BS31" s="331"/>
      <c r="BT31" s="331"/>
      <c r="BU31" s="331"/>
      <c r="BV31" s="331"/>
      <c r="BW31" s="331"/>
      <c r="BY31" s="48"/>
      <c r="BZ31" s="48"/>
      <c r="CA31" s="48"/>
    </row>
    <row r="32" spans="2:79" s="62" customFormat="1" ht="6.75" customHeight="1">
      <c r="B32" s="74"/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7"/>
      <c r="N32" s="217"/>
      <c r="O32" s="217"/>
      <c r="P32" s="217"/>
      <c r="Q32" s="217"/>
      <c r="R32" s="217"/>
      <c r="S32" s="217"/>
      <c r="T32" s="217"/>
      <c r="U32" s="217"/>
      <c r="V32" s="21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8"/>
      <c r="BD32" s="331"/>
      <c r="BE32" s="331"/>
      <c r="BF32" s="331"/>
      <c r="BG32" s="331"/>
      <c r="BH32" s="331"/>
      <c r="BI32" s="331"/>
      <c r="BJ32" s="331"/>
      <c r="BK32" s="331"/>
      <c r="BL32" s="331"/>
      <c r="BM32" s="331"/>
      <c r="BN32" s="331"/>
      <c r="BO32" s="331"/>
      <c r="BP32" s="331"/>
      <c r="BQ32" s="331"/>
      <c r="BR32" s="331"/>
      <c r="BS32" s="331"/>
      <c r="BT32" s="331"/>
      <c r="BU32" s="331"/>
      <c r="BV32" s="331"/>
      <c r="BW32" s="331"/>
      <c r="BY32" s="50"/>
      <c r="BZ32" s="48"/>
      <c r="CA32" s="48"/>
    </row>
    <row r="33" spans="2:79" s="62" customFormat="1" ht="9.9499999999999993" customHeight="1">
      <c r="B33" s="74"/>
      <c r="C33" s="332" t="s">
        <v>219</v>
      </c>
      <c r="D33" s="332"/>
      <c r="E33" s="332"/>
      <c r="F33" s="332"/>
      <c r="G33" s="332"/>
      <c r="H33" s="332"/>
      <c r="I33" s="332"/>
      <c r="J33" s="332"/>
      <c r="K33" s="332"/>
      <c r="L33" s="332"/>
      <c r="M33" s="332"/>
      <c r="N33" s="332"/>
      <c r="O33" s="332"/>
      <c r="P33" s="332"/>
      <c r="Q33" s="332"/>
      <c r="R33" s="332"/>
      <c r="S33" s="332"/>
      <c r="T33" s="332"/>
      <c r="U33" s="332"/>
      <c r="V33" s="332"/>
      <c r="W33" s="650" t="s">
        <v>15</v>
      </c>
      <c r="X33" s="650"/>
      <c r="Y33" s="650"/>
      <c r="Z33" s="650"/>
      <c r="AA33" s="650"/>
      <c r="AB33" s="650"/>
      <c r="AC33" s="650"/>
      <c r="AD33" s="650"/>
      <c r="AE33" s="650"/>
      <c r="AF33" s="650"/>
      <c r="AG33" s="650"/>
      <c r="AH33" s="650"/>
      <c r="AI33" s="664"/>
      <c r="AJ33" s="664"/>
      <c r="AK33" s="664"/>
      <c r="AL33" s="664"/>
      <c r="AM33" s="664"/>
      <c r="AN33" s="664"/>
      <c r="AO33" s="664"/>
      <c r="AP33" s="664"/>
      <c r="AQ33" s="664"/>
      <c r="AR33" s="664"/>
      <c r="AS33" s="664"/>
      <c r="AT33" s="664"/>
      <c r="AU33" s="664"/>
      <c r="AV33" s="664"/>
      <c r="AW33" s="664"/>
      <c r="AX33" s="664"/>
      <c r="AY33" s="664"/>
      <c r="AZ33" s="664"/>
      <c r="BA33" s="151"/>
      <c r="BB33" s="152"/>
      <c r="BC33" s="152"/>
      <c r="BD33" s="75"/>
      <c r="BE33" s="152"/>
      <c r="BF33" s="152"/>
      <c r="BG33" s="152"/>
      <c r="BH33" s="152"/>
      <c r="BI33" s="152"/>
      <c r="BJ33" s="152"/>
      <c r="BY33" s="48"/>
      <c r="BZ33" s="48"/>
      <c r="CA33" s="48"/>
    </row>
    <row r="34" spans="2:79" s="62" customFormat="1" ht="9.9499999999999993" customHeight="1">
      <c r="B34" s="74"/>
      <c r="C34" s="332"/>
      <c r="D34" s="332"/>
      <c r="E34" s="332"/>
      <c r="F34" s="332"/>
      <c r="G34" s="332"/>
      <c r="H34" s="332"/>
      <c r="I34" s="332"/>
      <c r="J34" s="332"/>
      <c r="K34" s="332"/>
      <c r="L34" s="332"/>
      <c r="M34" s="332"/>
      <c r="N34" s="332"/>
      <c r="O34" s="332"/>
      <c r="P34" s="332"/>
      <c r="Q34" s="332"/>
      <c r="R34" s="332"/>
      <c r="S34" s="332"/>
      <c r="T34" s="332"/>
      <c r="U34" s="332"/>
      <c r="V34" s="332"/>
      <c r="W34" s="651"/>
      <c r="X34" s="651"/>
      <c r="Y34" s="651"/>
      <c r="Z34" s="651"/>
      <c r="AA34" s="651"/>
      <c r="AB34" s="651"/>
      <c r="AC34" s="651"/>
      <c r="AD34" s="651"/>
      <c r="AE34" s="651"/>
      <c r="AF34" s="651"/>
      <c r="AG34" s="651"/>
      <c r="AH34" s="651"/>
      <c r="AI34" s="665"/>
      <c r="AJ34" s="665"/>
      <c r="AK34" s="665"/>
      <c r="AL34" s="665"/>
      <c r="AM34" s="665"/>
      <c r="AN34" s="665"/>
      <c r="AO34" s="665"/>
      <c r="AP34" s="665"/>
      <c r="AQ34" s="665"/>
      <c r="AR34" s="665"/>
      <c r="AS34" s="665"/>
      <c r="AT34" s="665"/>
      <c r="AU34" s="665"/>
      <c r="AV34" s="665"/>
      <c r="AW34" s="665"/>
      <c r="AX34" s="665"/>
      <c r="AY34" s="665"/>
      <c r="AZ34" s="665"/>
      <c r="BA34" s="153"/>
      <c r="BB34" s="152"/>
      <c r="BC34" s="152"/>
      <c r="BD34" s="75"/>
      <c r="BE34" s="152"/>
      <c r="BF34" s="152"/>
      <c r="BG34" s="152"/>
      <c r="BH34" s="152"/>
      <c r="BI34" s="152"/>
      <c r="BJ34" s="152"/>
      <c r="BY34" s="50"/>
      <c r="BZ34" s="48"/>
      <c r="CA34" s="48"/>
    </row>
    <row r="35" spans="2:79" s="62" customFormat="1" ht="6.75" customHeight="1">
      <c r="B35" s="74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8"/>
      <c r="BD35" s="75"/>
      <c r="BY35" s="48"/>
      <c r="BZ35" s="48"/>
      <c r="CA35" s="48"/>
    </row>
    <row r="36" spans="2:79" s="62" customFormat="1" ht="9.9499999999999993" customHeight="1">
      <c r="B36" s="74"/>
      <c r="C36" s="332" t="s">
        <v>220</v>
      </c>
      <c r="D36" s="332"/>
      <c r="E36" s="332"/>
      <c r="F36" s="332"/>
      <c r="G36" s="332"/>
      <c r="H36" s="332"/>
      <c r="I36" s="332"/>
      <c r="J36" s="332"/>
      <c r="K36" s="332"/>
      <c r="L36" s="332"/>
      <c r="M36" s="332"/>
      <c r="N36" s="332"/>
      <c r="O36" s="332"/>
      <c r="P36" s="332"/>
      <c r="Q36" s="332"/>
      <c r="R36" s="332"/>
      <c r="S36" s="332"/>
      <c r="T36" s="332"/>
      <c r="U36" s="332"/>
      <c r="V36" s="332"/>
      <c r="W36" s="638" t="s">
        <v>67</v>
      </c>
      <c r="X36" s="638"/>
      <c r="Y36" s="638"/>
      <c r="Z36" s="638"/>
      <c r="AA36" s="638"/>
      <c r="AB36" s="638"/>
      <c r="AC36" s="638"/>
      <c r="AD36" s="638"/>
      <c r="AE36" s="638"/>
      <c r="AF36" s="638"/>
      <c r="AG36" s="638"/>
      <c r="AH36" s="638"/>
      <c r="AI36" s="638"/>
      <c r="AJ36" s="638"/>
      <c r="AK36" s="638"/>
      <c r="AL36" s="638"/>
      <c r="AM36" s="638"/>
      <c r="AN36" s="638"/>
      <c r="AO36" s="638"/>
      <c r="AP36" s="638"/>
      <c r="AQ36" s="638"/>
      <c r="AR36" s="638"/>
      <c r="AS36" s="638"/>
      <c r="AT36" s="638"/>
      <c r="AU36" s="638"/>
      <c r="AV36" s="638"/>
      <c r="AW36" s="638"/>
      <c r="AX36" s="638"/>
      <c r="AY36" s="638"/>
      <c r="AZ36" s="638"/>
      <c r="BA36" s="68"/>
      <c r="BD36" s="75"/>
      <c r="BY36" s="50"/>
      <c r="BZ36" s="48"/>
      <c r="CA36" s="48"/>
    </row>
    <row r="37" spans="2:79" s="62" customFormat="1" ht="9.9499999999999993" customHeight="1">
      <c r="B37" s="74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  <c r="N37" s="332"/>
      <c r="O37" s="332"/>
      <c r="P37" s="332"/>
      <c r="Q37" s="332"/>
      <c r="R37" s="332"/>
      <c r="S37" s="332"/>
      <c r="T37" s="332"/>
      <c r="U37" s="332"/>
      <c r="V37" s="332"/>
      <c r="W37" s="639"/>
      <c r="X37" s="639"/>
      <c r="Y37" s="639"/>
      <c r="Z37" s="639"/>
      <c r="AA37" s="639"/>
      <c r="AB37" s="639"/>
      <c r="AC37" s="639"/>
      <c r="AD37" s="639"/>
      <c r="AE37" s="639"/>
      <c r="AF37" s="639"/>
      <c r="AG37" s="639"/>
      <c r="AH37" s="639"/>
      <c r="AI37" s="639"/>
      <c r="AJ37" s="639"/>
      <c r="AK37" s="639"/>
      <c r="AL37" s="639"/>
      <c r="AM37" s="639"/>
      <c r="AN37" s="639"/>
      <c r="AO37" s="639"/>
      <c r="AP37" s="639"/>
      <c r="AQ37" s="639"/>
      <c r="AR37" s="639"/>
      <c r="AS37" s="639"/>
      <c r="AT37" s="639"/>
      <c r="AU37" s="639"/>
      <c r="AV37" s="639"/>
      <c r="AW37" s="639"/>
      <c r="AX37" s="639"/>
      <c r="AY37" s="639"/>
      <c r="AZ37" s="639"/>
      <c r="BA37" s="68"/>
      <c r="BD37" s="75"/>
      <c r="BY37" s="48"/>
      <c r="BZ37" s="48"/>
      <c r="CA37" s="48"/>
    </row>
    <row r="38" spans="2:79" s="62" customFormat="1" ht="5.25" customHeight="1">
      <c r="B38" s="74"/>
      <c r="C38" s="216"/>
      <c r="D38" s="216"/>
      <c r="E38" s="216"/>
      <c r="F38" s="216"/>
      <c r="G38" s="216"/>
      <c r="H38" s="216"/>
      <c r="I38" s="216"/>
      <c r="J38" s="216"/>
      <c r="K38" s="216"/>
      <c r="L38" s="216"/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8"/>
      <c r="BY38" s="50"/>
      <c r="BZ38" s="48"/>
      <c r="CA38" s="48"/>
    </row>
    <row r="39" spans="2:79" s="62" customFormat="1" ht="9.9499999999999993" customHeight="1">
      <c r="B39" s="74"/>
      <c r="C39" s="332" t="s">
        <v>221</v>
      </c>
      <c r="D39" s="332"/>
      <c r="E39" s="332"/>
      <c r="F39" s="332"/>
      <c r="G39" s="332"/>
      <c r="H39" s="332"/>
      <c r="I39" s="332"/>
      <c r="J39" s="332"/>
      <c r="K39" s="332"/>
      <c r="L39" s="332"/>
      <c r="M39" s="332"/>
      <c r="N39" s="332"/>
      <c r="O39" s="332"/>
      <c r="P39" s="332"/>
      <c r="Q39" s="332"/>
      <c r="R39" s="332"/>
      <c r="S39" s="332"/>
      <c r="T39" s="332"/>
      <c r="U39" s="332"/>
      <c r="V39" s="332"/>
      <c r="W39" s="638" t="s">
        <v>68</v>
      </c>
      <c r="X39" s="638"/>
      <c r="Y39" s="638"/>
      <c r="Z39" s="638"/>
      <c r="AA39" s="638"/>
      <c r="AB39" s="638"/>
      <c r="AC39" s="638"/>
      <c r="AD39" s="638"/>
      <c r="AE39" s="638"/>
      <c r="AF39" s="638"/>
      <c r="AG39" s="638"/>
      <c r="AH39" s="638"/>
      <c r="AI39" s="638"/>
      <c r="AJ39" s="638"/>
      <c r="AK39" s="638"/>
      <c r="AL39" s="638"/>
      <c r="AM39" s="638"/>
      <c r="AN39" s="638"/>
      <c r="AO39" s="638"/>
      <c r="AP39" s="638"/>
      <c r="AQ39" s="638"/>
      <c r="AR39" s="638"/>
      <c r="AS39" s="638"/>
      <c r="AT39" s="638"/>
      <c r="AU39" s="638"/>
      <c r="AV39" s="638"/>
      <c r="AW39" s="638"/>
      <c r="AX39" s="638"/>
      <c r="AY39" s="638"/>
      <c r="AZ39" s="638"/>
      <c r="BA39" s="76"/>
      <c r="BY39" s="48"/>
      <c r="BZ39" s="48"/>
      <c r="CA39" s="48"/>
    </row>
    <row r="40" spans="2:79" s="62" customFormat="1" ht="9.9499999999999993" customHeight="1">
      <c r="B40" s="74"/>
      <c r="C40" s="332"/>
      <c r="D40" s="332"/>
      <c r="E40" s="332"/>
      <c r="F40" s="332"/>
      <c r="G40" s="332"/>
      <c r="H40" s="332"/>
      <c r="I40" s="332"/>
      <c r="J40" s="332"/>
      <c r="K40" s="332"/>
      <c r="L40" s="332"/>
      <c r="M40" s="332"/>
      <c r="N40" s="332"/>
      <c r="O40" s="332"/>
      <c r="P40" s="332"/>
      <c r="Q40" s="332"/>
      <c r="R40" s="332"/>
      <c r="S40" s="332"/>
      <c r="T40" s="332"/>
      <c r="U40" s="332"/>
      <c r="V40" s="332"/>
      <c r="W40" s="639"/>
      <c r="X40" s="639"/>
      <c r="Y40" s="639"/>
      <c r="Z40" s="639"/>
      <c r="AA40" s="639"/>
      <c r="AB40" s="639"/>
      <c r="AC40" s="639"/>
      <c r="AD40" s="639"/>
      <c r="AE40" s="639"/>
      <c r="AF40" s="639"/>
      <c r="AG40" s="639"/>
      <c r="AH40" s="639"/>
      <c r="AI40" s="639"/>
      <c r="AJ40" s="639"/>
      <c r="AK40" s="639"/>
      <c r="AL40" s="639"/>
      <c r="AM40" s="639"/>
      <c r="AN40" s="639"/>
      <c r="AO40" s="639"/>
      <c r="AP40" s="639"/>
      <c r="AQ40" s="639"/>
      <c r="AR40" s="639"/>
      <c r="AS40" s="639"/>
      <c r="AT40" s="639"/>
      <c r="AU40" s="639"/>
      <c r="AV40" s="639"/>
      <c r="AW40" s="639"/>
      <c r="AX40" s="639"/>
      <c r="AY40" s="639"/>
      <c r="AZ40" s="639"/>
      <c r="BA40" s="76"/>
      <c r="BY40" s="50"/>
      <c r="BZ40" s="48"/>
      <c r="CA40" s="48"/>
    </row>
    <row r="41" spans="2:79" s="62" customFormat="1" ht="5.25" customHeight="1">
      <c r="B41" s="74"/>
      <c r="C41" s="216"/>
      <c r="D41" s="216"/>
      <c r="E41" s="216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154"/>
      <c r="X41" s="154"/>
      <c r="Y41" s="154"/>
      <c r="Z41" s="154"/>
      <c r="AA41" s="154"/>
      <c r="AB41" s="154"/>
      <c r="AC41" s="154"/>
      <c r="AD41" s="154"/>
      <c r="AE41" s="154"/>
      <c r="AF41" s="154"/>
      <c r="AG41" s="154"/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76"/>
      <c r="BY41" s="50"/>
      <c r="BZ41" s="48"/>
      <c r="CA41" s="48"/>
    </row>
    <row r="42" spans="2:79" s="62" customFormat="1" ht="9.9499999999999993" customHeight="1">
      <c r="B42" s="74"/>
      <c r="C42" s="332" t="s">
        <v>222</v>
      </c>
      <c r="D42" s="332"/>
      <c r="E42" s="332"/>
      <c r="F42" s="332"/>
      <c r="G42" s="332"/>
      <c r="H42" s="332"/>
      <c r="I42" s="332"/>
      <c r="J42" s="332"/>
      <c r="K42" s="332"/>
      <c r="L42" s="332"/>
      <c r="M42" s="332"/>
      <c r="N42" s="332"/>
      <c r="O42" s="332"/>
      <c r="P42" s="332"/>
      <c r="Q42" s="332"/>
      <c r="R42" s="332"/>
      <c r="S42" s="332"/>
      <c r="T42" s="332"/>
      <c r="U42" s="332"/>
      <c r="V42" s="332"/>
      <c r="W42" s="650"/>
      <c r="X42" s="650"/>
      <c r="Y42" s="650"/>
      <c r="Z42" s="650"/>
      <c r="AA42" s="650"/>
      <c r="AB42" s="650"/>
      <c r="AC42" s="650"/>
      <c r="AD42" s="650"/>
      <c r="AE42" s="650"/>
      <c r="AF42" s="650"/>
      <c r="AG42" s="650"/>
      <c r="AH42" s="650"/>
      <c r="AI42" s="650"/>
      <c r="AJ42" s="650"/>
      <c r="AK42" s="650"/>
      <c r="AL42" s="650"/>
      <c r="AM42" s="650"/>
      <c r="AN42" s="650"/>
      <c r="AO42" s="650"/>
      <c r="AP42" s="650"/>
      <c r="AQ42" s="650"/>
      <c r="AR42" s="650"/>
      <c r="AS42" s="650"/>
      <c r="AT42" s="650"/>
      <c r="AU42" s="650"/>
      <c r="AV42" s="650"/>
      <c r="AW42" s="650"/>
      <c r="AX42" s="650"/>
      <c r="AY42" s="650"/>
      <c r="AZ42" s="650"/>
      <c r="BA42" s="155"/>
      <c r="BY42" s="48"/>
      <c r="BZ42" s="48"/>
      <c r="CA42" s="48"/>
    </row>
    <row r="43" spans="2:79" s="62" customFormat="1" ht="9.9499999999999993" customHeight="1">
      <c r="B43" s="74"/>
      <c r="C43" s="332"/>
      <c r="D43" s="332"/>
      <c r="E43" s="332"/>
      <c r="F43" s="332"/>
      <c r="G43" s="332"/>
      <c r="H43" s="332"/>
      <c r="I43" s="332"/>
      <c r="J43" s="332"/>
      <c r="K43" s="332"/>
      <c r="L43" s="332"/>
      <c r="M43" s="332"/>
      <c r="N43" s="332"/>
      <c r="O43" s="332"/>
      <c r="P43" s="332"/>
      <c r="Q43" s="332"/>
      <c r="R43" s="332"/>
      <c r="S43" s="332"/>
      <c r="T43" s="332"/>
      <c r="U43" s="332"/>
      <c r="V43" s="332"/>
      <c r="W43" s="651"/>
      <c r="X43" s="651"/>
      <c r="Y43" s="651"/>
      <c r="Z43" s="651"/>
      <c r="AA43" s="651"/>
      <c r="AB43" s="651"/>
      <c r="AC43" s="651"/>
      <c r="AD43" s="651"/>
      <c r="AE43" s="651"/>
      <c r="AF43" s="651"/>
      <c r="AG43" s="651"/>
      <c r="AH43" s="651"/>
      <c r="AI43" s="651"/>
      <c r="AJ43" s="651"/>
      <c r="AK43" s="651"/>
      <c r="AL43" s="651"/>
      <c r="AM43" s="651"/>
      <c r="AN43" s="651"/>
      <c r="AO43" s="651"/>
      <c r="AP43" s="651"/>
      <c r="AQ43" s="651"/>
      <c r="AR43" s="651"/>
      <c r="AS43" s="651"/>
      <c r="AT43" s="651"/>
      <c r="AU43" s="651"/>
      <c r="AV43" s="651"/>
      <c r="AW43" s="651"/>
      <c r="AX43" s="651"/>
      <c r="AY43" s="651"/>
      <c r="AZ43" s="651"/>
      <c r="BA43" s="155"/>
      <c r="BY43" s="50"/>
      <c r="BZ43" s="48"/>
      <c r="CA43" s="48"/>
    </row>
    <row r="44" spans="2:79" s="62" customFormat="1" ht="6" customHeight="1" thickBot="1">
      <c r="B44" s="77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79"/>
      <c r="AL44" s="79"/>
      <c r="AM44" s="79"/>
      <c r="AN44" s="79"/>
      <c r="AO44" s="79"/>
      <c r="AP44" s="79"/>
      <c r="AQ44" s="79"/>
      <c r="AR44" s="79"/>
      <c r="AS44" s="79"/>
      <c r="AT44" s="79"/>
      <c r="AU44" s="79"/>
      <c r="AV44" s="79"/>
      <c r="AW44" s="79"/>
      <c r="AX44" s="79"/>
      <c r="AY44" s="79"/>
      <c r="AZ44" s="79"/>
      <c r="BA44" s="80"/>
      <c r="BY44" s="48"/>
      <c r="BZ44" s="48"/>
      <c r="CA44" s="48"/>
    </row>
    <row r="45" spans="2:79" ht="11.25" customHeight="1">
      <c r="B45" s="81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2"/>
      <c r="U45" s="82"/>
      <c r="V45" s="83"/>
      <c r="W45" s="83"/>
      <c r="X45" s="83"/>
      <c r="Y45" s="83"/>
      <c r="Z45" s="83"/>
      <c r="AA45" s="83"/>
      <c r="AB45" s="82"/>
      <c r="AC45" s="82"/>
      <c r="AD45" s="83"/>
      <c r="AE45" s="83"/>
      <c r="AF45" s="83"/>
      <c r="AG45" s="83"/>
      <c r="AH45" s="83"/>
      <c r="AI45" s="83"/>
      <c r="AJ45" s="83"/>
      <c r="BY45" s="50"/>
      <c r="BZ45" s="48"/>
      <c r="CA45" s="48"/>
    </row>
    <row r="46" spans="2:79" ht="11.25" customHeight="1">
      <c r="B46" s="356" t="s">
        <v>210</v>
      </c>
      <c r="C46" s="357"/>
      <c r="D46" s="357"/>
      <c r="E46" s="357"/>
      <c r="F46" s="358"/>
      <c r="G46" s="365" t="s">
        <v>65</v>
      </c>
      <c r="H46" s="365"/>
      <c r="I46" s="365"/>
      <c r="J46" s="365"/>
      <c r="K46" s="365"/>
      <c r="L46" s="365"/>
      <c r="M46" s="365"/>
      <c r="N46" s="640" t="s">
        <v>214</v>
      </c>
      <c r="O46" s="640"/>
      <c r="P46" s="640"/>
      <c r="Q46" s="640"/>
      <c r="R46" s="640"/>
      <c r="S46" s="640"/>
      <c r="T46" s="640"/>
      <c r="U46" s="640"/>
      <c r="V46" s="640"/>
      <c r="W46" s="640"/>
      <c r="X46" s="640"/>
      <c r="Y46" s="640"/>
      <c r="Z46" s="640"/>
      <c r="AA46" s="367" t="s">
        <v>66</v>
      </c>
      <c r="AB46" s="368"/>
      <c r="AC46" s="368"/>
      <c r="AD46" s="368"/>
      <c r="AE46" s="368"/>
      <c r="AF46" s="368"/>
      <c r="AG46" s="368"/>
      <c r="AH46" s="369"/>
      <c r="AI46" s="641" t="s">
        <v>215</v>
      </c>
      <c r="AJ46" s="642"/>
      <c r="AK46" s="642"/>
      <c r="AL46" s="642"/>
      <c r="AM46" s="642"/>
      <c r="AN46" s="642"/>
      <c r="AO46" s="642"/>
      <c r="AP46" s="642"/>
      <c r="AQ46" s="642"/>
      <c r="AR46" s="642"/>
      <c r="AS46" s="642"/>
      <c r="AT46" s="642"/>
      <c r="AU46" s="642"/>
      <c r="AV46" s="642"/>
      <c r="AW46" s="642"/>
      <c r="AX46" s="642"/>
      <c r="AY46" s="642"/>
      <c r="AZ46" s="642"/>
      <c r="BA46" s="643"/>
      <c r="BY46" s="50"/>
      <c r="BZ46" s="48"/>
      <c r="CA46" s="48"/>
    </row>
    <row r="47" spans="2:79" ht="11.25" customHeight="1">
      <c r="B47" s="359"/>
      <c r="C47" s="360"/>
      <c r="D47" s="360"/>
      <c r="E47" s="360"/>
      <c r="F47" s="361"/>
      <c r="G47" s="365"/>
      <c r="H47" s="365"/>
      <c r="I47" s="365"/>
      <c r="J47" s="365"/>
      <c r="K47" s="365"/>
      <c r="L47" s="365"/>
      <c r="M47" s="365"/>
      <c r="N47" s="640"/>
      <c r="O47" s="640"/>
      <c r="P47" s="640"/>
      <c r="Q47" s="640"/>
      <c r="R47" s="640"/>
      <c r="S47" s="640"/>
      <c r="T47" s="640"/>
      <c r="U47" s="640"/>
      <c r="V47" s="640"/>
      <c r="W47" s="640"/>
      <c r="X47" s="640"/>
      <c r="Y47" s="640"/>
      <c r="Z47" s="640"/>
      <c r="AA47" s="370"/>
      <c r="AB47" s="371"/>
      <c r="AC47" s="371"/>
      <c r="AD47" s="371"/>
      <c r="AE47" s="371"/>
      <c r="AF47" s="371"/>
      <c r="AG47" s="371"/>
      <c r="AH47" s="372"/>
      <c r="AI47" s="644"/>
      <c r="AJ47" s="645"/>
      <c r="AK47" s="645"/>
      <c r="AL47" s="645"/>
      <c r="AM47" s="645"/>
      <c r="AN47" s="645"/>
      <c r="AO47" s="645"/>
      <c r="AP47" s="645"/>
      <c r="AQ47" s="645"/>
      <c r="AR47" s="645"/>
      <c r="AS47" s="645"/>
      <c r="AT47" s="645"/>
      <c r="AU47" s="645"/>
      <c r="AV47" s="645"/>
      <c r="AW47" s="645"/>
      <c r="AX47" s="645"/>
      <c r="AY47" s="645"/>
      <c r="AZ47" s="645"/>
      <c r="BA47" s="646"/>
      <c r="BY47" s="50"/>
      <c r="BZ47" s="48"/>
      <c r="CA47" s="48"/>
    </row>
    <row r="48" spans="2:79" ht="11.25" customHeight="1">
      <c r="B48" s="359"/>
      <c r="C48" s="360"/>
      <c r="D48" s="360"/>
      <c r="E48" s="360"/>
      <c r="F48" s="361"/>
      <c r="G48" s="365"/>
      <c r="H48" s="365"/>
      <c r="I48" s="365"/>
      <c r="J48" s="365"/>
      <c r="K48" s="365"/>
      <c r="L48" s="365"/>
      <c r="M48" s="365"/>
      <c r="N48" s="640"/>
      <c r="O48" s="640"/>
      <c r="P48" s="640"/>
      <c r="Q48" s="640"/>
      <c r="R48" s="640"/>
      <c r="S48" s="640"/>
      <c r="T48" s="640"/>
      <c r="U48" s="640"/>
      <c r="V48" s="640"/>
      <c r="W48" s="640"/>
      <c r="X48" s="640"/>
      <c r="Y48" s="640"/>
      <c r="Z48" s="640"/>
      <c r="AA48" s="373"/>
      <c r="AB48" s="374"/>
      <c r="AC48" s="374"/>
      <c r="AD48" s="374"/>
      <c r="AE48" s="374"/>
      <c r="AF48" s="374"/>
      <c r="AG48" s="374"/>
      <c r="AH48" s="375"/>
      <c r="AI48" s="647"/>
      <c r="AJ48" s="648"/>
      <c r="AK48" s="648"/>
      <c r="AL48" s="648"/>
      <c r="AM48" s="648"/>
      <c r="AN48" s="648"/>
      <c r="AO48" s="648"/>
      <c r="AP48" s="648"/>
      <c r="AQ48" s="648"/>
      <c r="AR48" s="648"/>
      <c r="AS48" s="648"/>
      <c r="AT48" s="648"/>
      <c r="AU48" s="648"/>
      <c r="AV48" s="648"/>
      <c r="AW48" s="648"/>
      <c r="AX48" s="648"/>
      <c r="AY48" s="648"/>
      <c r="AZ48" s="648"/>
      <c r="BA48" s="649"/>
      <c r="BY48" s="50"/>
      <c r="BZ48" s="48"/>
      <c r="CA48" s="48"/>
    </row>
    <row r="49" spans="1:142" ht="11.25" customHeight="1">
      <c r="B49" s="359"/>
      <c r="C49" s="360"/>
      <c r="D49" s="360"/>
      <c r="E49" s="360"/>
      <c r="F49" s="361"/>
      <c r="G49" s="365" t="s">
        <v>208</v>
      </c>
      <c r="H49" s="365"/>
      <c r="I49" s="365"/>
      <c r="J49" s="365"/>
      <c r="K49" s="365"/>
      <c r="L49" s="365"/>
      <c r="M49" s="365"/>
      <c r="N49" s="640" t="s">
        <v>213</v>
      </c>
      <c r="O49" s="640"/>
      <c r="P49" s="640"/>
      <c r="Q49" s="640"/>
      <c r="R49" s="640"/>
      <c r="S49" s="640"/>
      <c r="T49" s="640"/>
      <c r="U49" s="640"/>
      <c r="V49" s="640"/>
      <c r="W49" s="640"/>
      <c r="X49" s="640"/>
      <c r="Y49" s="640"/>
      <c r="Z49" s="640"/>
      <c r="AA49" s="367" t="s">
        <v>64</v>
      </c>
      <c r="AB49" s="368"/>
      <c r="AC49" s="368"/>
      <c r="AD49" s="368"/>
      <c r="AE49" s="368"/>
      <c r="AF49" s="368"/>
      <c r="AG49" s="368"/>
      <c r="AH49" s="369"/>
      <c r="AI49" s="641" t="s">
        <v>216</v>
      </c>
      <c r="AJ49" s="642"/>
      <c r="AK49" s="642"/>
      <c r="AL49" s="642"/>
      <c r="AM49" s="642"/>
      <c r="AN49" s="642"/>
      <c r="AO49" s="642"/>
      <c r="AP49" s="642"/>
      <c r="AQ49" s="642"/>
      <c r="AR49" s="642"/>
      <c r="AS49" s="642"/>
      <c r="AT49" s="642"/>
      <c r="AU49" s="642"/>
      <c r="AV49" s="642"/>
      <c r="AW49" s="642"/>
      <c r="AX49" s="642"/>
      <c r="AY49" s="642"/>
      <c r="AZ49" s="642"/>
      <c r="BA49" s="643"/>
      <c r="BY49" s="50"/>
      <c r="BZ49" s="48"/>
      <c r="CA49" s="48"/>
    </row>
    <row r="50" spans="1:142" ht="11.25" customHeight="1">
      <c r="B50" s="359"/>
      <c r="C50" s="360"/>
      <c r="D50" s="360"/>
      <c r="E50" s="360"/>
      <c r="F50" s="361"/>
      <c r="G50" s="365"/>
      <c r="H50" s="365"/>
      <c r="I50" s="365"/>
      <c r="J50" s="365"/>
      <c r="K50" s="365"/>
      <c r="L50" s="365"/>
      <c r="M50" s="365"/>
      <c r="N50" s="640"/>
      <c r="O50" s="640"/>
      <c r="P50" s="640"/>
      <c r="Q50" s="640"/>
      <c r="R50" s="640"/>
      <c r="S50" s="640"/>
      <c r="T50" s="640"/>
      <c r="U50" s="640"/>
      <c r="V50" s="640"/>
      <c r="W50" s="640"/>
      <c r="X50" s="640"/>
      <c r="Y50" s="640"/>
      <c r="Z50" s="640"/>
      <c r="AA50" s="370"/>
      <c r="AB50" s="371"/>
      <c r="AC50" s="371"/>
      <c r="AD50" s="371"/>
      <c r="AE50" s="371"/>
      <c r="AF50" s="371"/>
      <c r="AG50" s="371"/>
      <c r="AH50" s="372"/>
      <c r="AI50" s="644"/>
      <c r="AJ50" s="645"/>
      <c r="AK50" s="645"/>
      <c r="AL50" s="645"/>
      <c r="AM50" s="645"/>
      <c r="AN50" s="645"/>
      <c r="AO50" s="645"/>
      <c r="AP50" s="645"/>
      <c r="AQ50" s="645"/>
      <c r="AR50" s="645"/>
      <c r="AS50" s="645"/>
      <c r="AT50" s="645"/>
      <c r="AU50" s="645"/>
      <c r="AV50" s="645"/>
      <c r="AW50" s="645"/>
      <c r="AX50" s="645"/>
      <c r="AY50" s="645"/>
      <c r="AZ50" s="645"/>
      <c r="BA50" s="646"/>
      <c r="BY50" s="50"/>
      <c r="BZ50" s="48"/>
      <c r="CA50" s="48"/>
    </row>
    <row r="51" spans="1:142" ht="11.25" customHeight="1">
      <c r="B51" s="362"/>
      <c r="C51" s="363"/>
      <c r="D51" s="363"/>
      <c r="E51" s="363"/>
      <c r="F51" s="364"/>
      <c r="G51" s="365"/>
      <c r="H51" s="365"/>
      <c r="I51" s="365"/>
      <c r="J51" s="365"/>
      <c r="K51" s="365"/>
      <c r="L51" s="365"/>
      <c r="M51" s="365"/>
      <c r="N51" s="640"/>
      <c r="O51" s="640"/>
      <c r="P51" s="640"/>
      <c r="Q51" s="640"/>
      <c r="R51" s="640"/>
      <c r="S51" s="640"/>
      <c r="T51" s="640"/>
      <c r="U51" s="640"/>
      <c r="V51" s="640"/>
      <c r="W51" s="640"/>
      <c r="X51" s="640"/>
      <c r="Y51" s="640"/>
      <c r="Z51" s="640"/>
      <c r="AA51" s="373"/>
      <c r="AB51" s="374"/>
      <c r="AC51" s="374"/>
      <c r="AD51" s="374"/>
      <c r="AE51" s="374"/>
      <c r="AF51" s="374"/>
      <c r="AG51" s="374"/>
      <c r="AH51" s="375"/>
      <c r="AI51" s="647"/>
      <c r="AJ51" s="648"/>
      <c r="AK51" s="648"/>
      <c r="AL51" s="648"/>
      <c r="AM51" s="648"/>
      <c r="AN51" s="648"/>
      <c r="AO51" s="648"/>
      <c r="AP51" s="648"/>
      <c r="AQ51" s="648"/>
      <c r="AR51" s="648"/>
      <c r="AS51" s="648"/>
      <c r="AT51" s="648"/>
      <c r="AU51" s="648"/>
      <c r="AV51" s="648"/>
      <c r="AW51" s="648"/>
      <c r="AX51" s="648"/>
      <c r="AY51" s="648"/>
      <c r="AZ51" s="648"/>
      <c r="BA51" s="649"/>
      <c r="BY51" s="50"/>
      <c r="BZ51" s="48"/>
      <c r="CA51" s="48"/>
    </row>
    <row r="52" spans="1:142" ht="11.25" customHeight="1" thickBot="1">
      <c r="B52" s="191"/>
      <c r="C52" s="192"/>
      <c r="D52" s="192"/>
      <c r="E52" s="192"/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1"/>
      <c r="V52" s="191"/>
      <c r="W52" s="191"/>
      <c r="X52" s="191"/>
      <c r="Y52" s="191"/>
      <c r="Z52" s="191"/>
      <c r="AA52" s="191"/>
      <c r="AB52" s="191"/>
      <c r="AC52" s="191"/>
      <c r="AD52" s="191"/>
      <c r="AE52" s="191"/>
      <c r="AF52" s="191"/>
      <c r="AG52" s="191"/>
      <c r="AH52" s="191"/>
      <c r="AI52" s="191"/>
      <c r="AJ52" s="191"/>
      <c r="AK52" s="191"/>
      <c r="AL52" s="191"/>
      <c r="AM52" s="191"/>
      <c r="AN52" s="191"/>
      <c r="AO52" s="191"/>
      <c r="AP52" s="191"/>
      <c r="AQ52" s="191"/>
      <c r="AR52" s="191"/>
      <c r="AS52" s="191"/>
      <c r="AT52" s="191"/>
      <c r="AU52" s="191"/>
      <c r="AV52" s="191"/>
      <c r="AW52" s="191"/>
      <c r="AX52" s="191"/>
      <c r="AY52" s="191"/>
      <c r="AZ52" s="191"/>
      <c r="BA52" s="191"/>
      <c r="BY52" s="50"/>
      <c r="BZ52" s="48"/>
      <c r="CA52" s="48"/>
    </row>
    <row r="53" spans="1:142" ht="11.25" customHeight="1"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AT53" s="130"/>
      <c r="AU53" s="130"/>
      <c r="AV53" s="130"/>
      <c r="AW53" s="130"/>
      <c r="AX53" s="130"/>
      <c r="AY53" s="130"/>
      <c r="AZ53" s="130"/>
      <c r="BA53" s="130"/>
      <c r="BY53" s="50"/>
      <c r="BZ53" s="48"/>
      <c r="CA53" s="48"/>
    </row>
    <row r="54" spans="1:142" ht="11.25" customHeight="1">
      <c r="A54" s="84"/>
      <c r="B54" s="156"/>
      <c r="C54" s="156"/>
      <c r="D54" s="156"/>
      <c r="E54" s="156"/>
      <c r="F54" s="156"/>
      <c r="G54" s="156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634" t="s">
        <v>53</v>
      </c>
      <c r="V54" s="634"/>
      <c r="W54" s="634"/>
      <c r="X54" s="634"/>
      <c r="Y54" s="634"/>
      <c r="Z54" s="634"/>
      <c r="AA54" s="634"/>
      <c r="AB54" s="634"/>
      <c r="AC54" s="634"/>
      <c r="AD54" s="634"/>
      <c r="AE54" s="634"/>
      <c r="AF54" s="634"/>
      <c r="AG54" s="634"/>
      <c r="AH54" s="634"/>
      <c r="AI54" s="634"/>
      <c r="AJ54" s="634"/>
      <c r="AK54" s="634"/>
      <c r="AL54" s="634"/>
      <c r="AM54" s="634"/>
      <c r="AN54" s="634"/>
      <c r="AO54" s="157"/>
      <c r="AP54" s="157"/>
      <c r="AQ54" s="157"/>
      <c r="AR54" s="157"/>
      <c r="AS54" s="157"/>
      <c r="AT54" s="85"/>
      <c r="AU54" s="85"/>
      <c r="AV54" s="86"/>
      <c r="AW54" s="86"/>
      <c r="AX54" s="86"/>
      <c r="AY54" s="86"/>
      <c r="AZ54" s="86"/>
      <c r="BA54" s="87"/>
      <c r="BB54" s="87"/>
      <c r="BY54" s="50"/>
      <c r="BZ54" s="48"/>
      <c r="CA54" s="48"/>
    </row>
    <row r="55" spans="1:142" ht="11.25" customHeight="1" thickBot="1">
      <c r="A55" s="84"/>
      <c r="B55" s="636">
        <v>0</v>
      </c>
      <c r="C55" s="636"/>
      <c r="D55" s="636"/>
      <c r="E55" s="636"/>
      <c r="F55" s="636"/>
      <c r="G55" s="636"/>
      <c r="H55" s="345" t="str">
        <f>IF(B55&lt;&gt;0,"()内の金額は減免前の金額です","")</f>
        <v/>
      </c>
      <c r="I55" s="345"/>
      <c r="J55" s="345"/>
      <c r="K55" s="345"/>
      <c r="L55" s="345"/>
      <c r="M55" s="345"/>
      <c r="N55" s="345"/>
      <c r="O55" s="345"/>
      <c r="P55" s="345"/>
      <c r="Q55" s="345"/>
      <c r="R55" s="345"/>
      <c r="S55" s="345"/>
      <c r="T55" s="345"/>
      <c r="U55" s="635"/>
      <c r="V55" s="635"/>
      <c r="W55" s="635"/>
      <c r="X55" s="635"/>
      <c r="Y55" s="635"/>
      <c r="Z55" s="635"/>
      <c r="AA55" s="635"/>
      <c r="AB55" s="635"/>
      <c r="AC55" s="635"/>
      <c r="AD55" s="635"/>
      <c r="AE55" s="635"/>
      <c r="AF55" s="635"/>
      <c r="AG55" s="635"/>
      <c r="AH55" s="635"/>
      <c r="AI55" s="635"/>
      <c r="AJ55" s="635"/>
      <c r="AK55" s="635"/>
      <c r="AL55" s="635"/>
      <c r="AM55" s="635"/>
      <c r="AN55" s="635"/>
      <c r="AO55" s="88"/>
      <c r="AP55" s="88"/>
      <c r="AQ55" s="88"/>
      <c r="AR55" s="88"/>
      <c r="AS55" s="88"/>
      <c r="AT55" s="88"/>
      <c r="AU55" s="88"/>
      <c r="AV55" s="86"/>
      <c r="AW55" s="86"/>
      <c r="AX55" s="86"/>
      <c r="AY55" s="86"/>
      <c r="AZ55" s="86"/>
      <c r="BA55" s="87"/>
      <c r="BB55" s="87"/>
      <c r="BY55" s="50"/>
      <c r="BZ55" s="48"/>
      <c r="CA55" s="48"/>
    </row>
    <row r="56" spans="1:142" s="50" customFormat="1" ht="11.25" customHeight="1">
      <c r="B56" s="349" t="s">
        <v>17</v>
      </c>
      <c r="C56" s="349"/>
      <c r="D56" s="349"/>
      <c r="E56" s="349"/>
      <c r="F56" s="349"/>
      <c r="G56" s="349"/>
      <c r="H56" s="349" t="s">
        <v>60</v>
      </c>
      <c r="I56" s="349"/>
      <c r="J56" s="349"/>
      <c r="K56" s="349"/>
      <c r="L56" s="349"/>
      <c r="M56" s="349"/>
      <c r="N56" s="349"/>
      <c r="O56" s="349"/>
      <c r="P56" s="349"/>
      <c r="Q56" s="349"/>
      <c r="R56" s="349"/>
      <c r="S56" s="349"/>
      <c r="T56" s="349"/>
      <c r="U56" s="349"/>
      <c r="V56" s="349"/>
      <c r="W56" s="349"/>
      <c r="X56" s="349" t="s">
        <v>59</v>
      </c>
      <c r="Y56" s="349"/>
      <c r="Z56" s="349"/>
      <c r="AA56" s="349"/>
      <c r="AB56" s="349"/>
      <c r="AC56" s="349"/>
      <c r="AD56" s="349"/>
      <c r="AE56" s="350" t="s">
        <v>42</v>
      </c>
      <c r="AF56" s="351"/>
      <c r="AG56" s="351"/>
      <c r="AH56" s="351"/>
      <c r="AI56" s="352"/>
      <c r="AJ56" s="350" t="s">
        <v>58</v>
      </c>
      <c r="AK56" s="351"/>
      <c r="AL56" s="351"/>
      <c r="AM56" s="351"/>
      <c r="AN56" s="352"/>
      <c r="AO56" s="349" t="s">
        <v>52</v>
      </c>
      <c r="AP56" s="349"/>
      <c r="AQ56" s="349"/>
      <c r="AR56" s="349"/>
      <c r="AS56" s="349"/>
      <c r="AT56" s="349"/>
      <c r="AU56" s="349"/>
      <c r="AV56" s="350" t="s">
        <v>18</v>
      </c>
      <c r="AW56" s="351"/>
      <c r="AX56" s="351"/>
      <c r="AY56" s="351"/>
      <c r="AZ56" s="351"/>
      <c r="BA56" s="352"/>
      <c r="BB56" s="637"/>
      <c r="BE56" s="89"/>
      <c r="BP56" s="417" t="s">
        <v>36</v>
      </c>
      <c r="BQ56" s="419" t="s">
        <v>44</v>
      </c>
      <c r="BR56" s="421" t="s">
        <v>45</v>
      </c>
      <c r="BS56" s="385" t="s">
        <v>46</v>
      </c>
      <c r="BT56" s="421" t="s">
        <v>47</v>
      </c>
      <c r="BU56" s="385" t="s">
        <v>50</v>
      </c>
      <c r="BV56" s="387" t="s">
        <v>43</v>
      </c>
      <c r="BZ56" s="48"/>
      <c r="CA56" s="48"/>
    </row>
    <row r="57" spans="1:142" s="50" customFormat="1" ht="11.25" customHeight="1" thickBot="1">
      <c r="B57" s="349"/>
      <c r="C57" s="349"/>
      <c r="D57" s="349"/>
      <c r="E57" s="349"/>
      <c r="F57" s="349"/>
      <c r="G57" s="349"/>
      <c r="H57" s="349"/>
      <c r="I57" s="349"/>
      <c r="J57" s="349"/>
      <c r="K57" s="349"/>
      <c r="L57" s="349"/>
      <c r="M57" s="349"/>
      <c r="N57" s="349"/>
      <c r="O57" s="349"/>
      <c r="P57" s="349"/>
      <c r="Q57" s="349"/>
      <c r="R57" s="349"/>
      <c r="S57" s="349"/>
      <c r="T57" s="349"/>
      <c r="U57" s="349"/>
      <c r="V57" s="349"/>
      <c r="W57" s="349"/>
      <c r="X57" s="349"/>
      <c r="Y57" s="349"/>
      <c r="Z57" s="349"/>
      <c r="AA57" s="349"/>
      <c r="AB57" s="349"/>
      <c r="AC57" s="349"/>
      <c r="AD57" s="349"/>
      <c r="AE57" s="353"/>
      <c r="AF57" s="354"/>
      <c r="AG57" s="354"/>
      <c r="AH57" s="354"/>
      <c r="AI57" s="355"/>
      <c r="AJ57" s="353"/>
      <c r="AK57" s="354"/>
      <c r="AL57" s="354"/>
      <c r="AM57" s="354"/>
      <c r="AN57" s="355"/>
      <c r="AO57" s="349"/>
      <c r="AP57" s="349"/>
      <c r="AQ57" s="349"/>
      <c r="AR57" s="349"/>
      <c r="AS57" s="349"/>
      <c r="AT57" s="349"/>
      <c r="AU57" s="349"/>
      <c r="AV57" s="353"/>
      <c r="AW57" s="354"/>
      <c r="AX57" s="354"/>
      <c r="AY57" s="354"/>
      <c r="AZ57" s="354"/>
      <c r="BA57" s="355"/>
      <c r="BB57" s="637"/>
      <c r="BP57" s="418"/>
      <c r="BQ57" s="420"/>
      <c r="BR57" s="422"/>
      <c r="BS57" s="386"/>
      <c r="BT57" s="422"/>
      <c r="BU57" s="386"/>
      <c r="BV57" s="388"/>
      <c r="BZ57" s="48"/>
      <c r="CA57" s="48"/>
    </row>
    <row r="58" spans="1:142" ht="11.1" customHeight="1">
      <c r="A58" s="465"/>
      <c r="B58" s="616">
        <f>IF($B$55=0,BR58,IF($B$55=0.5,BT58,IF($B$55=1,"","")))</f>
        <v>0</v>
      </c>
      <c r="C58" s="617"/>
      <c r="D58" s="617"/>
      <c r="E58" s="617"/>
      <c r="F58" s="617"/>
      <c r="G58" s="618"/>
      <c r="H58" s="390" t="str">
        <f>IFERROR(BP58,"")</f>
        <v/>
      </c>
      <c r="I58" s="391"/>
      <c r="J58" s="391"/>
      <c r="K58" s="391"/>
      <c r="L58" s="391"/>
      <c r="M58" s="391"/>
      <c r="N58" s="391"/>
      <c r="O58" s="391"/>
      <c r="P58" s="391"/>
      <c r="Q58" s="391"/>
      <c r="R58" s="391"/>
      <c r="S58" s="391"/>
      <c r="T58" s="391"/>
      <c r="U58" s="391"/>
      <c r="V58" s="391"/>
      <c r="W58" s="392"/>
      <c r="X58" s="411" t="str">
        <f>IF($H58="","",IF($B$55=0,BQ58,IF($B$55=0.5,BS58,IF($B$55=1,BU58,""))))</f>
        <v/>
      </c>
      <c r="Y58" s="412"/>
      <c r="Z58" s="412"/>
      <c r="AA58" s="412"/>
      <c r="AB58" s="412"/>
      <c r="AC58" s="412"/>
      <c r="AD58" s="412"/>
      <c r="AE58" s="390" t="str">
        <f>IF($H58="","",IF(BQ58=0,0,BV58))</f>
        <v/>
      </c>
      <c r="AF58" s="391"/>
      <c r="AG58" s="391"/>
      <c r="AH58" s="391"/>
      <c r="AI58" s="392"/>
      <c r="AJ58" s="625"/>
      <c r="AK58" s="626"/>
      <c r="AL58" s="626"/>
      <c r="AM58" s="626"/>
      <c r="AN58" s="627"/>
      <c r="AO58" s="408" t="str">
        <f>IF(AJ58="","",IFERROR(X58*AJ58,""))</f>
        <v/>
      </c>
      <c r="AP58" s="409"/>
      <c r="AQ58" s="409"/>
      <c r="AR58" s="409"/>
      <c r="AS58" s="409"/>
      <c r="AT58" s="409"/>
      <c r="AU58" s="410"/>
      <c r="AV58" s="607"/>
      <c r="AW58" s="608"/>
      <c r="AX58" s="608"/>
      <c r="AY58" s="608"/>
      <c r="AZ58" s="608"/>
      <c r="BA58" s="609"/>
      <c r="BB58" s="370"/>
      <c r="BM58" s="415">
        <v>1</v>
      </c>
      <c r="BN58" s="415"/>
      <c r="BO58" s="415"/>
      <c r="BP58" s="427" t="e">
        <f>VLOOKUP(BM58,試験項目一覧!K:L,2,FALSE)</f>
        <v>#N/A</v>
      </c>
      <c r="BQ58" s="429">
        <f>IFERROR(VLOOKUP(BP58,試験項目一覧!E:H,2,FALSE),0)</f>
        <v>0</v>
      </c>
      <c r="BR58" s="423">
        <f>IFERROR(VLOOKUP(BP58,試験項目一覧!E:H,3,FALSE),0)</f>
        <v>0</v>
      </c>
      <c r="BS58" s="432">
        <f>IFERROR(VLOOKUP(BP58,試験項目一覧!E:H,4,FALSE),0)</f>
        <v>0</v>
      </c>
      <c r="BT58" s="423">
        <f>IFERROR(VLOOKUP(BP58,試験項目一覧!E:H,5,FALSE),0)</f>
        <v>0</v>
      </c>
      <c r="BU58" s="423">
        <v>0</v>
      </c>
      <c r="BV58" s="423">
        <f>IFERROR(VLOOKUP(BP58,試験項目一覧!E:H,6,FALSE),0)</f>
        <v>0</v>
      </c>
      <c r="BZ58" s="48"/>
      <c r="CA58" s="48"/>
    </row>
    <row r="59" spans="1:142" ht="11.1" customHeight="1">
      <c r="A59" s="465"/>
      <c r="B59" s="619"/>
      <c r="C59" s="620"/>
      <c r="D59" s="620"/>
      <c r="E59" s="620"/>
      <c r="F59" s="620"/>
      <c r="G59" s="621"/>
      <c r="H59" s="393"/>
      <c r="I59" s="394"/>
      <c r="J59" s="394"/>
      <c r="K59" s="394"/>
      <c r="L59" s="394"/>
      <c r="M59" s="394"/>
      <c r="N59" s="394"/>
      <c r="O59" s="394"/>
      <c r="P59" s="394"/>
      <c r="Q59" s="394"/>
      <c r="R59" s="394"/>
      <c r="S59" s="394"/>
      <c r="T59" s="394"/>
      <c r="U59" s="394"/>
      <c r="V59" s="394"/>
      <c r="W59" s="395"/>
      <c r="X59" s="411"/>
      <c r="Y59" s="412"/>
      <c r="Z59" s="412"/>
      <c r="AA59" s="412"/>
      <c r="AB59" s="412"/>
      <c r="AC59" s="412"/>
      <c r="AD59" s="412"/>
      <c r="AE59" s="393"/>
      <c r="AF59" s="394"/>
      <c r="AG59" s="394"/>
      <c r="AH59" s="394"/>
      <c r="AI59" s="395"/>
      <c r="AJ59" s="628"/>
      <c r="AK59" s="629"/>
      <c r="AL59" s="629"/>
      <c r="AM59" s="629"/>
      <c r="AN59" s="630"/>
      <c r="AO59" s="411"/>
      <c r="AP59" s="412"/>
      <c r="AQ59" s="412"/>
      <c r="AR59" s="412"/>
      <c r="AS59" s="412"/>
      <c r="AT59" s="412"/>
      <c r="AU59" s="413"/>
      <c r="AV59" s="610"/>
      <c r="AW59" s="611"/>
      <c r="AX59" s="611"/>
      <c r="AY59" s="611"/>
      <c r="AZ59" s="611"/>
      <c r="BA59" s="612"/>
      <c r="BB59" s="370"/>
      <c r="BE59" s="89"/>
      <c r="BM59" s="415"/>
      <c r="BN59" s="415"/>
      <c r="BO59" s="415"/>
      <c r="BP59" s="427"/>
      <c r="BQ59" s="430"/>
      <c r="BR59" s="424"/>
      <c r="BS59" s="433"/>
      <c r="BT59" s="424"/>
      <c r="BU59" s="424"/>
      <c r="BV59" s="424"/>
      <c r="BZ59" s="48"/>
      <c r="CA59" s="48"/>
      <c r="CT59" s="95"/>
      <c r="CU59" s="95"/>
      <c r="CV59" s="95"/>
      <c r="CW59" s="95"/>
      <c r="CX59" s="95"/>
      <c r="CY59" s="95"/>
      <c r="CZ59" s="95"/>
      <c r="DA59" s="95"/>
      <c r="DB59" s="95"/>
      <c r="DC59" s="95"/>
      <c r="DD59" s="95"/>
      <c r="DE59" s="95"/>
      <c r="DF59" s="95"/>
      <c r="DG59" s="95"/>
      <c r="DH59" s="95"/>
      <c r="DI59" s="95"/>
      <c r="DJ59" s="95"/>
      <c r="DK59" s="95"/>
      <c r="DL59" s="95"/>
      <c r="DM59" s="95"/>
      <c r="DN59" s="95"/>
      <c r="DO59" s="95"/>
      <c r="DP59" s="95"/>
      <c r="DQ59" s="95"/>
      <c r="DR59" s="95"/>
      <c r="DS59" s="95"/>
      <c r="DT59" s="95"/>
      <c r="DU59" s="95"/>
      <c r="DV59" s="95"/>
      <c r="DW59" s="95"/>
      <c r="DX59" s="95"/>
      <c r="DY59" s="95"/>
      <c r="DZ59" s="95"/>
      <c r="EA59" s="95"/>
      <c r="EB59" s="95"/>
      <c r="EC59" s="95"/>
      <c r="ED59" s="95"/>
      <c r="EE59" s="95"/>
      <c r="EF59" s="95"/>
      <c r="EG59" s="95"/>
      <c r="EH59" s="95"/>
      <c r="EI59" s="95"/>
      <c r="EJ59" s="95"/>
      <c r="EK59" s="95"/>
      <c r="EL59" s="95"/>
    </row>
    <row r="60" spans="1:142" ht="11.1" customHeight="1">
      <c r="A60" s="465"/>
      <c r="B60" s="622"/>
      <c r="C60" s="623"/>
      <c r="D60" s="623"/>
      <c r="E60" s="623"/>
      <c r="F60" s="623"/>
      <c r="G60" s="624"/>
      <c r="H60" s="396"/>
      <c r="I60" s="397"/>
      <c r="J60" s="397"/>
      <c r="K60" s="397"/>
      <c r="L60" s="397"/>
      <c r="M60" s="397"/>
      <c r="N60" s="397"/>
      <c r="O60" s="397"/>
      <c r="P60" s="397"/>
      <c r="Q60" s="397"/>
      <c r="R60" s="397"/>
      <c r="S60" s="397"/>
      <c r="T60" s="397"/>
      <c r="U60" s="397"/>
      <c r="V60" s="397"/>
      <c r="W60" s="398"/>
      <c r="X60" s="96" t="s">
        <v>40</v>
      </c>
      <c r="Y60" s="426" t="str">
        <f>IF($H58="","",IF($B$55=0,"",BQ58))</f>
        <v/>
      </c>
      <c r="Z60" s="426"/>
      <c r="AA60" s="426"/>
      <c r="AB60" s="426"/>
      <c r="AC60" s="426"/>
      <c r="AD60" s="97" t="s">
        <v>41</v>
      </c>
      <c r="AE60" s="396"/>
      <c r="AF60" s="397"/>
      <c r="AG60" s="397"/>
      <c r="AH60" s="397"/>
      <c r="AI60" s="398"/>
      <c r="AJ60" s="631"/>
      <c r="AK60" s="632"/>
      <c r="AL60" s="632"/>
      <c r="AM60" s="632"/>
      <c r="AN60" s="633"/>
      <c r="AO60" s="96" t="s">
        <v>40</v>
      </c>
      <c r="AP60" s="426" t="str">
        <f>IF(AJ58="","",IF($B$55=0,"",IFERROR(Y60*AJ58,"")))</f>
        <v/>
      </c>
      <c r="AQ60" s="426"/>
      <c r="AR60" s="426"/>
      <c r="AS60" s="426"/>
      <c r="AT60" s="426"/>
      <c r="AU60" s="97" t="s">
        <v>41</v>
      </c>
      <c r="AV60" s="613"/>
      <c r="AW60" s="614"/>
      <c r="AX60" s="614"/>
      <c r="AY60" s="614"/>
      <c r="AZ60" s="614"/>
      <c r="BA60" s="615"/>
      <c r="BB60" s="370"/>
      <c r="BE60" s="51"/>
      <c r="BM60" s="415"/>
      <c r="BN60" s="415"/>
      <c r="BO60" s="415"/>
      <c r="BP60" s="428"/>
      <c r="BQ60" s="431"/>
      <c r="BR60" s="425"/>
      <c r="BS60" s="434"/>
      <c r="BT60" s="425"/>
      <c r="BU60" s="425"/>
      <c r="BV60" s="425"/>
      <c r="BZ60" s="48"/>
      <c r="CA60" s="48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</row>
    <row r="61" spans="1:142" ht="11.1" customHeight="1">
      <c r="A61" s="465"/>
      <c r="B61" s="616">
        <f>IF($B$55=0,BR61,IF($B$55=0.5,BT61,IF($B$55=1,"","")))</f>
        <v>0</v>
      </c>
      <c r="C61" s="617"/>
      <c r="D61" s="617"/>
      <c r="E61" s="617"/>
      <c r="F61" s="617"/>
      <c r="G61" s="618"/>
      <c r="H61" s="390" t="str">
        <f>IFERROR(BP61,"")</f>
        <v/>
      </c>
      <c r="I61" s="391"/>
      <c r="J61" s="391"/>
      <c r="K61" s="391"/>
      <c r="L61" s="391"/>
      <c r="M61" s="391"/>
      <c r="N61" s="391"/>
      <c r="O61" s="391"/>
      <c r="P61" s="391"/>
      <c r="Q61" s="391"/>
      <c r="R61" s="391"/>
      <c r="S61" s="391"/>
      <c r="T61" s="391"/>
      <c r="U61" s="391"/>
      <c r="V61" s="391"/>
      <c r="W61" s="392"/>
      <c r="X61" s="411" t="str">
        <f t="shared" ref="X61" si="0">IF($H61="","",IF($B$55=0,BQ61,IF($B$55=0.5,BS61,IF($B$55=1,BU61,""))))</f>
        <v/>
      </c>
      <c r="Y61" s="412"/>
      <c r="Z61" s="412"/>
      <c r="AA61" s="412"/>
      <c r="AB61" s="412"/>
      <c r="AC61" s="412"/>
      <c r="AD61" s="412"/>
      <c r="AE61" s="390" t="str">
        <f t="shared" ref="AE61" si="1">IF($H61="","",IF(BQ61=0,0,BV61))</f>
        <v/>
      </c>
      <c r="AF61" s="391"/>
      <c r="AG61" s="391"/>
      <c r="AH61" s="391"/>
      <c r="AI61" s="392"/>
      <c r="AJ61" s="625"/>
      <c r="AK61" s="626"/>
      <c r="AL61" s="626"/>
      <c r="AM61" s="626"/>
      <c r="AN61" s="627"/>
      <c r="AO61" s="408" t="str">
        <f t="shared" ref="AO61" si="2">IF(AJ61="","",IFERROR(X61*AJ61,""))</f>
        <v/>
      </c>
      <c r="AP61" s="409"/>
      <c r="AQ61" s="409"/>
      <c r="AR61" s="409"/>
      <c r="AS61" s="409"/>
      <c r="AT61" s="409"/>
      <c r="AU61" s="410"/>
      <c r="AV61" s="607"/>
      <c r="AW61" s="608"/>
      <c r="AX61" s="608"/>
      <c r="AY61" s="608"/>
      <c r="AZ61" s="608"/>
      <c r="BA61" s="609"/>
      <c r="BB61" s="370"/>
      <c r="BE61" s="98"/>
      <c r="BM61" s="415">
        <v>2</v>
      </c>
      <c r="BN61" s="415"/>
      <c r="BO61" s="415"/>
      <c r="BP61" s="437" t="e">
        <f>VLOOKUP(BM61,試験項目一覧!K:L,2,FALSE)</f>
        <v>#N/A</v>
      </c>
      <c r="BQ61" s="438">
        <f>IFERROR(VLOOKUP(BP61,試験項目一覧!E:H,2,FALSE),0)</f>
        <v>0</v>
      </c>
      <c r="BR61" s="435">
        <f>IFERROR(VLOOKUP(BP61,試験項目一覧!E:H,3,FALSE),0)</f>
        <v>0</v>
      </c>
      <c r="BS61" s="439">
        <f>IFERROR(VLOOKUP(BP61,試験項目一覧!E:H,4,FALSE),0)</f>
        <v>0</v>
      </c>
      <c r="BT61" s="435">
        <f>IFERROR(VLOOKUP(BP61,試験項目一覧!E:H,5,FALSE),0)</f>
        <v>0</v>
      </c>
      <c r="BU61" s="435">
        <v>0</v>
      </c>
      <c r="BV61" s="435">
        <f>IFERROR(VLOOKUP(BP61,試験項目一覧!E:H,6,FALSE),0)</f>
        <v>0</v>
      </c>
      <c r="BZ61" s="48"/>
      <c r="CA61" s="48"/>
      <c r="CT61" s="95"/>
      <c r="CU61" s="95"/>
      <c r="CV61" s="95"/>
      <c r="CW61" s="95"/>
      <c r="CX61" s="95"/>
      <c r="CY61" s="95"/>
      <c r="CZ61" s="95"/>
      <c r="DA61" s="95"/>
      <c r="DB61" s="95"/>
      <c r="DC61" s="95"/>
      <c r="DD61" s="95"/>
      <c r="DE61" s="95"/>
      <c r="DF61" s="95"/>
      <c r="DG61" s="95"/>
      <c r="DH61" s="95"/>
      <c r="DI61" s="95"/>
      <c r="DJ61" s="95"/>
      <c r="DK61" s="95"/>
      <c r="DL61" s="95"/>
      <c r="DM61" s="95"/>
      <c r="DN61" s="95"/>
      <c r="DO61" s="95"/>
      <c r="DP61" s="95"/>
      <c r="DQ61" s="95"/>
      <c r="DR61" s="95"/>
      <c r="DS61" s="95"/>
      <c r="DT61" s="95"/>
      <c r="DU61" s="95"/>
      <c r="DV61" s="95"/>
      <c r="DW61" s="95"/>
      <c r="DX61" s="95"/>
      <c r="DY61" s="95"/>
      <c r="DZ61" s="95"/>
      <c r="EA61" s="95"/>
      <c r="EB61" s="95"/>
      <c r="EC61" s="95"/>
      <c r="ED61" s="95"/>
      <c r="EE61" s="95"/>
      <c r="EF61" s="95"/>
      <c r="EG61" s="95"/>
      <c r="EH61" s="95"/>
      <c r="EI61" s="95"/>
      <c r="EJ61" s="95"/>
      <c r="EK61" s="95"/>
      <c r="EL61" s="95"/>
    </row>
    <row r="62" spans="1:142" ht="11.1" customHeight="1">
      <c r="A62" s="465"/>
      <c r="B62" s="619"/>
      <c r="C62" s="620"/>
      <c r="D62" s="620"/>
      <c r="E62" s="620"/>
      <c r="F62" s="620"/>
      <c r="G62" s="621"/>
      <c r="H62" s="393"/>
      <c r="I62" s="394"/>
      <c r="J62" s="394"/>
      <c r="K62" s="394"/>
      <c r="L62" s="394"/>
      <c r="M62" s="394"/>
      <c r="N62" s="394"/>
      <c r="O62" s="394"/>
      <c r="P62" s="394"/>
      <c r="Q62" s="394"/>
      <c r="R62" s="394"/>
      <c r="S62" s="394"/>
      <c r="T62" s="394"/>
      <c r="U62" s="394"/>
      <c r="V62" s="394"/>
      <c r="W62" s="395"/>
      <c r="X62" s="411"/>
      <c r="Y62" s="412"/>
      <c r="Z62" s="412"/>
      <c r="AA62" s="412"/>
      <c r="AB62" s="412"/>
      <c r="AC62" s="412"/>
      <c r="AD62" s="412"/>
      <c r="AE62" s="393"/>
      <c r="AF62" s="394"/>
      <c r="AG62" s="394"/>
      <c r="AH62" s="394"/>
      <c r="AI62" s="395"/>
      <c r="AJ62" s="628"/>
      <c r="AK62" s="629"/>
      <c r="AL62" s="629"/>
      <c r="AM62" s="629"/>
      <c r="AN62" s="630"/>
      <c r="AO62" s="411"/>
      <c r="AP62" s="412"/>
      <c r="AQ62" s="412"/>
      <c r="AR62" s="412"/>
      <c r="AS62" s="412"/>
      <c r="AT62" s="412"/>
      <c r="AU62" s="413"/>
      <c r="AV62" s="610"/>
      <c r="AW62" s="611"/>
      <c r="AX62" s="611"/>
      <c r="AY62" s="611"/>
      <c r="AZ62" s="611"/>
      <c r="BA62" s="612"/>
      <c r="BB62" s="370"/>
      <c r="BE62" s="98"/>
      <c r="BM62" s="415"/>
      <c r="BN62" s="415"/>
      <c r="BO62" s="415"/>
      <c r="BP62" s="427"/>
      <c r="BQ62" s="438"/>
      <c r="BR62" s="435"/>
      <c r="BS62" s="439"/>
      <c r="BT62" s="435"/>
      <c r="BU62" s="435"/>
      <c r="BV62" s="435"/>
      <c r="BZ62" s="48"/>
      <c r="CA62" s="48"/>
      <c r="CT62" s="95"/>
      <c r="CU62" s="95"/>
      <c r="CV62" s="95"/>
      <c r="CW62" s="95"/>
      <c r="CX62" s="95"/>
      <c r="CY62" s="95"/>
      <c r="CZ62" s="95"/>
      <c r="DA62" s="95"/>
      <c r="DB62" s="95"/>
      <c r="DC62" s="95"/>
      <c r="DD62" s="95"/>
      <c r="DE62" s="95"/>
      <c r="DF62" s="95"/>
      <c r="DG62" s="95"/>
      <c r="DH62" s="95"/>
      <c r="DI62" s="95"/>
      <c r="DJ62" s="95"/>
      <c r="DK62" s="95"/>
      <c r="DL62" s="95"/>
      <c r="DM62" s="95"/>
      <c r="DN62" s="95"/>
      <c r="DO62" s="95"/>
      <c r="DP62" s="95"/>
      <c r="DQ62" s="95"/>
      <c r="DR62" s="95"/>
      <c r="DS62" s="95"/>
      <c r="DT62" s="95"/>
      <c r="DU62" s="95"/>
      <c r="DV62" s="95"/>
      <c r="DW62" s="95"/>
      <c r="DX62" s="95"/>
      <c r="DY62" s="95"/>
      <c r="DZ62" s="95"/>
      <c r="EA62" s="95"/>
      <c r="EB62" s="95"/>
      <c r="EC62" s="95"/>
      <c r="ED62" s="95"/>
      <c r="EE62" s="95"/>
      <c r="EF62" s="95"/>
      <c r="EG62" s="95"/>
      <c r="EH62" s="95"/>
      <c r="EI62" s="95"/>
      <c r="EJ62" s="95"/>
      <c r="EK62" s="95"/>
      <c r="EL62" s="95"/>
    </row>
    <row r="63" spans="1:142" ht="11.1" customHeight="1">
      <c r="A63" s="465"/>
      <c r="B63" s="622"/>
      <c r="C63" s="623"/>
      <c r="D63" s="623"/>
      <c r="E63" s="623"/>
      <c r="F63" s="623"/>
      <c r="G63" s="624"/>
      <c r="H63" s="396"/>
      <c r="I63" s="397"/>
      <c r="J63" s="397"/>
      <c r="K63" s="397"/>
      <c r="L63" s="397"/>
      <c r="M63" s="397"/>
      <c r="N63" s="397"/>
      <c r="O63" s="397"/>
      <c r="P63" s="397"/>
      <c r="Q63" s="397"/>
      <c r="R63" s="397"/>
      <c r="S63" s="397"/>
      <c r="T63" s="397"/>
      <c r="U63" s="397"/>
      <c r="V63" s="397"/>
      <c r="W63" s="398"/>
      <c r="X63" s="96" t="s">
        <v>40</v>
      </c>
      <c r="Y63" s="426" t="str">
        <f t="shared" ref="Y63" si="3">IF($H61="","",IF($B$55=0,"",BQ61))</f>
        <v/>
      </c>
      <c r="Z63" s="426"/>
      <c r="AA63" s="426"/>
      <c r="AB63" s="426"/>
      <c r="AC63" s="426"/>
      <c r="AD63" s="97" t="s">
        <v>41</v>
      </c>
      <c r="AE63" s="396"/>
      <c r="AF63" s="397"/>
      <c r="AG63" s="397"/>
      <c r="AH63" s="397"/>
      <c r="AI63" s="398"/>
      <c r="AJ63" s="631"/>
      <c r="AK63" s="632"/>
      <c r="AL63" s="632"/>
      <c r="AM63" s="632"/>
      <c r="AN63" s="633"/>
      <c r="AO63" s="96" t="s">
        <v>40</v>
      </c>
      <c r="AP63" s="426" t="str">
        <f t="shared" ref="AP63" si="4">IF(AJ61="","",IF($B$55=0,"",IFERROR(Y63*AJ61,"")))</f>
        <v/>
      </c>
      <c r="AQ63" s="426"/>
      <c r="AR63" s="426"/>
      <c r="AS63" s="426"/>
      <c r="AT63" s="426"/>
      <c r="AU63" s="97" t="s">
        <v>41</v>
      </c>
      <c r="AV63" s="613"/>
      <c r="AW63" s="614"/>
      <c r="AX63" s="614"/>
      <c r="AY63" s="614"/>
      <c r="AZ63" s="614"/>
      <c r="BA63" s="615"/>
      <c r="BB63" s="370"/>
      <c r="BE63" s="98"/>
      <c r="BM63" s="415"/>
      <c r="BN63" s="415"/>
      <c r="BO63" s="415"/>
      <c r="BP63" s="428"/>
      <c r="BQ63" s="438"/>
      <c r="BR63" s="435"/>
      <c r="BS63" s="439"/>
      <c r="BT63" s="435"/>
      <c r="BU63" s="435"/>
      <c r="BV63" s="435"/>
      <c r="BZ63" s="48"/>
      <c r="CA63" s="48"/>
      <c r="CN63" s="99"/>
      <c r="CO63" s="436"/>
      <c r="CP63" s="436"/>
      <c r="CQ63" s="436"/>
      <c r="CR63" s="436"/>
      <c r="CS63" s="436"/>
      <c r="CT63" s="95"/>
      <c r="CU63" s="95"/>
      <c r="CV63" s="95"/>
      <c r="CW63" s="95"/>
      <c r="CX63" s="95"/>
      <c r="CY63" s="95"/>
      <c r="CZ63" s="95"/>
      <c r="DA63" s="95"/>
      <c r="DB63" s="95"/>
      <c r="DC63" s="95"/>
      <c r="DD63" s="95"/>
      <c r="DE63" s="95"/>
      <c r="DF63" s="95"/>
      <c r="DG63" s="95"/>
      <c r="DH63" s="95"/>
      <c r="DI63" s="95"/>
      <c r="DJ63" s="95"/>
      <c r="DK63" s="95"/>
      <c r="DL63" s="95"/>
      <c r="DM63" s="95"/>
      <c r="DN63" s="95"/>
      <c r="DO63" s="95"/>
      <c r="DP63" s="95"/>
      <c r="DQ63" s="95"/>
      <c r="DR63" s="95"/>
      <c r="DS63" s="95"/>
      <c r="DT63" s="95"/>
      <c r="DU63" s="95"/>
      <c r="DV63" s="95"/>
      <c r="DW63" s="95"/>
      <c r="DX63" s="95"/>
      <c r="DY63" s="95"/>
      <c r="DZ63" s="95"/>
      <c r="EA63" s="95"/>
      <c r="EB63" s="95"/>
      <c r="EC63" s="95"/>
      <c r="ED63" s="95"/>
      <c r="EE63" s="95"/>
      <c r="EF63" s="95"/>
      <c r="EG63" s="95"/>
      <c r="EH63" s="95"/>
      <c r="EI63" s="95"/>
      <c r="EJ63" s="95"/>
      <c r="EK63" s="95"/>
      <c r="EL63" s="95"/>
    </row>
    <row r="64" spans="1:142" ht="11.1" customHeight="1">
      <c r="A64" s="465"/>
      <c r="B64" s="616">
        <f>IF($B$55=0,BR64,IF($B$55=0.5,BT64,IF($B$55=1,"","")))</f>
        <v>0</v>
      </c>
      <c r="C64" s="617"/>
      <c r="D64" s="617"/>
      <c r="E64" s="617"/>
      <c r="F64" s="617"/>
      <c r="G64" s="618"/>
      <c r="H64" s="390" t="str">
        <f>IFERROR(BP64,"")</f>
        <v/>
      </c>
      <c r="I64" s="391"/>
      <c r="J64" s="391"/>
      <c r="K64" s="391"/>
      <c r="L64" s="391"/>
      <c r="M64" s="391"/>
      <c r="N64" s="391"/>
      <c r="O64" s="391"/>
      <c r="P64" s="391"/>
      <c r="Q64" s="391"/>
      <c r="R64" s="391"/>
      <c r="S64" s="391"/>
      <c r="T64" s="391"/>
      <c r="U64" s="391"/>
      <c r="V64" s="391"/>
      <c r="W64" s="392"/>
      <c r="X64" s="411" t="str">
        <f t="shared" ref="X64" si="5">IF($H64="","",IF($B$55=0,BQ64,IF($B$55=0.5,BS64,IF($B$55=1,BU64,""))))</f>
        <v/>
      </c>
      <c r="Y64" s="412"/>
      <c r="Z64" s="412"/>
      <c r="AA64" s="412"/>
      <c r="AB64" s="412"/>
      <c r="AC64" s="412"/>
      <c r="AD64" s="412"/>
      <c r="AE64" s="390" t="str">
        <f t="shared" ref="AE64" si="6">IF($H64="","",IF(BQ64=0,0,BV64))</f>
        <v/>
      </c>
      <c r="AF64" s="391"/>
      <c r="AG64" s="391"/>
      <c r="AH64" s="391"/>
      <c r="AI64" s="392"/>
      <c r="AJ64" s="625"/>
      <c r="AK64" s="626"/>
      <c r="AL64" s="626"/>
      <c r="AM64" s="626"/>
      <c r="AN64" s="627"/>
      <c r="AO64" s="408" t="str">
        <f t="shared" ref="AO64" si="7">IF(AJ64="","",IFERROR(X64*AJ64,""))</f>
        <v/>
      </c>
      <c r="AP64" s="409"/>
      <c r="AQ64" s="409"/>
      <c r="AR64" s="409"/>
      <c r="AS64" s="409"/>
      <c r="AT64" s="409"/>
      <c r="AU64" s="410"/>
      <c r="AV64" s="607"/>
      <c r="AW64" s="608"/>
      <c r="AX64" s="608"/>
      <c r="AY64" s="608"/>
      <c r="AZ64" s="608"/>
      <c r="BA64" s="609"/>
      <c r="BB64" s="370"/>
      <c r="BE64" s="100"/>
      <c r="BM64" s="415">
        <v>3</v>
      </c>
      <c r="BN64" s="415"/>
      <c r="BO64" s="415"/>
      <c r="BP64" s="437" t="e">
        <f>VLOOKUP(BM64,試験項目一覧!K:L,2,FALSE)</f>
        <v>#N/A</v>
      </c>
      <c r="BQ64" s="438">
        <f>IFERROR(VLOOKUP(BP64,試験項目一覧!E:H,2,FALSE),0)</f>
        <v>0</v>
      </c>
      <c r="BR64" s="435">
        <f>IFERROR(VLOOKUP(BP64,試験項目一覧!E:H,3,FALSE),0)</f>
        <v>0</v>
      </c>
      <c r="BS64" s="439">
        <f>IFERROR(VLOOKUP(BP64,試験項目一覧!E:H,4,FALSE),0)</f>
        <v>0</v>
      </c>
      <c r="BT64" s="435">
        <f>IFERROR(VLOOKUP(BP64,試験項目一覧!E:H,5,FALSE),0)</f>
        <v>0</v>
      </c>
      <c r="BU64" s="435">
        <v>0</v>
      </c>
      <c r="BV64" s="435">
        <f>IFERROR(VLOOKUP(BP64,試験項目一覧!E:H,6,FALSE),0)</f>
        <v>0</v>
      </c>
      <c r="BZ64" s="48"/>
      <c r="CA64" s="48"/>
      <c r="CN64" s="99"/>
      <c r="CO64" s="436"/>
      <c r="CP64" s="436"/>
      <c r="CQ64" s="436"/>
      <c r="CR64" s="436"/>
      <c r="CS64" s="436"/>
      <c r="CT64" s="95"/>
      <c r="CU64" s="95"/>
      <c r="CV64" s="95"/>
      <c r="CW64" s="95"/>
      <c r="CX64" s="95"/>
      <c r="CY64" s="95"/>
      <c r="CZ64" s="95"/>
      <c r="DA64" s="95"/>
      <c r="DB64" s="95"/>
      <c r="DC64" s="95"/>
      <c r="DD64" s="95"/>
      <c r="DE64" s="95"/>
      <c r="DF64" s="95"/>
      <c r="DG64" s="95"/>
      <c r="DH64" s="95"/>
      <c r="DI64" s="95"/>
      <c r="DJ64" s="95"/>
      <c r="DK64" s="95"/>
      <c r="DL64" s="95"/>
      <c r="DM64" s="95"/>
      <c r="DN64" s="95"/>
      <c r="DO64" s="95"/>
      <c r="DP64" s="95"/>
      <c r="DQ64" s="95"/>
      <c r="DR64" s="95"/>
      <c r="DS64" s="95"/>
      <c r="DT64" s="95"/>
      <c r="DU64" s="95"/>
      <c r="DV64" s="95"/>
      <c r="DW64" s="95"/>
      <c r="DX64" s="95"/>
      <c r="DY64" s="95"/>
      <c r="DZ64" s="95"/>
      <c r="EA64" s="95"/>
      <c r="EB64" s="95"/>
      <c r="EC64" s="95"/>
      <c r="ED64" s="95"/>
      <c r="EE64" s="95"/>
      <c r="EF64" s="95"/>
      <c r="EG64" s="95"/>
      <c r="EH64" s="95"/>
      <c r="EI64" s="95"/>
      <c r="EJ64" s="95"/>
      <c r="EK64" s="95"/>
      <c r="EL64" s="95"/>
    </row>
    <row r="65" spans="1:145" ht="11.1" customHeight="1">
      <c r="A65" s="465"/>
      <c r="B65" s="619"/>
      <c r="C65" s="620"/>
      <c r="D65" s="620"/>
      <c r="E65" s="620"/>
      <c r="F65" s="620"/>
      <c r="G65" s="621"/>
      <c r="H65" s="393"/>
      <c r="I65" s="394"/>
      <c r="J65" s="394"/>
      <c r="K65" s="394"/>
      <c r="L65" s="394"/>
      <c r="M65" s="394"/>
      <c r="N65" s="394"/>
      <c r="O65" s="394"/>
      <c r="P65" s="394"/>
      <c r="Q65" s="394"/>
      <c r="R65" s="394"/>
      <c r="S65" s="394"/>
      <c r="T65" s="394"/>
      <c r="U65" s="394"/>
      <c r="V65" s="394"/>
      <c r="W65" s="395"/>
      <c r="X65" s="411"/>
      <c r="Y65" s="412"/>
      <c r="Z65" s="412"/>
      <c r="AA65" s="412"/>
      <c r="AB65" s="412"/>
      <c r="AC65" s="412"/>
      <c r="AD65" s="412"/>
      <c r="AE65" s="393"/>
      <c r="AF65" s="394"/>
      <c r="AG65" s="394"/>
      <c r="AH65" s="394"/>
      <c r="AI65" s="395"/>
      <c r="AJ65" s="628"/>
      <c r="AK65" s="629"/>
      <c r="AL65" s="629"/>
      <c r="AM65" s="629"/>
      <c r="AN65" s="630"/>
      <c r="AO65" s="411"/>
      <c r="AP65" s="412"/>
      <c r="AQ65" s="412"/>
      <c r="AR65" s="412"/>
      <c r="AS65" s="412"/>
      <c r="AT65" s="412"/>
      <c r="AU65" s="413"/>
      <c r="AV65" s="610"/>
      <c r="AW65" s="611"/>
      <c r="AX65" s="611"/>
      <c r="AY65" s="611"/>
      <c r="AZ65" s="611"/>
      <c r="BA65" s="612"/>
      <c r="BB65" s="370"/>
      <c r="BE65" s="100"/>
      <c r="BM65" s="415"/>
      <c r="BN65" s="415"/>
      <c r="BO65" s="415"/>
      <c r="BP65" s="427"/>
      <c r="BQ65" s="438"/>
      <c r="BR65" s="435"/>
      <c r="BS65" s="439"/>
      <c r="BT65" s="435"/>
      <c r="BU65" s="435"/>
      <c r="BV65" s="435"/>
      <c r="BZ65" s="48"/>
      <c r="CA65" s="48"/>
      <c r="CN65" s="99"/>
      <c r="CO65" s="436"/>
      <c r="CP65" s="436"/>
      <c r="CQ65" s="436"/>
      <c r="CR65" s="436"/>
      <c r="CS65" s="436"/>
      <c r="CT65" s="95"/>
      <c r="CU65" s="95"/>
      <c r="CV65" s="95"/>
      <c r="CW65" s="95"/>
      <c r="CX65" s="95"/>
      <c r="CY65" s="95"/>
      <c r="CZ65" s="95"/>
      <c r="DA65" s="95"/>
      <c r="DB65" s="95"/>
      <c r="DC65" s="95"/>
      <c r="DD65" s="95"/>
      <c r="DE65" s="95"/>
      <c r="DF65" s="95"/>
      <c r="DG65" s="95"/>
      <c r="DH65" s="95"/>
      <c r="DI65" s="95"/>
      <c r="DJ65" s="95"/>
      <c r="DK65" s="95"/>
      <c r="DL65" s="95"/>
      <c r="DM65" s="95"/>
      <c r="DN65" s="95"/>
      <c r="DO65" s="95"/>
      <c r="DP65" s="95"/>
      <c r="DQ65" s="95"/>
      <c r="DR65" s="95"/>
      <c r="DS65" s="95"/>
      <c r="DT65" s="95"/>
      <c r="DU65" s="95"/>
      <c r="DV65" s="95"/>
      <c r="DW65" s="95"/>
      <c r="DX65" s="95"/>
      <c r="DY65" s="95"/>
      <c r="DZ65" s="95"/>
      <c r="EA65" s="95"/>
      <c r="EB65" s="95"/>
      <c r="EC65" s="95"/>
      <c r="ED65" s="95"/>
      <c r="EE65" s="95"/>
      <c r="EF65" s="95"/>
      <c r="EG65" s="95"/>
      <c r="EH65" s="95"/>
      <c r="EI65" s="95"/>
      <c r="EJ65" s="95"/>
      <c r="EK65" s="95"/>
      <c r="EL65" s="95"/>
    </row>
    <row r="66" spans="1:145" ht="11.1" customHeight="1">
      <c r="A66" s="465"/>
      <c r="B66" s="622"/>
      <c r="C66" s="623"/>
      <c r="D66" s="623"/>
      <c r="E66" s="623"/>
      <c r="F66" s="623"/>
      <c r="G66" s="624"/>
      <c r="H66" s="396"/>
      <c r="I66" s="397"/>
      <c r="J66" s="397"/>
      <c r="K66" s="397"/>
      <c r="L66" s="397"/>
      <c r="M66" s="397"/>
      <c r="N66" s="397"/>
      <c r="O66" s="397"/>
      <c r="P66" s="397"/>
      <c r="Q66" s="397"/>
      <c r="R66" s="397"/>
      <c r="S66" s="397"/>
      <c r="T66" s="397"/>
      <c r="U66" s="397"/>
      <c r="V66" s="397"/>
      <c r="W66" s="398"/>
      <c r="X66" s="96" t="s">
        <v>40</v>
      </c>
      <c r="Y66" s="426" t="str">
        <f t="shared" ref="Y66" si="8">IF($H64="","",IF($B$55=0,"",BQ64))</f>
        <v/>
      </c>
      <c r="Z66" s="426"/>
      <c r="AA66" s="426"/>
      <c r="AB66" s="426"/>
      <c r="AC66" s="426"/>
      <c r="AD66" s="97" t="s">
        <v>41</v>
      </c>
      <c r="AE66" s="396"/>
      <c r="AF66" s="397"/>
      <c r="AG66" s="397"/>
      <c r="AH66" s="397"/>
      <c r="AI66" s="398"/>
      <c r="AJ66" s="631"/>
      <c r="AK66" s="632"/>
      <c r="AL66" s="632"/>
      <c r="AM66" s="632"/>
      <c r="AN66" s="633"/>
      <c r="AO66" s="96" t="s">
        <v>40</v>
      </c>
      <c r="AP66" s="426" t="str">
        <f t="shared" ref="AP66" si="9">IF(AJ64="","",IF($B$55=0,"",IFERROR(Y66*AJ64,"")))</f>
        <v/>
      </c>
      <c r="AQ66" s="426"/>
      <c r="AR66" s="426"/>
      <c r="AS66" s="426"/>
      <c r="AT66" s="426"/>
      <c r="AU66" s="97" t="s">
        <v>41</v>
      </c>
      <c r="AV66" s="613"/>
      <c r="AW66" s="614"/>
      <c r="AX66" s="614"/>
      <c r="AY66" s="614"/>
      <c r="AZ66" s="614"/>
      <c r="BA66" s="615"/>
      <c r="BB66" s="370"/>
      <c r="BE66" s="100"/>
      <c r="BM66" s="415"/>
      <c r="BN66" s="415"/>
      <c r="BO66" s="415"/>
      <c r="BP66" s="428"/>
      <c r="BQ66" s="438"/>
      <c r="BR66" s="435"/>
      <c r="BS66" s="439"/>
      <c r="BT66" s="435"/>
      <c r="BU66" s="435"/>
      <c r="BV66" s="435"/>
      <c r="BZ66" s="48"/>
      <c r="CA66" s="48"/>
      <c r="CN66" s="99"/>
      <c r="CO66" s="101"/>
      <c r="CP66" s="101"/>
      <c r="CQ66" s="101"/>
      <c r="CR66" s="101"/>
      <c r="CS66" s="102"/>
      <c r="CT66" s="95"/>
      <c r="CU66" s="95"/>
      <c r="CV66" s="95"/>
      <c r="CW66" s="95"/>
      <c r="CX66" s="95"/>
      <c r="CY66" s="95"/>
      <c r="CZ66" s="95"/>
      <c r="DA66" s="95"/>
      <c r="DB66" s="95"/>
      <c r="DC66" s="95"/>
      <c r="DD66" s="95"/>
      <c r="DE66" s="95"/>
      <c r="DF66" s="95"/>
      <c r="DG66" s="95"/>
      <c r="DH66" s="95"/>
      <c r="DI66" s="95"/>
      <c r="DJ66" s="95"/>
      <c r="DK66" s="95"/>
      <c r="DL66" s="95"/>
      <c r="DM66" s="95"/>
      <c r="DN66" s="95"/>
      <c r="DO66" s="95"/>
      <c r="DP66" s="95"/>
      <c r="DQ66" s="95"/>
      <c r="DR66" s="95"/>
      <c r="DS66" s="95"/>
      <c r="DT66" s="95"/>
      <c r="DU66" s="95"/>
      <c r="DV66" s="95"/>
      <c r="DW66" s="95"/>
      <c r="DX66" s="95"/>
      <c r="DY66" s="95"/>
      <c r="DZ66" s="95"/>
      <c r="EA66" s="95"/>
      <c r="EB66" s="95"/>
      <c r="EC66" s="95"/>
      <c r="ED66" s="95"/>
      <c r="EE66" s="95"/>
      <c r="EF66" s="95"/>
      <c r="EG66" s="95"/>
      <c r="EH66" s="95"/>
      <c r="EI66" s="95"/>
      <c r="EJ66" s="95"/>
      <c r="EK66" s="95"/>
      <c r="EL66" s="95"/>
    </row>
    <row r="67" spans="1:145" ht="11.1" customHeight="1">
      <c r="A67" s="465"/>
      <c r="B67" s="616">
        <f>IF($B$55=0,BR67,IF($B$55=0.5,BT67,IF($B$55=1,"","")))</f>
        <v>0</v>
      </c>
      <c r="C67" s="617"/>
      <c r="D67" s="617"/>
      <c r="E67" s="617"/>
      <c r="F67" s="617"/>
      <c r="G67" s="618"/>
      <c r="H67" s="390" t="str">
        <f t="shared" ref="H67" si="10">IFERROR(BP67,"")</f>
        <v/>
      </c>
      <c r="I67" s="391"/>
      <c r="J67" s="391"/>
      <c r="K67" s="391"/>
      <c r="L67" s="391"/>
      <c r="M67" s="391"/>
      <c r="N67" s="391"/>
      <c r="O67" s="391"/>
      <c r="P67" s="391"/>
      <c r="Q67" s="391"/>
      <c r="R67" s="391"/>
      <c r="S67" s="391"/>
      <c r="T67" s="391"/>
      <c r="U67" s="391"/>
      <c r="V67" s="391"/>
      <c r="W67" s="392"/>
      <c r="X67" s="411" t="str">
        <f t="shared" ref="X67" si="11">IF($H67="","",IF($B$55=0,BQ67,IF($B$55=0.5,BS67,IF($B$55=1,BU67,""))))</f>
        <v/>
      </c>
      <c r="Y67" s="412"/>
      <c r="Z67" s="412"/>
      <c r="AA67" s="412"/>
      <c r="AB67" s="412"/>
      <c r="AC67" s="412"/>
      <c r="AD67" s="412"/>
      <c r="AE67" s="390" t="str">
        <f t="shared" ref="AE67" si="12">IF($H67="","",IF(BQ67=0,0,BV67))</f>
        <v/>
      </c>
      <c r="AF67" s="391"/>
      <c r="AG67" s="391"/>
      <c r="AH67" s="391"/>
      <c r="AI67" s="392"/>
      <c r="AJ67" s="625"/>
      <c r="AK67" s="626"/>
      <c r="AL67" s="626"/>
      <c r="AM67" s="626"/>
      <c r="AN67" s="627"/>
      <c r="AO67" s="408" t="str">
        <f t="shared" ref="AO67" si="13">IF(AJ67="","",IFERROR(X67*AJ67,""))</f>
        <v/>
      </c>
      <c r="AP67" s="409"/>
      <c r="AQ67" s="409"/>
      <c r="AR67" s="409"/>
      <c r="AS67" s="409"/>
      <c r="AT67" s="409"/>
      <c r="AU67" s="410"/>
      <c r="AV67" s="607"/>
      <c r="AW67" s="608"/>
      <c r="AX67" s="608"/>
      <c r="AY67" s="608"/>
      <c r="AZ67" s="608"/>
      <c r="BA67" s="609"/>
      <c r="BB67" s="370"/>
      <c r="BE67" s="100"/>
      <c r="BM67" s="415">
        <v>4</v>
      </c>
      <c r="BN67" s="415"/>
      <c r="BO67" s="415"/>
      <c r="BP67" s="437" t="e">
        <f>VLOOKUP(BM67,試験項目一覧!K:L,2,FALSE)</f>
        <v>#N/A</v>
      </c>
      <c r="BQ67" s="438">
        <f>IFERROR(VLOOKUP(BP67,試験項目一覧!E:H,2,FALSE),0)</f>
        <v>0</v>
      </c>
      <c r="BR67" s="435">
        <f>IFERROR(VLOOKUP(BP67,試験項目一覧!E:H,3,FALSE),0)</f>
        <v>0</v>
      </c>
      <c r="BS67" s="439">
        <f>IFERROR(VLOOKUP(BP67,試験項目一覧!E:H,4,FALSE),0)</f>
        <v>0</v>
      </c>
      <c r="BT67" s="435">
        <f>IFERROR(VLOOKUP(BP67,試験項目一覧!E:H,5,FALSE),0)</f>
        <v>0</v>
      </c>
      <c r="BU67" s="435">
        <v>0</v>
      </c>
      <c r="BV67" s="435">
        <f>IFERROR(VLOOKUP(BP67,試験項目一覧!E:H,6,FALSE),0)</f>
        <v>0</v>
      </c>
      <c r="BZ67" s="48"/>
      <c r="CA67" s="48"/>
      <c r="CN67" s="99"/>
      <c r="CO67" s="102"/>
      <c r="CP67" s="102"/>
      <c r="CQ67" s="102"/>
      <c r="CR67" s="102"/>
      <c r="CS67" s="102"/>
      <c r="CT67" s="95"/>
      <c r="CU67" s="95"/>
      <c r="CV67" s="95"/>
      <c r="CW67" s="95"/>
      <c r="CX67" s="95"/>
      <c r="CY67" s="95"/>
      <c r="CZ67" s="95"/>
      <c r="DA67" s="95"/>
      <c r="DB67" s="95"/>
      <c r="DC67" s="95"/>
      <c r="DD67" s="95"/>
      <c r="DE67" s="95"/>
      <c r="DF67" s="95"/>
      <c r="DG67" s="95"/>
      <c r="DH67" s="95"/>
      <c r="DI67" s="95"/>
      <c r="DJ67" s="95"/>
      <c r="DK67" s="95"/>
      <c r="DL67" s="95"/>
      <c r="DM67" s="95"/>
      <c r="DN67" s="95"/>
      <c r="DO67" s="95"/>
      <c r="DP67" s="95"/>
      <c r="DQ67" s="95"/>
      <c r="DR67" s="95"/>
      <c r="DS67" s="95"/>
      <c r="DT67" s="95"/>
      <c r="DU67" s="95"/>
      <c r="DV67" s="95"/>
      <c r="DW67" s="95"/>
      <c r="DX67" s="95"/>
      <c r="DY67" s="95"/>
      <c r="DZ67" s="95"/>
      <c r="EA67" s="95"/>
      <c r="EB67" s="95"/>
      <c r="EC67" s="95"/>
      <c r="ED67" s="95"/>
      <c r="EE67" s="95"/>
      <c r="EF67" s="95"/>
      <c r="EG67" s="95"/>
      <c r="EH67" s="95"/>
      <c r="EI67" s="95"/>
      <c r="EJ67" s="95"/>
      <c r="EK67" s="95"/>
      <c r="EL67" s="95"/>
    </row>
    <row r="68" spans="1:145" ht="10.5" customHeight="1">
      <c r="A68" s="465"/>
      <c r="B68" s="619"/>
      <c r="C68" s="620"/>
      <c r="D68" s="620"/>
      <c r="E68" s="620"/>
      <c r="F68" s="620"/>
      <c r="G68" s="621"/>
      <c r="H68" s="393"/>
      <c r="I68" s="394"/>
      <c r="J68" s="394"/>
      <c r="K68" s="394"/>
      <c r="L68" s="394"/>
      <c r="M68" s="394"/>
      <c r="N68" s="394"/>
      <c r="O68" s="394"/>
      <c r="P68" s="394"/>
      <c r="Q68" s="394"/>
      <c r="R68" s="394"/>
      <c r="S68" s="394"/>
      <c r="T68" s="394"/>
      <c r="U68" s="394"/>
      <c r="V68" s="394"/>
      <c r="W68" s="395"/>
      <c r="X68" s="411"/>
      <c r="Y68" s="412"/>
      <c r="Z68" s="412"/>
      <c r="AA68" s="412"/>
      <c r="AB68" s="412"/>
      <c r="AC68" s="412"/>
      <c r="AD68" s="412"/>
      <c r="AE68" s="393"/>
      <c r="AF68" s="394"/>
      <c r="AG68" s="394"/>
      <c r="AH68" s="394"/>
      <c r="AI68" s="395"/>
      <c r="AJ68" s="628"/>
      <c r="AK68" s="629"/>
      <c r="AL68" s="629"/>
      <c r="AM68" s="629"/>
      <c r="AN68" s="630"/>
      <c r="AO68" s="411"/>
      <c r="AP68" s="412"/>
      <c r="AQ68" s="412"/>
      <c r="AR68" s="412"/>
      <c r="AS68" s="412"/>
      <c r="AT68" s="412"/>
      <c r="AU68" s="413"/>
      <c r="AV68" s="610"/>
      <c r="AW68" s="611"/>
      <c r="AX68" s="611"/>
      <c r="AY68" s="611"/>
      <c r="AZ68" s="611"/>
      <c r="BA68" s="612"/>
      <c r="BB68" s="370"/>
      <c r="BE68" s="100"/>
      <c r="BM68" s="415"/>
      <c r="BN68" s="415"/>
      <c r="BO68" s="415"/>
      <c r="BP68" s="427"/>
      <c r="BQ68" s="438"/>
      <c r="BR68" s="435"/>
      <c r="BS68" s="439"/>
      <c r="BT68" s="435"/>
      <c r="BU68" s="435"/>
      <c r="BV68" s="435"/>
      <c r="BZ68" s="48"/>
      <c r="CA68" s="48"/>
      <c r="CN68" s="99"/>
      <c r="CO68" s="102"/>
      <c r="CP68" s="102"/>
      <c r="CQ68" s="102"/>
      <c r="CR68" s="102"/>
      <c r="CS68" s="102"/>
      <c r="CT68" s="95"/>
      <c r="CU68" s="95"/>
      <c r="CV68" s="95"/>
      <c r="CW68" s="95"/>
      <c r="CX68" s="95"/>
      <c r="CY68" s="95"/>
      <c r="CZ68" s="95"/>
      <c r="DA68" s="95"/>
      <c r="DB68" s="95"/>
      <c r="DC68" s="95"/>
      <c r="DD68" s="95"/>
      <c r="DE68" s="95"/>
      <c r="DF68" s="95"/>
      <c r="DG68" s="95"/>
      <c r="DH68" s="95"/>
      <c r="DI68" s="95"/>
      <c r="DJ68" s="95"/>
      <c r="DK68" s="95"/>
      <c r="DL68" s="95"/>
      <c r="DM68" s="95"/>
      <c r="DN68" s="95"/>
      <c r="DO68" s="95"/>
      <c r="DP68" s="95"/>
      <c r="DQ68" s="95"/>
      <c r="DR68" s="95"/>
      <c r="DS68" s="95"/>
      <c r="DT68" s="95"/>
      <c r="DU68" s="95"/>
      <c r="DV68" s="95"/>
      <c r="DW68" s="95"/>
      <c r="DX68" s="95"/>
      <c r="DY68" s="95"/>
      <c r="DZ68" s="95"/>
      <c r="EA68" s="95"/>
      <c r="EB68" s="95"/>
      <c r="EC68" s="95"/>
      <c r="ED68" s="95"/>
      <c r="EE68" s="95"/>
      <c r="EF68" s="95"/>
      <c r="EG68" s="95"/>
      <c r="EH68" s="95"/>
      <c r="EI68" s="95"/>
      <c r="EJ68" s="95"/>
      <c r="EK68" s="95"/>
      <c r="EL68" s="95"/>
    </row>
    <row r="69" spans="1:145" ht="12" customHeight="1">
      <c r="A69" s="465"/>
      <c r="B69" s="622"/>
      <c r="C69" s="623"/>
      <c r="D69" s="623"/>
      <c r="E69" s="623"/>
      <c r="F69" s="623"/>
      <c r="G69" s="624"/>
      <c r="H69" s="396"/>
      <c r="I69" s="397"/>
      <c r="J69" s="397"/>
      <c r="K69" s="397"/>
      <c r="L69" s="397"/>
      <c r="M69" s="397"/>
      <c r="N69" s="397"/>
      <c r="O69" s="397"/>
      <c r="P69" s="397"/>
      <c r="Q69" s="397"/>
      <c r="R69" s="397"/>
      <c r="S69" s="397"/>
      <c r="T69" s="397"/>
      <c r="U69" s="397"/>
      <c r="V69" s="397"/>
      <c r="W69" s="398"/>
      <c r="X69" s="96" t="s">
        <v>40</v>
      </c>
      <c r="Y69" s="426" t="str">
        <f t="shared" ref="Y69" si="14">IF($H67="","",IF($B$55=0,"",BQ67))</f>
        <v/>
      </c>
      <c r="Z69" s="426"/>
      <c r="AA69" s="426"/>
      <c r="AB69" s="426"/>
      <c r="AC69" s="426"/>
      <c r="AD69" s="97" t="s">
        <v>41</v>
      </c>
      <c r="AE69" s="396"/>
      <c r="AF69" s="397"/>
      <c r="AG69" s="397"/>
      <c r="AH69" s="397"/>
      <c r="AI69" s="398"/>
      <c r="AJ69" s="631"/>
      <c r="AK69" s="632"/>
      <c r="AL69" s="632"/>
      <c r="AM69" s="632"/>
      <c r="AN69" s="633"/>
      <c r="AO69" s="96" t="s">
        <v>40</v>
      </c>
      <c r="AP69" s="426" t="str">
        <f t="shared" ref="AP69" si="15">IF(AJ67="","",IF($B$55=0,"",IFERROR(Y69*AJ67,"")))</f>
        <v/>
      </c>
      <c r="AQ69" s="426"/>
      <c r="AR69" s="426"/>
      <c r="AS69" s="426"/>
      <c r="AT69" s="426"/>
      <c r="AU69" s="97" t="s">
        <v>41</v>
      </c>
      <c r="AV69" s="613"/>
      <c r="AW69" s="614"/>
      <c r="AX69" s="614"/>
      <c r="AY69" s="614"/>
      <c r="AZ69" s="614"/>
      <c r="BA69" s="615"/>
      <c r="BB69" s="370"/>
      <c r="BM69" s="415"/>
      <c r="BN69" s="415"/>
      <c r="BO69" s="415"/>
      <c r="BP69" s="428"/>
      <c r="BQ69" s="438"/>
      <c r="BR69" s="435"/>
      <c r="BS69" s="439"/>
      <c r="BT69" s="435"/>
      <c r="BU69" s="435"/>
      <c r="BV69" s="435"/>
      <c r="BZ69" s="48"/>
      <c r="CA69" s="48"/>
      <c r="CN69" s="99"/>
      <c r="CO69" s="101"/>
      <c r="CP69" s="103"/>
      <c r="CQ69" s="103"/>
      <c r="CR69" s="103"/>
      <c r="CT69" s="95"/>
      <c r="CU69" s="95"/>
      <c r="CV69" s="95"/>
      <c r="CW69" s="95"/>
      <c r="CX69" s="95"/>
      <c r="CY69" s="95"/>
      <c r="CZ69" s="95"/>
      <c r="DA69" s="95"/>
      <c r="DB69" s="95"/>
      <c r="DC69" s="95"/>
      <c r="DD69" s="95"/>
      <c r="DE69" s="95"/>
      <c r="DF69" s="95"/>
      <c r="DG69" s="95"/>
      <c r="DH69" s="95"/>
      <c r="DI69" s="95"/>
      <c r="DJ69" s="95"/>
      <c r="DK69" s="95"/>
      <c r="DL69" s="95"/>
      <c r="DM69" s="95"/>
      <c r="DN69" s="95"/>
      <c r="DO69" s="95"/>
      <c r="DP69" s="95"/>
      <c r="DQ69" s="95"/>
      <c r="DR69" s="95"/>
      <c r="DS69" s="95"/>
      <c r="DT69" s="95"/>
      <c r="DU69" s="95"/>
      <c r="DV69" s="95"/>
      <c r="DW69" s="95"/>
      <c r="DX69" s="95"/>
      <c r="DY69" s="95"/>
      <c r="DZ69" s="95"/>
      <c r="EA69" s="95"/>
      <c r="EB69" s="95"/>
      <c r="EC69" s="95"/>
      <c r="ED69" s="95"/>
      <c r="EE69" s="95"/>
      <c r="EF69" s="95"/>
      <c r="EG69" s="95"/>
      <c r="EH69" s="95"/>
      <c r="EI69" s="95"/>
      <c r="EJ69" s="95"/>
      <c r="EK69" s="95"/>
      <c r="EL69" s="95"/>
    </row>
    <row r="70" spans="1:145" ht="11.1" customHeight="1">
      <c r="A70" s="465"/>
      <c r="B70" s="616">
        <f>IF($B$55=0,BR70,IF($B$55=0.5,BT70,IF($B$55=1,"","")))</f>
        <v>0</v>
      </c>
      <c r="C70" s="617"/>
      <c r="D70" s="617"/>
      <c r="E70" s="617"/>
      <c r="F70" s="617"/>
      <c r="G70" s="618"/>
      <c r="H70" s="390" t="str">
        <f t="shared" ref="H70" si="16">IFERROR(BP70,"")</f>
        <v/>
      </c>
      <c r="I70" s="391"/>
      <c r="J70" s="391"/>
      <c r="K70" s="391"/>
      <c r="L70" s="391"/>
      <c r="M70" s="391"/>
      <c r="N70" s="391"/>
      <c r="O70" s="391"/>
      <c r="P70" s="391"/>
      <c r="Q70" s="391"/>
      <c r="R70" s="391"/>
      <c r="S70" s="391"/>
      <c r="T70" s="391"/>
      <c r="U70" s="391"/>
      <c r="V70" s="391"/>
      <c r="W70" s="392"/>
      <c r="X70" s="411" t="str">
        <f t="shared" ref="X70" si="17">IF($H70="","",IF($B$55=0,BQ70,IF($B$55=0.5,BS70,IF($B$55=1,BU70,""))))</f>
        <v/>
      </c>
      <c r="Y70" s="412"/>
      <c r="Z70" s="412"/>
      <c r="AA70" s="412"/>
      <c r="AB70" s="412"/>
      <c r="AC70" s="412"/>
      <c r="AD70" s="412"/>
      <c r="AE70" s="390" t="str">
        <f t="shared" ref="AE70" si="18">IF($H70="","",IF(BQ70=0,0,BV70))</f>
        <v/>
      </c>
      <c r="AF70" s="391"/>
      <c r="AG70" s="391"/>
      <c r="AH70" s="391"/>
      <c r="AI70" s="392"/>
      <c r="AJ70" s="625"/>
      <c r="AK70" s="626"/>
      <c r="AL70" s="626"/>
      <c r="AM70" s="626"/>
      <c r="AN70" s="627"/>
      <c r="AO70" s="408" t="str">
        <f t="shared" ref="AO70" si="19">IF(AJ70="","",IFERROR(X70*AJ70,""))</f>
        <v/>
      </c>
      <c r="AP70" s="409"/>
      <c r="AQ70" s="409"/>
      <c r="AR70" s="409"/>
      <c r="AS70" s="409"/>
      <c r="AT70" s="409"/>
      <c r="AU70" s="410"/>
      <c r="AV70" s="607"/>
      <c r="AW70" s="608"/>
      <c r="AX70" s="608"/>
      <c r="AY70" s="608"/>
      <c r="AZ70" s="608"/>
      <c r="BA70" s="609"/>
      <c r="BB70" s="370"/>
      <c r="BM70" s="415">
        <v>5</v>
      </c>
      <c r="BN70" s="415"/>
      <c r="BO70" s="415"/>
      <c r="BP70" s="437" t="e">
        <f>VLOOKUP(BM70,試験項目一覧!K:L,2,FALSE)</f>
        <v>#N/A</v>
      </c>
      <c r="BQ70" s="438">
        <f>IFERROR(VLOOKUP(BP70,試験項目一覧!E:H,2,FALSE),0)</f>
        <v>0</v>
      </c>
      <c r="BR70" s="435">
        <f>IFERROR(VLOOKUP(BP70,試験項目一覧!E:H,3,FALSE),0)</f>
        <v>0</v>
      </c>
      <c r="BS70" s="439">
        <f>IFERROR(VLOOKUP(BP70,試験項目一覧!E:H,4,FALSE),0)</f>
        <v>0</v>
      </c>
      <c r="BT70" s="435">
        <f>IFERROR(VLOOKUP(BP70,試験項目一覧!E:H,5,FALSE),0)</f>
        <v>0</v>
      </c>
      <c r="BU70" s="435">
        <v>0</v>
      </c>
      <c r="BV70" s="435">
        <f>IFERROR(VLOOKUP(BP70,試験項目一覧!E:H,6,FALSE),0)</f>
        <v>0</v>
      </c>
      <c r="BZ70" s="48"/>
      <c r="CA70" s="48"/>
      <c r="CN70" s="99"/>
      <c r="CO70" s="101"/>
      <c r="CP70" s="103"/>
      <c r="CQ70" s="103"/>
      <c r="CR70" s="103"/>
      <c r="CT70" s="95"/>
      <c r="CU70" s="95"/>
      <c r="CV70" s="95"/>
      <c r="CW70" s="95"/>
      <c r="CX70" s="95"/>
      <c r="CY70" s="95"/>
      <c r="CZ70" s="95"/>
      <c r="DA70" s="95"/>
      <c r="DB70" s="95"/>
      <c r="DC70" s="95"/>
      <c r="DD70" s="95"/>
      <c r="DE70" s="95"/>
      <c r="DF70" s="95"/>
      <c r="DG70" s="95"/>
      <c r="DH70" s="95"/>
      <c r="DI70" s="95"/>
      <c r="DJ70" s="95"/>
      <c r="DK70" s="95"/>
      <c r="DL70" s="95"/>
      <c r="DM70" s="95"/>
      <c r="DN70" s="95"/>
      <c r="DO70" s="95"/>
      <c r="DP70" s="95"/>
      <c r="DQ70" s="95"/>
      <c r="DR70" s="95"/>
      <c r="DS70" s="95"/>
      <c r="DT70" s="95"/>
      <c r="DU70" s="95"/>
      <c r="DV70" s="95"/>
      <c r="DW70" s="95"/>
      <c r="DX70" s="95"/>
      <c r="DY70" s="95"/>
      <c r="DZ70" s="95"/>
      <c r="EA70" s="95"/>
      <c r="EB70" s="95"/>
      <c r="EC70" s="95"/>
      <c r="ED70" s="95"/>
      <c r="EE70" s="95"/>
      <c r="EF70" s="95"/>
      <c r="EG70" s="95"/>
      <c r="EH70" s="95"/>
      <c r="EI70" s="95"/>
      <c r="EJ70" s="95"/>
      <c r="EK70" s="95"/>
      <c r="EL70" s="95"/>
    </row>
    <row r="71" spans="1:145" ht="11.1" customHeight="1">
      <c r="A71" s="465"/>
      <c r="B71" s="619"/>
      <c r="C71" s="620"/>
      <c r="D71" s="620"/>
      <c r="E71" s="620"/>
      <c r="F71" s="620"/>
      <c r="G71" s="621"/>
      <c r="H71" s="393"/>
      <c r="I71" s="394"/>
      <c r="J71" s="394"/>
      <c r="K71" s="394"/>
      <c r="L71" s="394"/>
      <c r="M71" s="394"/>
      <c r="N71" s="394"/>
      <c r="O71" s="394"/>
      <c r="P71" s="394"/>
      <c r="Q71" s="394"/>
      <c r="R71" s="394"/>
      <c r="S71" s="394"/>
      <c r="T71" s="394"/>
      <c r="U71" s="394"/>
      <c r="V71" s="394"/>
      <c r="W71" s="395"/>
      <c r="X71" s="411"/>
      <c r="Y71" s="412"/>
      <c r="Z71" s="412"/>
      <c r="AA71" s="412"/>
      <c r="AB71" s="412"/>
      <c r="AC71" s="412"/>
      <c r="AD71" s="412"/>
      <c r="AE71" s="393"/>
      <c r="AF71" s="394"/>
      <c r="AG71" s="394"/>
      <c r="AH71" s="394"/>
      <c r="AI71" s="395"/>
      <c r="AJ71" s="628"/>
      <c r="AK71" s="629"/>
      <c r="AL71" s="629"/>
      <c r="AM71" s="629"/>
      <c r="AN71" s="630"/>
      <c r="AO71" s="411"/>
      <c r="AP71" s="412"/>
      <c r="AQ71" s="412"/>
      <c r="AR71" s="412"/>
      <c r="AS71" s="412"/>
      <c r="AT71" s="412"/>
      <c r="AU71" s="413"/>
      <c r="AV71" s="610"/>
      <c r="AW71" s="611"/>
      <c r="AX71" s="611"/>
      <c r="AY71" s="611"/>
      <c r="AZ71" s="611"/>
      <c r="BA71" s="612"/>
      <c r="BB71" s="370"/>
      <c r="BM71" s="415"/>
      <c r="BN71" s="415"/>
      <c r="BO71" s="415"/>
      <c r="BP71" s="427"/>
      <c r="BQ71" s="438"/>
      <c r="BR71" s="435"/>
      <c r="BS71" s="439"/>
      <c r="BT71" s="435"/>
      <c r="BU71" s="435"/>
      <c r="BV71" s="435"/>
      <c r="BZ71" s="48"/>
      <c r="CA71" s="48"/>
      <c r="CN71" s="99"/>
      <c r="CO71" s="101"/>
      <c r="CP71" s="103"/>
      <c r="CQ71" s="103"/>
      <c r="CR71" s="103"/>
      <c r="CT71" s="95"/>
      <c r="CU71" s="95"/>
      <c r="CV71" s="95"/>
      <c r="CW71" s="95"/>
      <c r="CX71" s="95"/>
      <c r="CY71" s="95"/>
      <c r="CZ71" s="95"/>
      <c r="DA71" s="95"/>
      <c r="DB71" s="95"/>
      <c r="DC71" s="95"/>
      <c r="DD71" s="95"/>
      <c r="DE71" s="95"/>
      <c r="DF71" s="95"/>
      <c r="DG71" s="95"/>
      <c r="DH71" s="95"/>
      <c r="DI71" s="95"/>
      <c r="DJ71" s="95"/>
      <c r="DK71" s="95"/>
      <c r="DL71" s="95"/>
      <c r="DM71" s="95"/>
      <c r="DN71" s="95"/>
      <c r="DO71" s="95"/>
      <c r="DP71" s="95"/>
      <c r="DQ71" s="95"/>
      <c r="DR71" s="95"/>
      <c r="DS71" s="95"/>
      <c r="DT71" s="95"/>
      <c r="DU71" s="95"/>
      <c r="DV71" s="95"/>
      <c r="DW71" s="95"/>
      <c r="DX71" s="95"/>
      <c r="DY71" s="95"/>
      <c r="DZ71" s="95"/>
      <c r="EA71" s="95"/>
      <c r="EB71" s="95"/>
      <c r="EC71" s="95"/>
      <c r="ED71" s="95"/>
      <c r="EE71" s="95"/>
      <c r="EF71" s="95"/>
      <c r="EG71" s="95"/>
      <c r="EH71" s="95"/>
      <c r="EI71" s="95"/>
      <c r="EJ71" s="95"/>
      <c r="EK71" s="95"/>
      <c r="EL71" s="95"/>
    </row>
    <row r="72" spans="1:145" ht="11.1" customHeight="1">
      <c r="A72" s="465"/>
      <c r="B72" s="622"/>
      <c r="C72" s="623"/>
      <c r="D72" s="623"/>
      <c r="E72" s="623"/>
      <c r="F72" s="623"/>
      <c r="G72" s="624"/>
      <c r="H72" s="396"/>
      <c r="I72" s="397"/>
      <c r="J72" s="397"/>
      <c r="K72" s="397"/>
      <c r="L72" s="397"/>
      <c r="M72" s="397"/>
      <c r="N72" s="397"/>
      <c r="O72" s="397"/>
      <c r="P72" s="397"/>
      <c r="Q72" s="397"/>
      <c r="R72" s="397"/>
      <c r="S72" s="397"/>
      <c r="T72" s="397"/>
      <c r="U72" s="397"/>
      <c r="V72" s="397"/>
      <c r="W72" s="398"/>
      <c r="X72" s="96" t="s">
        <v>40</v>
      </c>
      <c r="Y72" s="426" t="str">
        <f t="shared" ref="Y72" si="20">IF($H70="","",IF($B$55=0,"",BQ70))</f>
        <v/>
      </c>
      <c r="Z72" s="426"/>
      <c r="AA72" s="426"/>
      <c r="AB72" s="426"/>
      <c r="AC72" s="426"/>
      <c r="AD72" s="97" t="s">
        <v>41</v>
      </c>
      <c r="AE72" s="396"/>
      <c r="AF72" s="397"/>
      <c r="AG72" s="397"/>
      <c r="AH72" s="397"/>
      <c r="AI72" s="398"/>
      <c r="AJ72" s="631"/>
      <c r="AK72" s="632"/>
      <c r="AL72" s="632"/>
      <c r="AM72" s="632"/>
      <c r="AN72" s="633"/>
      <c r="AO72" s="96" t="s">
        <v>40</v>
      </c>
      <c r="AP72" s="426" t="str">
        <f t="shared" ref="AP72" si="21">IF(AJ70="","",IF($B$55=0,"",IFERROR(Y72*AJ70,"")))</f>
        <v/>
      </c>
      <c r="AQ72" s="426"/>
      <c r="AR72" s="426"/>
      <c r="AS72" s="426"/>
      <c r="AT72" s="426"/>
      <c r="AU72" s="97" t="s">
        <v>41</v>
      </c>
      <c r="AV72" s="613"/>
      <c r="AW72" s="614"/>
      <c r="AX72" s="614"/>
      <c r="AY72" s="614"/>
      <c r="AZ72" s="614"/>
      <c r="BA72" s="615"/>
      <c r="BB72" s="370"/>
      <c r="BM72" s="415"/>
      <c r="BN72" s="415"/>
      <c r="BO72" s="415"/>
      <c r="BP72" s="428"/>
      <c r="BQ72" s="438"/>
      <c r="BR72" s="435"/>
      <c r="BS72" s="439"/>
      <c r="BT72" s="435"/>
      <c r="BU72" s="435"/>
      <c r="BV72" s="435"/>
      <c r="BZ72" s="48"/>
      <c r="CA72" s="48"/>
      <c r="CN72" s="99"/>
      <c r="CO72" s="101"/>
      <c r="CP72" s="103"/>
      <c r="CQ72" s="103"/>
      <c r="CR72" s="103"/>
      <c r="CT72" s="95"/>
      <c r="CU72" s="95"/>
      <c r="CV72" s="95"/>
      <c r="CW72" s="95"/>
      <c r="CX72" s="95"/>
      <c r="CY72" s="95"/>
      <c r="CZ72" s="95"/>
      <c r="DA72" s="95"/>
      <c r="DB72" s="95"/>
      <c r="DC72" s="95"/>
      <c r="DD72" s="95"/>
      <c r="DE72" s="95"/>
      <c r="DF72" s="95"/>
      <c r="DG72" s="95"/>
      <c r="DH72" s="95"/>
      <c r="DI72" s="95"/>
      <c r="DJ72" s="95"/>
      <c r="DK72" s="95"/>
      <c r="DL72" s="95"/>
      <c r="DM72" s="95"/>
      <c r="DN72" s="95"/>
      <c r="DO72" s="95"/>
      <c r="DP72" s="95"/>
      <c r="DQ72" s="95"/>
      <c r="DR72" s="95"/>
      <c r="DS72" s="95"/>
      <c r="DT72" s="95"/>
      <c r="DU72" s="95"/>
      <c r="DV72" s="95"/>
      <c r="DW72" s="95"/>
      <c r="DX72" s="95"/>
      <c r="DY72" s="95"/>
      <c r="DZ72" s="95"/>
      <c r="EA72" s="95"/>
      <c r="EB72" s="95"/>
      <c r="EC72" s="95"/>
      <c r="ED72" s="95"/>
      <c r="EE72" s="95"/>
      <c r="EF72" s="95"/>
      <c r="EG72" s="95"/>
      <c r="EH72" s="95"/>
      <c r="EI72" s="95"/>
      <c r="EJ72" s="95"/>
      <c r="EK72" s="95"/>
      <c r="EL72" s="95"/>
    </row>
    <row r="73" spans="1:145" ht="11.1" customHeight="1">
      <c r="A73" s="90"/>
      <c r="B73" s="91"/>
      <c r="C73" s="91"/>
      <c r="D73" s="91"/>
      <c r="E73" s="91"/>
      <c r="F73" s="91"/>
      <c r="G73" s="91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158"/>
      <c r="Y73" s="159"/>
      <c r="Z73" s="159"/>
      <c r="AA73" s="159"/>
      <c r="AB73" s="159"/>
      <c r="AC73" s="159"/>
      <c r="AD73" s="158"/>
      <c r="AE73" s="92"/>
      <c r="AF73" s="92"/>
      <c r="AG73" s="92"/>
      <c r="AH73" s="92"/>
      <c r="AI73" s="92"/>
      <c r="AJ73" s="93"/>
      <c r="AK73" s="93"/>
      <c r="AL73" s="93"/>
      <c r="AM73" s="93"/>
      <c r="AN73" s="93"/>
      <c r="AO73" s="158"/>
      <c r="AP73" s="159"/>
      <c r="AQ73" s="159"/>
      <c r="AR73" s="159"/>
      <c r="AS73" s="159"/>
      <c r="AT73" s="159"/>
      <c r="AU73" s="158"/>
      <c r="AV73" s="94"/>
      <c r="AW73" s="94"/>
      <c r="AX73" s="94"/>
      <c r="AY73" s="94"/>
      <c r="AZ73" s="94"/>
      <c r="BA73" s="94"/>
      <c r="BB73" s="82"/>
      <c r="BM73" s="90"/>
      <c r="BN73" s="90"/>
      <c r="BO73" s="90"/>
      <c r="BP73" s="104"/>
      <c r="BQ73" s="105"/>
      <c r="BR73" s="106"/>
      <c r="BS73" s="105"/>
      <c r="BT73" s="106"/>
      <c r="BU73" s="106"/>
      <c r="BV73" s="106"/>
      <c r="BZ73" s="48"/>
      <c r="CA73" s="48"/>
      <c r="CN73" s="99"/>
      <c r="CO73" s="101"/>
      <c r="CP73" s="103"/>
      <c r="CQ73" s="103"/>
      <c r="CR73" s="103"/>
      <c r="CT73" s="95"/>
      <c r="CU73" s="95"/>
      <c r="CV73" s="95"/>
      <c r="CW73" s="95"/>
      <c r="CX73" s="95"/>
      <c r="CY73" s="95"/>
      <c r="CZ73" s="95"/>
      <c r="DA73" s="95"/>
      <c r="DB73" s="95"/>
      <c r="DC73" s="95"/>
      <c r="DD73" s="95"/>
      <c r="DE73" s="95"/>
      <c r="DF73" s="95"/>
      <c r="DG73" s="95"/>
      <c r="DH73" s="95"/>
      <c r="DI73" s="95"/>
      <c r="DJ73" s="95"/>
      <c r="DK73" s="95"/>
      <c r="DL73" s="95"/>
      <c r="DM73" s="95"/>
      <c r="DN73" s="95"/>
      <c r="DO73" s="95"/>
      <c r="DP73" s="95"/>
      <c r="DQ73" s="95"/>
      <c r="DR73" s="95"/>
      <c r="DS73" s="95"/>
      <c r="DT73" s="95"/>
      <c r="DU73" s="95"/>
      <c r="DV73" s="95"/>
      <c r="DW73" s="95"/>
      <c r="DX73" s="95"/>
      <c r="DY73" s="95"/>
      <c r="DZ73" s="95"/>
      <c r="EA73" s="95"/>
      <c r="EB73" s="95"/>
      <c r="EC73" s="95"/>
      <c r="ED73" s="95"/>
      <c r="EE73" s="95"/>
      <c r="EF73" s="95"/>
      <c r="EG73" s="95"/>
      <c r="EH73" s="95"/>
      <c r="EI73" s="95"/>
      <c r="EJ73" s="95"/>
      <c r="EK73" s="95"/>
      <c r="EL73" s="95"/>
    </row>
    <row r="74" spans="1:145" ht="11.1" customHeight="1">
      <c r="A74" s="90"/>
      <c r="B74" s="590" t="s">
        <v>61</v>
      </c>
      <c r="C74" s="591"/>
      <c r="D74" s="591"/>
      <c r="E74" s="591"/>
      <c r="F74" s="591"/>
      <c r="G74" s="596" t="s">
        <v>3</v>
      </c>
      <c r="H74" s="597"/>
      <c r="I74" s="600" t="str">
        <f>IF(B55=1,0,IF(SUM(AO58,AO61,AO64,AO67,AO70)&gt;0,SUM(AO58,AO61,AO64,AO67,AO70),""))</f>
        <v/>
      </c>
      <c r="J74" s="601"/>
      <c r="K74" s="601"/>
      <c r="L74" s="601"/>
      <c r="M74" s="601"/>
      <c r="N74" s="601"/>
      <c r="O74" s="601"/>
      <c r="P74" s="601"/>
      <c r="Q74" s="601"/>
      <c r="R74" s="107"/>
      <c r="S74" s="603" t="str">
        <f>IF($B$55=0,"","←減免後の金額(支払額)")</f>
        <v/>
      </c>
      <c r="T74" s="604"/>
      <c r="U74" s="604"/>
      <c r="V74" s="604"/>
      <c r="W74" s="604"/>
      <c r="X74" s="604"/>
      <c r="Y74" s="604"/>
      <c r="Z74" s="604"/>
      <c r="AA74" s="604"/>
      <c r="AB74" s="604"/>
      <c r="AC74" s="159"/>
      <c r="AD74" s="158"/>
      <c r="AE74" s="92"/>
      <c r="AF74" s="92"/>
      <c r="AG74" s="92"/>
      <c r="AH74" s="92"/>
      <c r="AI74" s="92"/>
      <c r="AJ74" s="93"/>
      <c r="AK74" s="93"/>
      <c r="AL74" s="93"/>
      <c r="AM74" s="93"/>
      <c r="AN74" s="93"/>
      <c r="AO74" s="158"/>
      <c r="AP74" s="159"/>
      <c r="AQ74" s="159"/>
      <c r="AR74" s="159"/>
      <c r="AS74" s="159"/>
      <c r="AT74" s="159"/>
      <c r="AU74" s="158"/>
      <c r="AV74" s="94"/>
      <c r="AW74" s="94"/>
      <c r="AX74" s="94"/>
      <c r="AY74" s="94"/>
      <c r="AZ74" s="94"/>
      <c r="BA74" s="94"/>
      <c r="BB74" s="82"/>
      <c r="BM74" s="90"/>
      <c r="BN74" s="90"/>
      <c r="BO74" s="90"/>
      <c r="BP74" s="104"/>
      <c r="BQ74" s="105"/>
      <c r="BR74" s="106"/>
      <c r="BS74" s="105"/>
      <c r="BT74" s="106"/>
      <c r="BU74" s="106"/>
      <c r="BV74" s="106"/>
      <c r="BZ74" s="48"/>
      <c r="CA74" s="48"/>
      <c r="CN74" s="99"/>
      <c r="CO74" s="101"/>
      <c r="CP74" s="103"/>
      <c r="CQ74" s="103"/>
      <c r="CR74" s="103"/>
      <c r="CT74" s="95"/>
      <c r="CU74" s="95"/>
      <c r="CV74" s="95"/>
      <c r="CW74" s="95"/>
      <c r="CX74" s="95"/>
      <c r="CY74" s="95"/>
      <c r="CZ74" s="95"/>
      <c r="DA74" s="95"/>
      <c r="DB74" s="95"/>
      <c r="DC74" s="95"/>
      <c r="DD74" s="95"/>
      <c r="DE74" s="95"/>
      <c r="DF74" s="95"/>
      <c r="DG74" s="95"/>
      <c r="DH74" s="95"/>
      <c r="DI74" s="95"/>
      <c r="DJ74" s="95"/>
      <c r="DK74" s="95"/>
      <c r="DL74" s="95"/>
      <c r="DM74" s="95"/>
      <c r="DN74" s="95"/>
      <c r="DO74" s="95"/>
      <c r="DP74" s="95"/>
      <c r="DQ74" s="95"/>
      <c r="DR74" s="95"/>
      <c r="DS74" s="95"/>
      <c r="DT74" s="95"/>
      <c r="DU74" s="95"/>
      <c r="DV74" s="95"/>
      <c r="DW74" s="95"/>
      <c r="DX74" s="95"/>
      <c r="DY74" s="95"/>
      <c r="DZ74" s="95"/>
      <c r="EA74" s="95"/>
      <c r="EB74" s="95"/>
      <c r="EC74" s="95"/>
      <c r="ED74" s="95"/>
      <c r="EE74" s="95"/>
      <c r="EF74" s="95"/>
      <c r="EG74" s="95"/>
      <c r="EH74" s="95"/>
      <c r="EI74" s="95"/>
      <c r="EJ74" s="95"/>
      <c r="EK74" s="95"/>
      <c r="EL74" s="95"/>
    </row>
    <row r="75" spans="1:145" ht="11.1" customHeight="1">
      <c r="A75" s="90"/>
      <c r="B75" s="592"/>
      <c r="C75" s="593"/>
      <c r="D75" s="593"/>
      <c r="E75" s="593"/>
      <c r="F75" s="593"/>
      <c r="G75" s="598"/>
      <c r="H75" s="599"/>
      <c r="I75" s="602"/>
      <c r="J75" s="602"/>
      <c r="K75" s="602"/>
      <c r="L75" s="602"/>
      <c r="M75" s="602"/>
      <c r="N75" s="602"/>
      <c r="O75" s="602"/>
      <c r="P75" s="602"/>
      <c r="Q75" s="602"/>
      <c r="R75" s="109"/>
      <c r="S75" s="603"/>
      <c r="T75" s="604"/>
      <c r="U75" s="604"/>
      <c r="V75" s="604"/>
      <c r="W75" s="604"/>
      <c r="X75" s="604"/>
      <c r="Y75" s="604"/>
      <c r="Z75" s="604"/>
      <c r="AA75" s="604"/>
      <c r="AB75" s="604"/>
      <c r="AC75" s="159"/>
      <c r="AD75" s="158"/>
      <c r="AE75" s="92"/>
      <c r="AF75" s="92"/>
      <c r="AG75" s="92"/>
      <c r="AH75" s="92"/>
      <c r="AI75" s="92"/>
      <c r="AJ75" s="93"/>
      <c r="AK75" s="93"/>
      <c r="AL75" s="93"/>
      <c r="AM75" s="93"/>
      <c r="AN75" s="93"/>
      <c r="AO75" s="158"/>
      <c r="AP75" s="159"/>
      <c r="AQ75" s="159"/>
      <c r="AR75" s="159"/>
      <c r="AS75" s="159"/>
      <c r="AT75" s="159"/>
      <c r="AU75" s="158"/>
      <c r="AV75" s="94"/>
      <c r="AW75" s="94"/>
      <c r="AX75" s="94"/>
      <c r="AY75" s="94"/>
      <c r="AZ75" s="94"/>
      <c r="BA75" s="94"/>
      <c r="BB75" s="82"/>
      <c r="CN75" s="99"/>
      <c r="CO75" s="101"/>
      <c r="CP75" s="103"/>
      <c r="CQ75" s="103"/>
      <c r="CR75" s="103"/>
      <c r="CT75" s="95"/>
      <c r="CU75" s="95"/>
      <c r="CV75" s="95"/>
      <c r="CW75" s="95"/>
      <c r="CX75" s="95"/>
      <c r="CY75" s="95"/>
      <c r="CZ75" s="95"/>
      <c r="DA75" s="95"/>
      <c r="DB75" s="95"/>
      <c r="DC75" s="95"/>
      <c r="DD75" s="95"/>
      <c r="DE75" s="95"/>
      <c r="DF75" s="95"/>
      <c r="DG75" s="95"/>
      <c r="DH75" s="95"/>
      <c r="DI75" s="95"/>
      <c r="DJ75" s="95"/>
      <c r="DK75" s="95"/>
      <c r="DL75" s="95"/>
      <c r="DM75" s="95"/>
      <c r="DN75" s="95"/>
      <c r="DO75" s="95"/>
      <c r="DP75" s="95"/>
      <c r="DQ75" s="95"/>
      <c r="DR75" s="95"/>
      <c r="DS75" s="95"/>
      <c r="DT75" s="95"/>
      <c r="DU75" s="95"/>
      <c r="DV75" s="95"/>
      <c r="DW75" s="95"/>
      <c r="DX75" s="95"/>
      <c r="DY75" s="95"/>
      <c r="DZ75" s="95"/>
      <c r="EA75" s="95"/>
      <c r="EB75" s="95"/>
      <c r="EC75" s="95"/>
      <c r="ED75" s="95"/>
      <c r="EE75" s="95"/>
      <c r="EF75" s="95"/>
      <c r="EG75" s="95"/>
      <c r="EH75" s="95"/>
      <c r="EI75" s="95"/>
      <c r="EJ75" s="95"/>
      <c r="EK75" s="95"/>
      <c r="EL75" s="95"/>
    </row>
    <row r="76" spans="1:145" ht="11.1" customHeight="1">
      <c r="A76" s="90"/>
      <c r="B76" s="592"/>
      <c r="C76" s="593"/>
      <c r="D76" s="593"/>
      <c r="E76" s="593"/>
      <c r="F76" s="593"/>
      <c r="G76" s="110"/>
      <c r="H76" s="555" t="s">
        <v>20</v>
      </c>
      <c r="I76" s="497" t="str">
        <f>IF(SUM(AP60,AP63,AP66,AP69,AP72)&gt;0,SUM(AP60,AP63,AP66,AP69,AP72),"")</f>
        <v/>
      </c>
      <c r="J76" s="605"/>
      <c r="K76" s="605"/>
      <c r="L76" s="605"/>
      <c r="M76" s="605"/>
      <c r="N76" s="605"/>
      <c r="O76" s="605"/>
      <c r="P76" s="605"/>
      <c r="Q76" s="605"/>
      <c r="R76" s="372" t="s">
        <v>16</v>
      </c>
      <c r="S76" s="603" t="str">
        <f>IF($B$55=0,"","←減免前の金額(参考)")</f>
        <v/>
      </c>
      <c r="T76" s="604"/>
      <c r="U76" s="604"/>
      <c r="V76" s="604"/>
      <c r="W76" s="604"/>
      <c r="X76" s="604"/>
      <c r="Y76" s="604"/>
      <c r="Z76" s="604"/>
      <c r="AA76" s="604"/>
      <c r="AB76" s="604"/>
      <c r="AC76" s="580" t="s">
        <v>21</v>
      </c>
      <c r="AD76" s="581"/>
      <c r="AE76" s="581"/>
      <c r="AF76" s="581"/>
      <c r="AG76" s="581"/>
      <c r="AH76" s="581"/>
      <c r="AI76" s="581"/>
      <c r="AJ76" s="581"/>
      <c r="AK76" s="581"/>
      <c r="AL76" s="581"/>
      <c r="AM76" s="581"/>
      <c r="AN76" s="581"/>
      <c r="AO76" s="581"/>
      <c r="AP76" s="581"/>
      <c r="AQ76" s="581"/>
      <c r="AR76" s="581"/>
      <c r="AS76" s="581"/>
      <c r="AT76" s="581"/>
      <c r="AU76" s="581"/>
      <c r="AV76" s="581"/>
      <c r="AW76" s="581"/>
      <c r="AX76" s="581"/>
      <c r="AY76" s="581"/>
      <c r="AZ76" s="582"/>
      <c r="BA76" s="94"/>
      <c r="BB76" s="82"/>
      <c r="CN76" s="99"/>
      <c r="CO76" s="101"/>
      <c r="CP76" s="103"/>
      <c r="CQ76" s="103"/>
      <c r="CR76" s="103"/>
      <c r="CT76" s="95"/>
      <c r="CU76" s="95"/>
      <c r="CV76" s="95"/>
      <c r="CW76" s="95"/>
      <c r="CX76" s="95"/>
      <c r="CY76" s="95"/>
      <c r="CZ76" s="95"/>
      <c r="DA76" s="95"/>
      <c r="DB76" s="95"/>
      <c r="DC76" s="95"/>
      <c r="DD76" s="95"/>
      <c r="DE76" s="95"/>
      <c r="DF76" s="95"/>
      <c r="DG76" s="95"/>
      <c r="DH76" s="95"/>
      <c r="DI76" s="95"/>
      <c r="DJ76" s="95"/>
      <c r="DK76" s="95"/>
      <c r="DL76" s="95"/>
      <c r="DM76" s="95"/>
      <c r="DN76" s="95"/>
      <c r="DO76" s="95"/>
      <c r="DP76" s="95"/>
      <c r="DQ76" s="95"/>
      <c r="DR76" s="95"/>
      <c r="DS76" s="95"/>
      <c r="DT76" s="95"/>
      <c r="DU76" s="95"/>
      <c r="DV76" s="95"/>
      <c r="DW76" s="95"/>
      <c r="DX76" s="95"/>
      <c r="DY76" s="95"/>
      <c r="DZ76" s="95"/>
      <c r="EA76" s="95"/>
      <c r="EB76" s="95"/>
      <c r="EC76" s="95"/>
      <c r="ED76" s="95"/>
      <c r="EE76" s="95"/>
      <c r="EF76" s="95"/>
      <c r="EG76" s="95"/>
      <c r="EH76" s="95"/>
      <c r="EI76" s="95"/>
      <c r="EJ76" s="95"/>
      <c r="EK76" s="95"/>
      <c r="EL76" s="95"/>
    </row>
    <row r="77" spans="1:145" ht="11.1" customHeight="1">
      <c r="A77" s="90"/>
      <c r="B77" s="594"/>
      <c r="C77" s="595"/>
      <c r="D77" s="595"/>
      <c r="E77" s="595"/>
      <c r="F77" s="595"/>
      <c r="G77" s="112"/>
      <c r="H77" s="558"/>
      <c r="I77" s="606"/>
      <c r="J77" s="606"/>
      <c r="K77" s="606"/>
      <c r="L77" s="606"/>
      <c r="M77" s="606"/>
      <c r="N77" s="606"/>
      <c r="O77" s="606"/>
      <c r="P77" s="606"/>
      <c r="Q77" s="606"/>
      <c r="R77" s="375"/>
      <c r="S77" s="603"/>
      <c r="T77" s="604"/>
      <c r="U77" s="604"/>
      <c r="V77" s="604"/>
      <c r="W77" s="604"/>
      <c r="X77" s="604"/>
      <c r="Y77" s="604"/>
      <c r="Z77" s="604"/>
      <c r="AA77" s="604"/>
      <c r="AB77" s="604"/>
      <c r="AC77" s="583"/>
      <c r="AD77" s="584"/>
      <c r="AE77" s="584"/>
      <c r="AF77" s="584"/>
      <c r="AG77" s="584"/>
      <c r="AH77" s="584"/>
      <c r="AI77" s="584"/>
      <c r="AJ77" s="584"/>
      <c r="AK77" s="584"/>
      <c r="AL77" s="584"/>
      <c r="AM77" s="584"/>
      <c r="AN77" s="584"/>
      <c r="AO77" s="584"/>
      <c r="AP77" s="584"/>
      <c r="AQ77" s="584"/>
      <c r="AR77" s="584"/>
      <c r="AS77" s="584"/>
      <c r="AT77" s="584"/>
      <c r="AU77" s="584"/>
      <c r="AV77" s="584"/>
      <c r="AW77" s="584"/>
      <c r="AX77" s="584"/>
      <c r="AY77" s="584"/>
      <c r="AZ77" s="585"/>
      <c r="BA77" s="94"/>
      <c r="BB77" s="82"/>
      <c r="CN77" s="99"/>
      <c r="CO77" s="101"/>
      <c r="CP77" s="103"/>
      <c r="CQ77" s="103"/>
      <c r="CR77" s="103"/>
      <c r="CT77" s="95"/>
      <c r="CU77" s="95"/>
      <c r="CV77" s="95"/>
      <c r="CW77" s="95"/>
      <c r="CX77" s="95"/>
      <c r="CY77" s="95"/>
      <c r="CZ77" s="95"/>
      <c r="DA77" s="95"/>
      <c r="DB77" s="95"/>
      <c r="DC77" s="95"/>
      <c r="DD77" s="95"/>
      <c r="DE77" s="95"/>
      <c r="DF77" s="95"/>
      <c r="DG77" s="95"/>
      <c r="DH77" s="95"/>
      <c r="DI77" s="95"/>
      <c r="DJ77" s="95"/>
      <c r="DK77" s="95"/>
      <c r="DL77" s="95"/>
      <c r="DM77" s="95"/>
      <c r="DN77" s="95"/>
      <c r="DO77" s="95"/>
      <c r="DP77" s="95"/>
      <c r="DQ77" s="95"/>
      <c r="DR77" s="95"/>
      <c r="DS77" s="95"/>
      <c r="DT77" s="95"/>
      <c r="DU77" s="95"/>
      <c r="DV77" s="95"/>
      <c r="DW77" s="95"/>
      <c r="DX77" s="95"/>
      <c r="DY77" s="95"/>
      <c r="DZ77" s="95"/>
      <c r="EA77" s="95"/>
      <c r="EB77" s="95"/>
      <c r="EC77" s="95"/>
      <c r="ED77" s="95"/>
      <c r="EE77" s="95"/>
      <c r="EF77" s="95"/>
      <c r="EG77" s="95"/>
      <c r="EH77" s="95"/>
      <c r="EI77" s="95"/>
      <c r="EJ77" s="95"/>
      <c r="EK77" s="95"/>
      <c r="EL77" s="95"/>
    </row>
    <row r="78" spans="1:145" ht="11.1" customHeight="1">
      <c r="A78" s="90"/>
      <c r="B78" s="91"/>
      <c r="C78" s="91"/>
      <c r="D78" s="91"/>
      <c r="E78" s="91"/>
      <c r="F78" s="91"/>
      <c r="G78" s="91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2"/>
      <c r="U78" s="92"/>
      <c r="V78" s="92"/>
      <c r="W78" s="92"/>
      <c r="X78" s="158"/>
      <c r="Y78" s="159"/>
      <c r="Z78" s="159"/>
      <c r="AA78" s="159"/>
      <c r="AB78" s="159"/>
      <c r="AC78" s="586" t="s">
        <v>22</v>
      </c>
      <c r="AD78" s="587"/>
      <c r="AE78" s="587"/>
      <c r="AF78" s="587"/>
      <c r="AG78" s="587"/>
      <c r="AH78" s="588"/>
      <c r="AI78" s="587" t="s">
        <v>23</v>
      </c>
      <c r="AJ78" s="587"/>
      <c r="AK78" s="587"/>
      <c r="AL78" s="587"/>
      <c r="AM78" s="587"/>
      <c r="AN78" s="588"/>
      <c r="AO78" s="587" t="s">
        <v>24</v>
      </c>
      <c r="AP78" s="587"/>
      <c r="AQ78" s="587"/>
      <c r="AR78" s="587"/>
      <c r="AS78" s="587"/>
      <c r="AT78" s="588"/>
      <c r="AU78" s="587" t="s">
        <v>0</v>
      </c>
      <c r="AV78" s="587"/>
      <c r="AW78" s="587"/>
      <c r="AX78" s="587"/>
      <c r="AY78" s="587"/>
      <c r="AZ78" s="589"/>
      <c r="BA78" s="94"/>
      <c r="BB78" s="82"/>
      <c r="CN78" s="99"/>
      <c r="CO78" s="101"/>
      <c r="CP78" s="103"/>
      <c r="CQ78" s="103"/>
      <c r="CR78" s="103"/>
      <c r="CT78" s="95"/>
      <c r="CU78" s="95"/>
      <c r="CV78" s="95"/>
      <c r="CW78" s="95"/>
      <c r="CX78" s="95"/>
      <c r="CY78" s="95"/>
      <c r="CZ78" s="95"/>
      <c r="DA78" s="95"/>
      <c r="DB78" s="95"/>
      <c r="DC78" s="95"/>
      <c r="DD78" s="95"/>
      <c r="DE78" s="95"/>
      <c r="DF78" s="95"/>
      <c r="DG78" s="95"/>
      <c r="DH78" s="95"/>
      <c r="DI78" s="95"/>
      <c r="DJ78" s="95"/>
      <c r="DK78" s="95"/>
      <c r="DL78" s="95"/>
      <c r="DM78" s="95"/>
      <c r="DN78" s="95"/>
      <c r="DO78" s="95"/>
      <c r="DP78" s="95"/>
      <c r="DQ78" s="95"/>
      <c r="DR78" s="95"/>
      <c r="DS78" s="95"/>
      <c r="DT78" s="95"/>
      <c r="DU78" s="95"/>
      <c r="DV78" s="95"/>
      <c r="DW78" s="95"/>
      <c r="DX78" s="95"/>
      <c r="DY78" s="95"/>
      <c r="DZ78" s="95"/>
      <c r="EA78" s="95"/>
      <c r="EB78" s="95"/>
      <c r="EC78" s="95"/>
      <c r="ED78" s="95"/>
      <c r="EE78" s="95"/>
      <c r="EF78" s="95"/>
      <c r="EG78" s="95"/>
      <c r="EH78" s="95"/>
      <c r="EI78" s="95"/>
      <c r="EJ78" s="95"/>
      <c r="EK78" s="95"/>
      <c r="EL78" s="95"/>
    </row>
    <row r="79" spans="1:145" ht="11.1" customHeight="1">
      <c r="B79" s="482" t="s">
        <v>225</v>
      </c>
      <c r="C79" s="482"/>
      <c r="D79" s="482"/>
      <c r="E79" s="482"/>
      <c r="F79" s="482"/>
      <c r="G79" s="482"/>
      <c r="H79" s="482"/>
      <c r="I79" s="483"/>
      <c r="J79" s="483"/>
      <c r="K79" s="483"/>
      <c r="L79" s="483"/>
      <c r="M79" s="483"/>
      <c r="N79" s="483"/>
      <c r="O79" s="483"/>
      <c r="P79" s="483"/>
      <c r="Q79" s="483"/>
      <c r="R79" s="483"/>
      <c r="S79" s="160"/>
      <c r="T79" s="160"/>
      <c r="U79" s="160"/>
      <c r="V79" s="160"/>
      <c r="W79" s="160"/>
      <c r="X79" s="160"/>
      <c r="Y79" s="160"/>
      <c r="Z79" s="160"/>
      <c r="AA79" s="160"/>
      <c r="AB79" s="160"/>
      <c r="AC79" s="111"/>
      <c r="AE79" s="50"/>
      <c r="AF79" s="50"/>
      <c r="AG79" s="50"/>
      <c r="AH79" s="113"/>
      <c r="AJ79" s="50"/>
      <c r="AK79" s="50"/>
      <c r="AL79" s="50"/>
      <c r="AM79" s="50"/>
      <c r="AN79" s="114"/>
      <c r="AO79" s="50"/>
      <c r="AP79" s="50"/>
      <c r="AQ79" s="50"/>
      <c r="AR79" s="50"/>
      <c r="AS79" s="50"/>
      <c r="AT79" s="115"/>
      <c r="AU79" s="50"/>
      <c r="AV79" s="50"/>
      <c r="AW79" s="50"/>
      <c r="AX79" s="50"/>
      <c r="AY79" s="50"/>
      <c r="AZ79" s="116"/>
      <c r="BA79" s="160"/>
      <c r="CQ79" s="99"/>
      <c r="CR79" s="101"/>
      <c r="CS79" s="103"/>
      <c r="CT79" s="103"/>
      <c r="CU79" s="103"/>
      <c r="CW79" s="95"/>
      <c r="CX79" s="95"/>
      <c r="CY79" s="95"/>
      <c r="CZ79" s="95"/>
      <c r="DA79" s="95"/>
      <c r="DB79" s="95"/>
      <c r="DC79" s="95"/>
      <c r="DD79" s="95"/>
      <c r="DE79" s="95"/>
      <c r="DF79" s="95"/>
      <c r="DG79" s="95"/>
      <c r="DH79" s="95"/>
      <c r="DI79" s="95"/>
      <c r="DJ79" s="95"/>
      <c r="DK79" s="95"/>
      <c r="DL79" s="95"/>
      <c r="DM79" s="95"/>
      <c r="DN79" s="95"/>
      <c r="DO79" s="95"/>
      <c r="DP79" s="95"/>
      <c r="DQ79" s="95"/>
      <c r="DR79" s="95"/>
      <c r="DS79" s="95"/>
      <c r="DT79" s="95"/>
      <c r="DU79" s="95"/>
      <c r="DV79" s="95"/>
      <c r="DW79" s="95"/>
      <c r="DX79" s="95"/>
      <c r="DY79" s="95"/>
      <c r="DZ79" s="95"/>
      <c r="EA79" s="95"/>
      <c r="EB79" s="95"/>
      <c r="EC79" s="95"/>
      <c r="ED79" s="95"/>
      <c r="EE79" s="95"/>
      <c r="EF79" s="95"/>
      <c r="EG79" s="95"/>
      <c r="EH79" s="95"/>
      <c r="EI79" s="95"/>
      <c r="EJ79" s="95"/>
      <c r="EK79" s="95"/>
      <c r="EL79" s="95"/>
      <c r="EM79" s="95"/>
      <c r="EN79" s="95"/>
      <c r="EO79" s="95"/>
    </row>
    <row r="80" spans="1:145" ht="11.25" customHeight="1">
      <c r="B80" s="482"/>
      <c r="C80" s="482"/>
      <c r="D80" s="482"/>
      <c r="E80" s="482"/>
      <c r="F80" s="482"/>
      <c r="G80" s="482"/>
      <c r="H80" s="482"/>
      <c r="I80" s="483"/>
      <c r="J80" s="483"/>
      <c r="K80" s="483"/>
      <c r="L80" s="483"/>
      <c r="M80" s="483"/>
      <c r="N80" s="483"/>
      <c r="O80" s="483"/>
      <c r="P80" s="483"/>
      <c r="Q80" s="483"/>
      <c r="R80" s="483"/>
      <c r="AC80" s="111"/>
      <c r="AE80" s="50"/>
      <c r="AF80" s="50"/>
      <c r="AG80" s="50"/>
      <c r="AH80" s="113"/>
      <c r="AJ80" s="50"/>
      <c r="AK80" s="50"/>
      <c r="AL80" s="50"/>
      <c r="AM80" s="50"/>
      <c r="AN80" s="118"/>
      <c r="AO80" s="50"/>
      <c r="AP80" s="50"/>
      <c r="AQ80" s="50"/>
      <c r="AR80" s="50"/>
      <c r="AS80" s="50"/>
      <c r="AT80" s="113"/>
      <c r="AU80" s="50"/>
      <c r="AV80" s="50"/>
      <c r="AW80" s="50"/>
      <c r="AX80" s="50"/>
      <c r="AY80" s="50"/>
      <c r="AZ80" s="116"/>
      <c r="BB80" s="50"/>
      <c r="BC80" s="50"/>
      <c r="BD80" s="50"/>
      <c r="CJ80" s="95"/>
      <c r="CK80" s="95"/>
      <c r="CL80" s="95"/>
      <c r="CM80" s="95"/>
      <c r="CN80" s="95"/>
      <c r="CO80" s="95"/>
      <c r="CP80" s="95"/>
      <c r="CQ80" s="99"/>
      <c r="CR80" s="101"/>
      <c r="CS80" s="108"/>
      <c r="CT80" s="103"/>
      <c r="CU80" s="103"/>
      <c r="CW80" s="95"/>
      <c r="CX80" s="95"/>
      <c r="CY80" s="95"/>
      <c r="CZ80" s="95"/>
      <c r="DA80" s="95"/>
      <c r="DB80" s="95"/>
      <c r="DC80" s="95"/>
      <c r="DD80" s="95"/>
      <c r="DE80" s="95"/>
    </row>
    <row r="81" spans="2:109" ht="11.25" customHeight="1">
      <c r="B81" s="482"/>
      <c r="C81" s="482"/>
      <c r="D81" s="482"/>
      <c r="E81" s="482"/>
      <c r="F81" s="482"/>
      <c r="G81" s="482"/>
      <c r="H81" s="482"/>
      <c r="I81" s="483"/>
      <c r="J81" s="483"/>
      <c r="K81" s="483"/>
      <c r="L81" s="483"/>
      <c r="M81" s="483"/>
      <c r="N81" s="483"/>
      <c r="O81" s="483"/>
      <c r="P81" s="483"/>
      <c r="Q81" s="483"/>
      <c r="R81" s="483"/>
      <c r="AC81" s="119"/>
      <c r="AD81" s="120"/>
      <c r="AE81" s="121"/>
      <c r="AF81" s="121"/>
      <c r="AG81" s="121"/>
      <c r="AH81" s="122"/>
      <c r="AI81" s="120"/>
      <c r="AJ81" s="121"/>
      <c r="AK81" s="121"/>
      <c r="AL81" s="121"/>
      <c r="AM81" s="121"/>
      <c r="AN81" s="123"/>
      <c r="AO81" s="121"/>
      <c r="AP81" s="121"/>
      <c r="AQ81" s="121"/>
      <c r="AR81" s="121"/>
      <c r="AS81" s="121"/>
      <c r="AT81" s="122"/>
      <c r="AU81" s="121"/>
      <c r="AV81" s="121"/>
      <c r="AW81" s="121"/>
      <c r="AX81" s="121"/>
      <c r="AY81" s="121"/>
      <c r="AZ81" s="124"/>
      <c r="BB81" s="50"/>
      <c r="BC81" s="50"/>
      <c r="BD81" s="50"/>
      <c r="CJ81" s="95"/>
      <c r="CK81" s="95"/>
      <c r="CL81" s="95"/>
      <c r="CM81" s="95"/>
      <c r="CN81" s="95"/>
      <c r="CO81" s="95"/>
      <c r="CP81" s="95"/>
      <c r="CQ81" s="99"/>
      <c r="CR81" s="101"/>
      <c r="CS81" s="108"/>
      <c r="CT81" s="103"/>
      <c r="CU81" s="103"/>
      <c r="CW81" s="95"/>
      <c r="CX81" s="95"/>
      <c r="CY81" s="95"/>
      <c r="CZ81" s="95"/>
      <c r="DA81" s="95"/>
      <c r="DB81" s="95"/>
      <c r="DC81" s="95"/>
      <c r="DD81" s="95"/>
      <c r="DE81" s="95"/>
    </row>
    <row r="82" spans="2:109" ht="11.25" customHeight="1">
      <c r="AC82" s="125" t="s">
        <v>25</v>
      </c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Z82" s="116"/>
      <c r="BA82" s="111"/>
      <c r="BB82" s="50"/>
      <c r="BC82" s="50"/>
      <c r="BD82" s="50"/>
      <c r="CJ82" s="95"/>
      <c r="CK82" s="95"/>
      <c r="CL82" s="95"/>
      <c r="CM82" s="95"/>
      <c r="CN82" s="95"/>
      <c r="CO82" s="95"/>
      <c r="CP82" s="95"/>
      <c r="CQ82" s="99"/>
      <c r="CR82" s="101"/>
      <c r="CS82" s="103"/>
      <c r="CT82" s="103"/>
      <c r="CU82" s="103"/>
      <c r="CW82" s="95"/>
      <c r="CX82" s="95"/>
      <c r="CY82" s="95"/>
      <c r="CZ82" s="95"/>
      <c r="DA82" s="95"/>
      <c r="DB82" s="95"/>
      <c r="DC82" s="95"/>
      <c r="DD82" s="95"/>
      <c r="DE82" s="95"/>
    </row>
    <row r="83" spans="2:109" ht="11.25" customHeight="1">
      <c r="AC83" s="126"/>
      <c r="AD83" s="121"/>
      <c r="AE83" s="121"/>
      <c r="AF83" s="121"/>
      <c r="AG83" s="121"/>
      <c r="AH83" s="121"/>
      <c r="AI83" s="121"/>
      <c r="AJ83" s="121"/>
      <c r="AK83" s="121"/>
      <c r="AL83" s="121"/>
      <c r="AM83" s="121"/>
      <c r="AN83" s="121"/>
      <c r="AO83" s="121"/>
      <c r="AP83" s="121"/>
      <c r="AQ83" s="121"/>
      <c r="AR83" s="121"/>
      <c r="AS83" s="121"/>
      <c r="AT83" s="121"/>
      <c r="AU83" s="121"/>
      <c r="AV83" s="121"/>
      <c r="AW83" s="121"/>
      <c r="AX83" s="121"/>
      <c r="AY83" s="120"/>
      <c r="AZ83" s="124"/>
      <c r="BB83" s="50"/>
      <c r="BC83" s="50"/>
      <c r="BD83" s="50"/>
      <c r="CQ83" s="99"/>
      <c r="CR83" s="101"/>
      <c r="CS83" s="103"/>
      <c r="CT83" s="103"/>
      <c r="CU83" s="117"/>
      <c r="CV83" s="117"/>
    </row>
    <row r="84" spans="2:109" ht="11.25" customHeight="1">
      <c r="AB84" s="109"/>
      <c r="AC84" s="125" t="s">
        <v>26</v>
      </c>
      <c r="AD84" s="50"/>
      <c r="AE84" s="50"/>
      <c r="AF84" s="50"/>
      <c r="AG84" s="50"/>
      <c r="AH84" s="50"/>
      <c r="AI84" s="50"/>
      <c r="AJ84" s="50"/>
      <c r="AK84" s="50"/>
      <c r="AL84" s="50"/>
      <c r="AM84" s="50"/>
      <c r="AN84" s="50"/>
      <c r="AO84" s="50"/>
      <c r="AP84" s="50"/>
      <c r="AQ84" s="50"/>
      <c r="AR84" s="50"/>
      <c r="AS84" s="50"/>
      <c r="AT84" s="50"/>
      <c r="AU84" s="50"/>
      <c r="AV84" s="50"/>
      <c r="AW84" s="50"/>
      <c r="AX84" s="50"/>
      <c r="AZ84" s="116"/>
      <c r="BB84" s="50"/>
      <c r="BC84" s="50"/>
      <c r="BD84" s="50"/>
      <c r="CQ84" s="99"/>
      <c r="CR84" s="101"/>
      <c r="CS84" s="103"/>
      <c r="CT84" s="103"/>
      <c r="CU84" s="103"/>
    </row>
    <row r="85" spans="2:109" ht="11.25" customHeight="1">
      <c r="Q85" s="562" t="s">
        <v>19</v>
      </c>
      <c r="R85" s="563"/>
      <c r="S85" s="563"/>
      <c r="T85" s="563"/>
      <c r="U85" s="563"/>
      <c r="V85" s="564"/>
      <c r="W85" s="568" t="s">
        <v>39</v>
      </c>
      <c r="X85" s="568"/>
      <c r="Y85" s="568"/>
      <c r="Z85" s="568"/>
      <c r="AA85" s="568"/>
      <c r="AB85" s="568"/>
      <c r="AC85" s="126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21"/>
      <c r="AV85" s="121"/>
      <c r="AW85" s="121"/>
      <c r="AX85" s="121"/>
      <c r="AY85" s="120"/>
      <c r="AZ85" s="124"/>
      <c r="BB85" s="50"/>
      <c r="BC85" s="50"/>
      <c r="BD85" s="50"/>
      <c r="CQ85" s="99"/>
      <c r="CR85" s="103"/>
      <c r="CS85" s="103"/>
      <c r="CT85" s="103"/>
      <c r="CU85" s="103"/>
    </row>
    <row r="86" spans="2:109" ht="11.25" customHeight="1">
      <c r="Q86" s="565"/>
      <c r="R86" s="566"/>
      <c r="S86" s="566"/>
      <c r="T86" s="566"/>
      <c r="U86" s="566"/>
      <c r="V86" s="567"/>
      <c r="W86" s="568"/>
      <c r="X86" s="568"/>
      <c r="Y86" s="568"/>
      <c r="Z86" s="568"/>
      <c r="AA86" s="568"/>
      <c r="AB86" s="568"/>
      <c r="AC86" s="125" t="s">
        <v>27</v>
      </c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Z86" s="116"/>
      <c r="BA86" s="50"/>
      <c r="BB86" s="50"/>
      <c r="BC86" s="50"/>
      <c r="BD86" s="50"/>
      <c r="CO86" s="569"/>
      <c r="CP86" s="101"/>
      <c r="CQ86" s="103"/>
      <c r="CR86" s="103"/>
      <c r="CS86" s="103"/>
    </row>
    <row r="87" spans="2:109" ht="11.25" customHeight="1">
      <c r="Q87" s="571"/>
      <c r="R87" s="572"/>
      <c r="S87" s="572"/>
      <c r="T87" s="572"/>
      <c r="U87" s="572"/>
      <c r="V87" s="573"/>
      <c r="W87" s="574"/>
      <c r="X87" s="575"/>
      <c r="Y87" s="575"/>
      <c r="Z87" s="575"/>
      <c r="AA87" s="575"/>
      <c r="AB87" s="576"/>
      <c r="AC87" s="128"/>
      <c r="AD87" s="129"/>
      <c r="AE87" s="129"/>
      <c r="AF87" s="129"/>
      <c r="AG87" s="129"/>
      <c r="AH87" s="129"/>
      <c r="AI87" s="129"/>
      <c r="AJ87" s="129"/>
      <c r="AK87" s="129"/>
      <c r="AL87" s="129"/>
      <c r="AM87" s="129"/>
      <c r="AN87" s="129"/>
      <c r="AO87" s="129"/>
      <c r="AP87" s="129"/>
      <c r="AQ87" s="129"/>
      <c r="AR87" s="129"/>
      <c r="AS87" s="129"/>
      <c r="AT87" s="129"/>
      <c r="AU87" s="129"/>
      <c r="AV87" s="129"/>
      <c r="AW87" s="129"/>
      <c r="AX87" s="129"/>
      <c r="AY87" s="130"/>
      <c r="AZ87" s="131"/>
      <c r="BA87" s="50"/>
      <c r="BB87" s="50"/>
      <c r="BC87" s="50"/>
      <c r="BD87" s="50"/>
      <c r="CO87" s="570"/>
      <c r="CP87" s="103"/>
      <c r="CQ87" s="103"/>
      <c r="CR87" s="103"/>
      <c r="CS87" s="103"/>
    </row>
    <row r="88" spans="2:109" ht="11.25" customHeight="1">
      <c r="Q88" s="574"/>
      <c r="R88" s="575"/>
      <c r="S88" s="575"/>
      <c r="T88" s="575"/>
      <c r="U88" s="575"/>
      <c r="V88" s="576"/>
      <c r="W88" s="574"/>
      <c r="X88" s="575"/>
      <c r="Y88" s="575"/>
      <c r="Z88" s="575"/>
      <c r="AA88" s="575"/>
      <c r="AB88" s="576"/>
      <c r="AC88" s="132" t="s">
        <v>28</v>
      </c>
      <c r="AD88" s="133"/>
      <c r="AE88" s="133"/>
      <c r="AF88" s="133"/>
      <c r="AG88" s="133"/>
      <c r="AH88" s="133"/>
      <c r="AI88" s="133"/>
      <c r="AJ88" s="133"/>
      <c r="AK88" s="133"/>
      <c r="AL88" s="133"/>
      <c r="AM88" s="133"/>
      <c r="AN88" s="133"/>
      <c r="AO88" s="133"/>
      <c r="AP88" s="133"/>
      <c r="AQ88" s="133"/>
      <c r="AR88" s="133"/>
      <c r="AS88" s="133"/>
      <c r="AT88" s="133"/>
      <c r="AU88" s="133"/>
      <c r="AV88" s="133"/>
      <c r="AW88" s="133"/>
      <c r="AX88" s="133"/>
      <c r="AY88" s="134"/>
      <c r="AZ88" s="135"/>
      <c r="BA88" s="50"/>
      <c r="BB88" s="50"/>
      <c r="BC88" s="50"/>
      <c r="BD88" s="50"/>
      <c r="CO88" s="570"/>
      <c r="CP88" s="101"/>
      <c r="CQ88" s="103"/>
      <c r="CR88" s="103"/>
      <c r="CS88" s="103"/>
    </row>
    <row r="89" spans="2:109" ht="11.25" customHeight="1">
      <c r="Q89" s="574"/>
      <c r="R89" s="575"/>
      <c r="S89" s="575"/>
      <c r="T89" s="575"/>
      <c r="U89" s="575"/>
      <c r="V89" s="576"/>
      <c r="W89" s="574"/>
      <c r="X89" s="575"/>
      <c r="Y89" s="575"/>
      <c r="Z89" s="575"/>
      <c r="AA89" s="575"/>
      <c r="AB89" s="576"/>
      <c r="AC89" s="126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21"/>
      <c r="AV89" s="121"/>
      <c r="AW89" s="121"/>
      <c r="AX89" s="121"/>
      <c r="AY89" s="120"/>
      <c r="AZ89" s="124"/>
      <c r="BA89" s="50"/>
      <c r="BB89" s="50"/>
      <c r="BC89" s="50"/>
      <c r="BD89" s="50"/>
      <c r="CO89" s="570"/>
      <c r="CP89" s="103"/>
      <c r="CR89" s="103"/>
      <c r="CS89" s="103"/>
    </row>
    <row r="90" spans="2:109" ht="11.25" customHeight="1">
      <c r="Q90" s="574"/>
      <c r="R90" s="575"/>
      <c r="S90" s="575"/>
      <c r="T90" s="575"/>
      <c r="U90" s="575"/>
      <c r="V90" s="576"/>
      <c r="W90" s="574"/>
      <c r="X90" s="575"/>
      <c r="Y90" s="575"/>
      <c r="Z90" s="575"/>
      <c r="AA90" s="575"/>
      <c r="AB90" s="576"/>
      <c r="AC90" s="125" t="s">
        <v>29</v>
      </c>
      <c r="AD90" s="50"/>
      <c r="AE90" s="50"/>
      <c r="AF90" s="50"/>
      <c r="AG90" s="50"/>
      <c r="AH90" s="50"/>
      <c r="AI90" s="50" t="s">
        <v>9</v>
      </c>
      <c r="AJ90" s="50"/>
      <c r="AK90" s="50"/>
      <c r="AL90" s="50"/>
      <c r="AM90" s="50"/>
      <c r="AN90" s="50"/>
      <c r="AO90" s="50"/>
      <c r="AP90" s="50"/>
      <c r="AQ90" s="50" t="s">
        <v>10</v>
      </c>
      <c r="AR90" s="50"/>
      <c r="AS90" s="50"/>
      <c r="AT90" s="50"/>
      <c r="AU90" s="50"/>
      <c r="AV90" s="50"/>
      <c r="AW90" s="50"/>
      <c r="AX90" s="50"/>
      <c r="AZ90" s="116"/>
      <c r="BA90" s="50"/>
      <c r="BB90" s="50"/>
      <c r="BC90" s="50"/>
      <c r="BD90" s="50"/>
    </row>
    <row r="91" spans="2:109" ht="11.25" customHeight="1">
      <c r="Q91" s="577"/>
      <c r="R91" s="578"/>
      <c r="S91" s="578"/>
      <c r="T91" s="578"/>
      <c r="U91" s="578"/>
      <c r="V91" s="579"/>
      <c r="W91" s="577"/>
      <c r="X91" s="578"/>
      <c r="Y91" s="578"/>
      <c r="Z91" s="578"/>
      <c r="AA91" s="578"/>
      <c r="AB91" s="579"/>
      <c r="AC91" s="128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129"/>
      <c r="AP91" s="129"/>
      <c r="AQ91" s="129"/>
      <c r="AR91" s="129"/>
      <c r="AS91" s="129"/>
      <c r="AT91" s="129"/>
      <c r="AU91" s="129"/>
      <c r="AV91" s="129"/>
      <c r="AW91" s="129"/>
      <c r="AX91" s="129"/>
      <c r="AY91" s="130"/>
      <c r="AZ91" s="131"/>
      <c r="BA91" s="50"/>
      <c r="BB91" s="50"/>
      <c r="BC91" s="50"/>
      <c r="BD91" s="50"/>
      <c r="BE91" s="50"/>
      <c r="BP91" s="127"/>
      <c r="BQ91" s="127"/>
      <c r="BR91" s="127"/>
      <c r="BS91" s="127"/>
      <c r="BT91" s="127"/>
      <c r="BU91" s="127"/>
      <c r="BV91" s="127"/>
      <c r="BW91" s="127"/>
      <c r="BX91" s="127"/>
      <c r="BY91" s="127"/>
      <c r="BZ91" s="48"/>
      <c r="CA91" s="48"/>
    </row>
    <row r="92" spans="2:109" ht="11.25" customHeight="1">
      <c r="BA92" s="50"/>
      <c r="BB92" s="50"/>
      <c r="BC92" s="50"/>
      <c r="BD92" s="50"/>
      <c r="BE92" s="50"/>
      <c r="BY92" s="48"/>
      <c r="BZ92" s="48"/>
      <c r="CA92" s="48"/>
    </row>
    <row r="93" spans="2:109" ht="11.25" customHeight="1">
      <c r="BA93" s="50"/>
      <c r="BB93" s="50"/>
      <c r="BC93" s="50"/>
      <c r="BD93" s="50"/>
      <c r="BE93" s="50"/>
      <c r="BY93" s="50"/>
      <c r="BZ93" s="48"/>
      <c r="CA93" s="48"/>
    </row>
    <row r="94" spans="2:109" ht="11.25" customHeight="1">
      <c r="BA94" s="50"/>
      <c r="BB94" s="50"/>
      <c r="BC94" s="50"/>
      <c r="BD94" s="50"/>
      <c r="BE94" s="50"/>
      <c r="BY94" s="48"/>
      <c r="BZ94" s="48"/>
      <c r="CA94" s="48"/>
    </row>
    <row r="95" spans="2:109" ht="11.25" customHeight="1">
      <c r="BA95" s="50"/>
      <c r="BB95" s="50"/>
      <c r="BC95" s="50"/>
      <c r="BD95" s="50"/>
      <c r="BE95" s="50"/>
      <c r="BV95" s="60"/>
      <c r="BW95" s="101"/>
      <c r="BX95" s="103"/>
      <c r="BY95" s="50"/>
      <c r="BZ95" s="48"/>
      <c r="CA95" s="48"/>
    </row>
    <row r="96" spans="2:109" ht="11.25" customHeight="1"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W96" s="60"/>
      <c r="BX96" s="103"/>
      <c r="BY96" s="48"/>
      <c r="BZ96" s="48"/>
      <c r="CA96" s="48"/>
    </row>
    <row r="97" spans="31:79" ht="11.25" customHeight="1"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BY97" s="50"/>
      <c r="BZ97" s="48"/>
      <c r="CA97" s="48"/>
    </row>
    <row r="98" spans="31:79" ht="11.25" customHeight="1">
      <c r="BY98" s="48"/>
      <c r="BZ98" s="48"/>
      <c r="CA98" s="48"/>
    </row>
    <row r="99" spans="31:79" ht="11.25" customHeight="1">
      <c r="BY99" s="50"/>
      <c r="BZ99" s="48"/>
      <c r="CA99" s="48"/>
    </row>
    <row r="100" spans="31:79" ht="11.25" customHeight="1">
      <c r="BY100" s="48"/>
      <c r="BZ100" s="48"/>
      <c r="CA100" s="48"/>
    </row>
    <row r="101" spans="31:79" ht="11.25" customHeight="1">
      <c r="BY101" s="50"/>
      <c r="BZ101" s="48"/>
      <c r="CA101" s="48"/>
    </row>
    <row r="102" spans="31:79" ht="11.25" customHeight="1">
      <c r="BY102" s="48"/>
      <c r="BZ102" s="48"/>
      <c r="CA102" s="48"/>
    </row>
    <row r="103" spans="31:79" ht="11.25" customHeight="1">
      <c r="BY103" s="50"/>
      <c r="BZ103" s="48"/>
      <c r="CA103" s="48"/>
    </row>
    <row r="104" spans="31:79" ht="11.25" customHeight="1">
      <c r="BY104" s="48"/>
      <c r="BZ104" s="48"/>
      <c r="CA104" s="48"/>
    </row>
    <row r="105" spans="31:79" ht="11.25" customHeight="1">
      <c r="BZ105" s="48"/>
      <c r="CA105" s="48"/>
    </row>
    <row r="106" spans="31:79" ht="11.25" customHeight="1">
      <c r="BZ106" s="48"/>
      <c r="CA106" s="48"/>
    </row>
    <row r="107" spans="31:79" ht="11.25" customHeight="1">
      <c r="BZ107" s="48"/>
      <c r="CA107" s="48"/>
    </row>
    <row r="108" spans="31:79" ht="11.25" customHeight="1">
      <c r="BZ108" s="48"/>
      <c r="CA108" s="48"/>
    </row>
    <row r="109" spans="31:79" ht="11.25" customHeight="1">
      <c r="BZ109" s="48"/>
      <c r="CA109" s="48"/>
    </row>
    <row r="110" spans="31:79" ht="11.25" customHeight="1">
      <c r="BZ110" s="48"/>
      <c r="CA110" s="48"/>
    </row>
    <row r="111" spans="31:79" ht="11.25" customHeight="1">
      <c r="BZ111" s="48"/>
      <c r="CA111" s="48"/>
    </row>
    <row r="112" spans="31:79" ht="11.25" customHeight="1">
      <c r="BZ112" s="48"/>
      <c r="CA112" s="48"/>
    </row>
    <row r="113" spans="78:79" ht="11.25" customHeight="1">
      <c r="BZ113" s="48"/>
      <c r="CA113" s="48"/>
    </row>
  </sheetData>
  <sheetProtection algorithmName="SHA-512" hashValue="PqZCA4xmZwwkgVvT6ywhP3dg5wJMi2lcQroQH8dQ065ZVbrr6/E03UqxS/DK3V74CGX6BVW10ukfyRanwIceOg==" saltValue="Q/ntkSKpQ6BJ0SGZHWpyEQ==" spinCount="100000" sheet="1" formatCells="0"/>
  <mergeCells count="195">
    <mergeCell ref="BT10:BX10"/>
    <mergeCell ref="BD11:BG12"/>
    <mergeCell ref="AA4:AE4"/>
    <mergeCell ref="P5:T8"/>
    <mergeCell ref="U5:Z8"/>
    <mergeCell ref="AA5:AE8"/>
    <mergeCell ref="B4:E4"/>
    <mergeCell ref="F4:J4"/>
    <mergeCell ref="K4:O4"/>
    <mergeCell ref="C15:Z17"/>
    <mergeCell ref="AQ1:BB1"/>
    <mergeCell ref="AZ2:BB2"/>
    <mergeCell ref="P4:T4"/>
    <mergeCell ref="U4:Z4"/>
    <mergeCell ref="B5:E8"/>
    <mergeCell ref="F5:J8"/>
    <mergeCell ref="K5:O8"/>
    <mergeCell ref="B10:BA12"/>
    <mergeCell ref="B1:G1"/>
    <mergeCell ref="H1:Z1"/>
    <mergeCell ref="AH13:AJ13"/>
    <mergeCell ref="AK13:AM13"/>
    <mergeCell ref="AN13:AO13"/>
    <mergeCell ref="AP13:AR13"/>
    <mergeCell ref="AS13:AT13"/>
    <mergeCell ref="AU13:AW13"/>
    <mergeCell ref="AX13:AY13"/>
    <mergeCell ref="BD13:BE13"/>
    <mergeCell ref="AI16:AK17"/>
    <mergeCell ref="AL16:AZ17"/>
    <mergeCell ref="AD18:AI19"/>
    <mergeCell ref="AJ18:AZ19"/>
    <mergeCell ref="C19:AA24"/>
    <mergeCell ref="AD20:AI21"/>
    <mergeCell ref="AJ20:AZ21"/>
    <mergeCell ref="BD30:BW32"/>
    <mergeCell ref="C33:V34"/>
    <mergeCell ref="W33:AH34"/>
    <mergeCell ref="AI33:AZ34"/>
    <mergeCell ref="C36:V37"/>
    <mergeCell ref="W36:AZ37"/>
    <mergeCell ref="AD22:AI23"/>
    <mergeCell ref="AJ22:AZ23"/>
    <mergeCell ref="AD24:AI25"/>
    <mergeCell ref="AJ24:AZ25"/>
    <mergeCell ref="C27:AZ28"/>
    <mergeCell ref="C30:V31"/>
    <mergeCell ref="W30:AZ31"/>
    <mergeCell ref="C39:V40"/>
    <mergeCell ref="W39:AZ40"/>
    <mergeCell ref="C42:V43"/>
    <mergeCell ref="B46:F51"/>
    <mergeCell ref="G46:M48"/>
    <mergeCell ref="N46:Z48"/>
    <mergeCell ref="AA46:AH48"/>
    <mergeCell ref="AI46:BA48"/>
    <mergeCell ref="G49:M51"/>
    <mergeCell ref="N49:Z51"/>
    <mergeCell ref="AA49:AH51"/>
    <mergeCell ref="AI49:BA51"/>
    <mergeCell ref="W42:AZ43"/>
    <mergeCell ref="U54:AN55"/>
    <mergeCell ref="B55:G55"/>
    <mergeCell ref="H55:T55"/>
    <mergeCell ref="BT56:BT57"/>
    <mergeCell ref="BU56:BU57"/>
    <mergeCell ref="BV56:BV57"/>
    <mergeCell ref="A58:A60"/>
    <mergeCell ref="B58:G60"/>
    <mergeCell ref="H58:W60"/>
    <mergeCell ref="X58:AD59"/>
    <mergeCell ref="AE58:AI60"/>
    <mergeCell ref="AJ58:AN60"/>
    <mergeCell ref="AO58:AU59"/>
    <mergeCell ref="AV56:BA57"/>
    <mergeCell ref="BB56:BB57"/>
    <mergeCell ref="BP56:BP57"/>
    <mergeCell ref="BQ56:BQ57"/>
    <mergeCell ref="BR56:BR57"/>
    <mergeCell ref="BS56:BS57"/>
    <mergeCell ref="B56:G57"/>
    <mergeCell ref="H56:W57"/>
    <mergeCell ref="X56:AD57"/>
    <mergeCell ref="AE56:AI57"/>
    <mergeCell ref="AJ56:AN57"/>
    <mergeCell ref="AO56:AU57"/>
    <mergeCell ref="B61:G63"/>
    <mergeCell ref="H61:W63"/>
    <mergeCell ref="X61:AD62"/>
    <mergeCell ref="AE61:AI63"/>
    <mergeCell ref="AJ61:AN63"/>
    <mergeCell ref="BS58:BS60"/>
    <mergeCell ref="BT58:BT60"/>
    <mergeCell ref="BU58:BU60"/>
    <mergeCell ref="BV58:BV60"/>
    <mergeCell ref="Y60:AC60"/>
    <mergeCell ref="AP60:AT60"/>
    <mergeCell ref="AV58:BA60"/>
    <mergeCell ref="BB58:BB60"/>
    <mergeCell ref="BM58:BO60"/>
    <mergeCell ref="BP58:BP60"/>
    <mergeCell ref="BQ58:BQ60"/>
    <mergeCell ref="BR58:BR60"/>
    <mergeCell ref="CO63:CS65"/>
    <mergeCell ref="A64:A66"/>
    <mergeCell ref="B64:G66"/>
    <mergeCell ref="H64:W66"/>
    <mergeCell ref="X64:AD65"/>
    <mergeCell ref="AE64:AI66"/>
    <mergeCell ref="AJ64:AN66"/>
    <mergeCell ref="AO64:AU65"/>
    <mergeCell ref="AV64:BA66"/>
    <mergeCell ref="BB64:BB66"/>
    <mergeCell ref="BR61:BR63"/>
    <mergeCell ref="BS61:BS63"/>
    <mergeCell ref="BT61:BT63"/>
    <mergeCell ref="BU61:BU63"/>
    <mergeCell ref="BV61:BV63"/>
    <mergeCell ref="Y63:AC63"/>
    <mergeCell ref="AP63:AT63"/>
    <mergeCell ref="AO61:AU62"/>
    <mergeCell ref="AV61:BA63"/>
    <mergeCell ref="BB61:BB63"/>
    <mergeCell ref="BM61:BO63"/>
    <mergeCell ref="BP61:BP63"/>
    <mergeCell ref="BQ61:BQ63"/>
    <mergeCell ref="A61:A63"/>
    <mergeCell ref="A70:A72"/>
    <mergeCell ref="B70:G72"/>
    <mergeCell ref="H70:W72"/>
    <mergeCell ref="X70:AD71"/>
    <mergeCell ref="AE70:AI72"/>
    <mergeCell ref="AJ70:AN72"/>
    <mergeCell ref="BR67:BR69"/>
    <mergeCell ref="BU64:BU66"/>
    <mergeCell ref="BV64:BV66"/>
    <mergeCell ref="Y66:AC66"/>
    <mergeCell ref="AP66:AT66"/>
    <mergeCell ref="A67:A69"/>
    <mergeCell ref="B67:G69"/>
    <mergeCell ref="H67:W69"/>
    <mergeCell ref="X67:AD68"/>
    <mergeCell ref="AE67:AI69"/>
    <mergeCell ref="AJ67:AN69"/>
    <mergeCell ref="BM64:BO66"/>
    <mergeCell ref="BP64:BP66"/>
    <mergeCell ref="BQ64:BQ66"/>
    <mergeCell ref="BR64:BR66"/>
    <mergeCell ref="BS64:BS66"/>
    <mergeCell ref="BT64:BT66"/>
    <mergeCell ref="BU67:BU69"/>
    <mergeCell ref="BS67:BS69"/>
    <mergeCell ref="BT67:BT69"/>
    <mergeCell ref="BR70:BR72"/>
    <mergeCell ref="BS70:BS72"/>
    <mergeCell ref="BT70:BT72"/>
    <mergeCell ref="BU70:BU72"/>
    <mergeCell ref="BV70:BV72"/>
    <mergeCell ref="Y72:AC72"/>
    <mergeCell ref="AP72:AT72"/>
    <mergeCell ref="AO70:AU71"/>
    <mergeCell ref="AV70:BA72"/>
    <mergeCell ref="BB70:BB72"/>
    <mergeCell ref="BM70:BO72"/>
    <mergeCell ref="BP70:BP72"/>
    <mergeCell ref="BQ70:BQ72"/>
    <mergeCell ref="BP67:BP69"/>
    <mergeCell ref="BQ67:BQ69"/>
    <mergeCell ref="BV67:BV69"/>
    <mergeCell ref="Y69:AC69"/>
    <mergeCell ref="AP69:AT69"/>
    <mergeCell ref="AO67:AU68"/>
    <mergeCell ref="AV67:BA69"/>
    <mergeCell ref="BB67:BB69"/>
    <mergeCell ref="BM67:BO69"/>
    <mergeCell ref="B79:H81"/>
    <mergeCell ref="I79:R81"/>
    <mergeCell ref="B74:F77"/>
    <mergeCell ref="G74:H75"/>
    <mergeCell ref="I74:Q75"/>
    <mergeCell ref="S74:AB75"/>
    <mergeCell ref="H76:H77"/>
    <mergeCell ref="I76:Q77"/>
    <mergeCell ref="R76:R77"/>
    <mergeCell ref="S76:AB77"/>
    <mergeCell ref="Q85:V86"/>
    <mergeCell ref="W85:AB86"/>
    <mergeCell ref="CO86:CO89"/>
    <mergeCell ref="Q87:V91"/>
    <mergeCell ref="W87:AB91"/>
    <mergeCell ref="AC76:AZ77"/>
    <mergeCell ref="AC78:AH78"/>
    <mergeCell ref="AI78:AN78"/>
    <mergeCell ref="AO78:AT78"/>
    <mergeCell ref="AU78:AZ78"/>
  </mergeCells>
  <phoneticPr fontId="2"/>
  <conditionalFormatting sqref="B55:G55">
    <cfRule type="cellIs" dxfId="16" priority="15" operator="greaterThan">
      <formula>0</formula>
    </cfRule>
  </conditionalFormatting>
  <conditionalFormatting sqref="B58:G78">
    <cfRule type="cellIs" dxfId="15" priority="13" operator="equal">
      <formula>0</formula>
    </cfRule>
  </conditionalFormatting>
  <conditionalFormatting sqref="G46 AA46 G49 AA49">
    <cfRule type="containsBlanks" dxfId="14" priority="2">
      <formula>LEN(TRIM(G46))=0</formula>
    </cfRule>
  </conditionalFormatting>
  <conditionalFormatting sqref="H58 H61 H64 H67 H70">
    <cfRule type="expression" dxfId="13" priority="12">
      <formula>NOT(COUNTIF(INDIRECT(#REF!),H58))</formula>
    </cfRule>
  </conditionalFormatting>
  <conditionalFormatting sqref="N46 AI46 N49 AI49">
    <cfRule type="containsBlanks" dxfId="12" priority="1">
      <formula>LEN(TRIM(N46))=0</formula>
    </cfRule>
  </conditionalFormatting>
  <conditionalFormatting sqref="S79:BA79">
    <cfRule type="cellIs" dxfId="11" priority="10" operator="greaterThanOrEqual">
      <formula>11</formula>
    </cfRule>
  </conditionalFormatting>
  <conditionalFormatting sqref="W33">
    <cfRule type="containsBlanks" dxfId="10" priority="7">
      <formula>LEN(TRIM(W33))=0</formula>
    </cfRule>
  </conditionalFormatting>
  <conditionalFormatting sqref="W39">
    <cfRule type="containsBlanks" dxfId="9" priority="9">
      <formula>LEN(TRIM(W39))=0</formula>
    </cfRule>
  </conditionalFormatting>
  <conditionalFormatting sqref="W42">
    <cfRule type="containsBlanks" dxfId="8" priority="8">
      <formula>LEN(TRIM(W42))=0</formula>
    </cfRule>
  </conditionalFormatting>
  <conditionalFormatting sqref="X58:AD78">
    <cfRule type="cellIs" dxfId="7" priority="11" operator="lessThanOrEqual">
      <formula>#REF!</formula>
    </cfRule>
  </conditionalFormatting>
  <conditionalFormatting sqref="AI33 BA33:BC34 BE33:BJ34">
    <cfRule type="expression" dxfId="6" priority="6">
      <formula>$M$33="その他"</formula>
    </cfRule>
  </conditionalFormatting>
  <conditionalFormatting sqref="AI33:AZ34">
    <cfRule type="expression" dxfId="5" priority="5">
      <formula>$W$33="その他"</formula>
    </cfRule>
  </conditionalFormatting>
  <conditionalFormatting sqref="AK13 AP13 AU13 W30 W36">
    <cfRule type="containsBlanks" dxfId="4" priority="22">
      <formula>LEN(TRIM(W13))=0</formula>
    </cfRule>
  </conditionalFormatting>
  <conditionalFormatting sqref="AL16 AJ18 AJ20 AJ22 AJ24">
    <cfRule type="containsBlanks" dxfId="3" priority="4">
      <formula>LEN(TRIM(AJ16))=0</formula>
    </cfRule>
  </conditionalFormatting>
  <conditionalFormatting sqref="BP58 BP61 BP64 BP67 BP70">
    <cfRule type="expression" dxfId="2" priority="21" stopIfTrue="1">
      <formula>NOT(COUNTIF(INDIRECT(#REF!),BP58))</formula>
    </cfRule>
  </conditionalFormatting>
  <conditionalFormatting sqref="BP58:BP74">
    <cfRule type="duplicateValues" dxfId="1" priority="24"/>
  </conditionalFormatting>
  <dataValidations count="8">
    <dataValidation operator="greaterThanOrEqual" allowBlank="1" showInputMessage="1" showErrorMessage="1" sqref="B58:G78" xr:uid="{00000000-0002-0000-0200-000000000000}"/>
    <dataValidation type="list" allowBlank="1" showInputMessage="1" showErrorMessage="1" sqref="AV58:BA78" xr:uid="{00000000-0002-0000-0200-000001000000}">
      <formula1>担当者</formula1>
    </dataValidation>
    <dataValidation type="list" showInputMessage="1" showErrorMessage="1" sqref="B55" xr:uid="{00000000-0002-0000-0200-000002000000}">
      <formula1>減免率</formula1>
    </dataValidation>
    <dataValidation type="list" allowBlank="1" showInputMessage="1" showErrorMessage="1" sqref="BI8" xr:uid="{00000000-0002-0000-0200-000003000000}">
      <formula1>"指定した日付を記入,今日の日付を記入"</formula1>
    </dataValidation>
    <dataValidation type="list" allowBlank="1" showInputMessage="1" showErrorMessage="1" sqref="AK13:AM13" xr:uid="{00000000-0002-0000-0200-000004000000}">
      <formula1>"　,8,9,10,11,12"</formula1>
    </dataValidation>
    <dataValidation type="list" allowBlank="1" showInputMessage="1" showErrorMessage="1" sqref="AU13:AW13" xr:uid="{00000000-0002-0000-0200-000005000000}">
      <formula1>"　,1,2,3,4,5,6,7,8,9,10,11,12,13,14,15,16,17,18,19,20,21,22,23,24,25,26,27,28,29,30,31"</formula1>
    </dataValidation>
    <dataValidation type="list" allowBlank="1" showInputMessage="1" showErrorMessage="1" sqref="AP13:AR13" xr:uid="{00000000-0002-0000-0200-000006000000}">
      <formula1>"　,1,2,3,4,5,6,7,8,9,10,11,12"</formula1>
    </dataValidation>
    <dataValidation type="list" allowBlank="1" showInputMessage="1" showErrorMessage="1" sqref="W33:AH34" xr:uid="{00000000-0002-0000-0200-000008000000}">
      <formula1>" 　,製品の性能評価,客先クレーム対策,試作,新製品開発,海外規格評価,その他"</formula1>
    </dataValidation>
  </dataValidations>
  <hyperlinks>
    <hyperlink ref="BD31:BD35" r:id="rId1" display="https://www.itic.pref.ibaraki.jp/examination/" xr:uid="{00000000-0004-0000-0200-000000000000}"/>
  </hyperlinks>
  <printOptions horizontalCentered="1"/>
  <pageMargins left="0.19685039370078741" right="0.19685039370078741" top="0.15748031496062992" bottom="0.15748031496062992" header="0.31496062992125984" footer="0.31496062992125984"/>
  <pageSetup paperSize="9" scale="87" orientation="portrait" blackAndWhite="1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operator="greaterThan" allowBlank="1" showInputMessage="1" showErrorMessage="1" error="１以上の値を入力願います" xr:uid="{00000000-0002-0000-0200-000009000000}">
          <x14:formula1>
            <xm:f>プルダウン用シート!$F$2:$F$103</xm:f>
          </x14:formula1>
          <xm:sqref>AJ58:AN75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8"/>
    <pageSetUpPr fitToPage="1"/>
  </sheetPr>
  <dimension ref="A1:R120"/>
  <sheetViews>
    <sheetView tabSelected="1" view="pageBreakPreview" topLeftCell="E91" zoomScaleNormal="170" zoomScaleSheetLayoutView="100" workbookViewId="0">
      <selection activeCell="E106" sqref="E106:E107"/>
    </sheetView>
  </sheetViews>
  <sheetFormatPr defaultRowHeight="13.5"/>
  <cols>
    <col min="1" max="1" width="22.25" style="165" hidden="1" customWidth="1"/>
    <col min="2" max="2" width="5" style="165" hidden="1" customWidth="1"/>
    <col min="3" max="3" width="34" style="165" hidden="1" customWidth="1"/>
    <col min="4" max="4" width="5" style="165" hidden="1" customWidth="1"/>
    <col min="5" max="5" width="44.875" style="165" bestFit="1" customWidth="1"/>
    <col min="6" max="6" width="9" style="146"/>
    <col min="7" max="7" width="9" style="146" customWidth="1"/>
    <col min="8" max="8" width="28.75" style="146" customWidth="1"/>
    <col min="9" max="9" width="2.875" style="147" customWidth="1"/>
    <col min="10" max="10" width="9" style="150" hidden="1" customWidth="1"/>
    <col min="11" max="11" width="3.25" style="137" hidden="1" customWidth="1"/>
    <col min="12" max="12" width="37.5" style="137" customWidth="1"/>
    <col min="13" max="13" width="2.25" style="137" customWidth="1"/>
    <col min="14" max="245" width="9" style="137"/>
    <col min="246" max="246" width="11.625" style="137" bestFit="1" customWidth="1"/>
    <col min="247" max="247" width="5" style="137" customWidth="1"/>
    <col min="248" max="249" width="9" style="137"/>
    <col min="250" max="250" width="5" style="137" customWidth="1"/>
    <col min="251" max="251" width="24.25" style="137" bestFit="1" customWidth="1"/>
    <col min="252" max="252" width="5" style="137" customWidth="1"/>
    <col min="253" max="253" width="41.875" style="137" bestFit="1" customWidth="1"/>
    <col min="254" max="254" width="9" style="137"/>
    <col min="255" max="255" width="5" style="137" customWidth="1"/>
    <col min="256" max="256" width="22.25" style="137" bestFit="1" customWidth="1"/>
    <col min="257" max="257" width="5" style="137" customWidth="1"/>
    <col min="258" max="258" width="34" style="137" bestFit="1" customWidth="1"/>
    <col min="259" max="259" width="5" style="137" customWidth="1"/>
    <col min="260" max="260" width="44.875" style="137" bestFit="1" customWidth="1"/>
    <col min="261" max="262" width="9" style="137"/>
    <col min="263" max="263" width="16.375" style="137" bestFit="1" customWidth="1"/>
    <col min="264" max="501" width="9" style="137"/>
    <col min="502" max="502" width="11.625" style="137" bestFit="1" customWidth="1"/>
    <col min="503" max="503" width="5" style="137" customWidth="1"/>
    <col min="504" max="505" width="9" style="137"/>
    <col min="506" max="506" width="5" style="137" customWidth="1"/>
    <col min="507" max="507" width="24.25" style="137" bestFit="1" customWidth="1"/>
    <col min="508" max="508" width="5" style="137" customWidth="1"/>
    <col min="509" max="509" width="41.875" style="137" bestFit="1" customWidth="1"/>
    <col min="510" max="510" width="9" style="137"/>
    <col min="511" max="511" width="5" style="137" customWidth="1"/>
    <col min="512" max="512" width="22.25" style="137" bestFit="1" customWidth="1"/>
    <col min="513" max="513" width="5" style="137" customWidth="1"/>
    <col min="514" max="514" width="34" style="137" bestFit="1" customWidth="1"/>
    <col min="515" max="515" width="5" style="137" customWidth="1"/>
    <col min="516" max="516" width="44.875" style="137" bestFit="1" customWidth="1"/>
    <col min="517" max="518" width="9" style="137"/>
    <col min="519" max="519" width="16.375" style="137" bestFit="1" customWidth="1"/>
    <col min="520" max="757" width="9" style="137"/>
    <col min="758" max="758" width="11.625" style="137" bestFit="1" customWidth="1"/>
    <col min="759" max="759" width="5" style="137" customWidth="1"/>
    <col min="760" max="761" width="9" style="137"/>
    <col min="762" max="762" width="5" style="137" customWidth="1"/>
    <col min="763" max="763" width="24.25" style="137" bestFit="1" customWidth="1"/>
    <col min="764" max="764" width="5" style="137" customWidth="1"/>
    <col min="765" max="765" width="41.875" style="137" bestFit="1" customWidth="1"/>
    <col min="766" max="766" width="9" style="137"/>
    <col min="767" max="767" width="5" style="137" customWidth="1"/>
    <col min="768" max="768" width="22.25" style="137" bestFit="1" customWidth="1"/>
    <col min="769" max="769" width="5" style="137" customWidth="1"/>
    <col min="770" max="770" width="34" style="137" bestFit="1" customWidth="1"/>
    <col min="771" max="771" width="5" style="137" customWidth="1"/>
    <col min="772" max="772" width="44.875" style="137" bestFit="1" customWidth="1"/>
    <col min="773" max="774" width="9" style="137"/>
    <col min="775" max="775" width="16.375" style="137" bestFit="1" customWidth="1"/>
    <col min="776" max="1013" width="9" style="137"/>
    <col min="1014" max="1014" width="11.625" style="137" bestFit="1" customWidth="1"/>
    <col min="1015" max="1015" width="5" style="137" customWidth="1"/>
    <col min="1016" max="1017" width="9" style="137"/>
    <col min="1018" max="1018" width="5" style="137" customWidth="1"/>
    <col min="1019" max="1019" width="24.25" style="137" bestFit="1" customWidth="1"/>
    <col min="1020" max="1020" width="5" style="137" customWidth="1"/>
    <col min="1021" max="1021" width="41.875" style="137" bestFit="1" customWidth="1"/>
    <col min="1022" max="1022" width="9" style="137"/>
    <col min="1023" max="1023" width="5" style="137" customWidth="1"/>
    <col min="1024" max="1024" width="22.25" style="137" bestFit="1" customWidth="1"/>
    <col min="1025" max="1025" width="5" style="137" customWidth="1"/>
    <col min="1026" max="1026" width="34" style="137" bestFit="1" customWidth="1"/>
    <col min="1027" max="1027" width="5" style="137" customWidth="1"/>
    <col min="1028" max="1028" width="44.875" style="137" bestFit="1" customWidth="1"/>
    <col min="1029" max="1030" width="9" style="137"/>
    <col min="1031" max="1031" width="16.375" style="137" bestFit="1" customWidth="1"/>
    <col min="1032" max="1269" width="9" style="137"/>
    <col min="1270" max="1270" width="11.625" style="137" bestFit="1" customWidth="1"/>
    <col min="1271" max="1271" width="5" style="137" customWidth="1"/>
    <col min="1272" max="1273" width="9" style="137"/>
    <col min="1274" max="1274" width="5" style="137" customWidth="1"/>
    <col min="1275" max="1275" width="24.25" style="137" bestFit="1" customWidth="1"/>
    <col min="1276" max="1276" width="5" style="137" customWidth="1"/>
    <col min="1277" max="1277" width="41.875" style="137" bestFit="1" customWidth="1"/>
    <col min="1278" max="1278" width="9" style="137"/>
    <col min="1279" max="1279" width="5" style="137" customWidth="1"/>
    <col min="1280" max="1280" width="22.25" style="137" bestFit="1" customWidth="1"/>
    <col min="1281" max="1281" width="5" style="137" customWidth="1"/>
    <col min="1282" max="1282" width="34" style="137" bestFit="1" customWidth="1"/>
    <col min="1283" max="1283" width="5" style="137" customWidth="1"/>
    <col min="1284" max="1284" width="44.875" style="137" bestFit="1" customWidth="1"/>
    <col min="1285" max="1286" width="9" style="137"/>
    <col min="1287" max="1287" width="16.375" style="137" bestFit="1" customWidth="1"/>
    <col min="1288" max="1525" width="9" style="137"/>
    <col min="1526" max="1526" width="11.625" style="137" bestFit="1" customWidth="1"/>
    <col min="1527" max="1527" width="5" style="137" customWidth="1"/>
    <col min="1528" max="1529" width="9" style="137"/>
    <col min="1530" max="1530" width="5" style="137" customWidth="1"/>
    <col min="1531" max="1531" width="24.25" style="137" bestFit="1" customWidth="1"/>
    <col min="1532" max="1532" width="5" style="137" customWidth="1"/>
    <col min="1533" max="1533" width="41.875" style="137" bestFit="1" customWidth="1"/>
    <col min="1534" max="1534" width="9" style="137"/>
    <col min="1535" max="1535" width="5" style="137" customWidth="1"/>
    <col min="1536" max="1536" width="22.25" style="137" bestFit="1" customWidth="1"/>
    <col min="1537" max="1537" width="5" style="137" customWidth="1"/>
    <col min="1538" max="1538" width="34" style="137" bestFit="1" customWidth="1"/>
    <col min="1539" max="1539" width="5" style="137" customWidth="1"/>
    <col min="1540" max="1540" width="44.875" style="137" bestFit="1" customWidth="1"/>
    <col min="1541" max="1542" width="9" style="137"/>
    <col min="1543" max="1543" width="16.375" style="137" bestFit="1" customWidth="1"/>
    <col min="1544" max="1781" width="9" style="137"/>
    <col min="1782" max="1782" width="11.625" style="137" bestFit="1" customWidth="1"/>
    <col min="1783" max="1783" width="5" style="137" customWidth="1"/>
    <col min="1784" max="1785" width="9" style="137"/>
    <col min="1786" max="1786" width="5" style="137" customWidth="1"/>
    <col min="1787" max="1787" width="24.25" style="137" bestFit="1" customWidth="1"/>
    <col min="1788" max="1788" width="5" style="137" customWidth="1"/>
    <col min="1789" max="1789" width="41.875" style="137" bestFit="1" customWidth="1"/>
    <col min="1790" max="1790" width="9" style="137"/>
    <col min="1791" max="1791" width="5" style="137" customWidth="1"/>
    <col min="1792" max="1792" width="22.25" style="137" bestFit="1" customWidth="1"/>
    <col min="1793" max="1793" width="5" style="137" customWidth="1"/>
    <col min="1794" max="1794" width="34" style="137" bestFit="1" customWidth="1"/>
    <col min="1795" max="1795" width="5" style="137" customWidth="1"/>
    <col min="1796" max="1796" width="44.875" style="137" bestFit="1" customWidth="1"/>
    <col min="1797" max="1798" width="9" style="137"/>
    <col min="1799" max="1799" width="16.375" style="137" bestFit="1" customWidth="1"/>
    <col min="1800" max="2037" width="9" style="137"/>
    <col min="2038" max="2038" width="11.625" style="137" bestFit="1" customWidth="1"/>
    <col min="2039" max="2039" width="5" style="137" customWidth="1"/>
    <col min="2040" max="2041" width="9" style="137"/>
    <col min="2042" max="2042" width="5" style="137" customWidth="1"/>
    <col min="2043" max="2043" width="24.25" style="137" bestFit="1" customWidth="1"/>
    <col min="2044" max="2044" width="5" style="137" customWidth="1"/>
    <col min="2045" max="2045" width="41.875" style="137" bestFit="1" customWidth="1"/>
    <col min="2046" max="2046" width="9" style="137"/>
    <col min="2047" max="2047" width="5" style="137" customWidth="1"/>
    <col min="2048" max="2048" width="22.25" style="137" bestFit="1" customWidth="1"/>
    <col min="2049" max="2049" width="5" style="137" customWidth="1"/>
    <col min="2050" max="2050" width="34" style="137" bestFit="1" customWidth="1"/>
    <col min="2051" max="2051" width="5" style="137" customWidth="1"/>
    <col min="2052" max="2052" width="44.875" style="137" bestFit="1" customWidth="1"/>
    <col min="2053" max="2054" width="9" style="137"/>
    <col min="2055" max="2055" width="16.375" style="137" bestFit="1" customWidth="1"/>
    <col min="2056" max="2293" width="9" style="137"/>
    <col min="2294" max="2294" width="11.625" style="137" bestFit="1" customWidth="1"/>
    <col min="2295" max="2295" width="5" style="137" customWidth="1"/>
    <col min="2296" max="2297" width="9" style="137"/>
    <col min="2298" max="2298" width="5" style="137" customWidth="1"/>
    <col min="2299" max="2299" width="24.25" style="137" bestFit="1" customWidth="1"/>
    <col min="2300" max="2300" width="5" style="137" customWidth="1"/>
    <col min="2301" max="2301" width="41.875" style="137" bestFit="1" customWidth="1"/>
    <col min="2302" max="2302" width="9" style="137"/>
    <col min="2303" max="2303" width="5" style="137" customWidth="1"/>
    <col min="2304" max="2304" width="22.25" style="137" bestFit="1" customWidth="1"/>
    <col min="2305" max="2305" width="5" style="137" customWidth="1"/>
    <col min="2306" max="2306" width="34" style="137" bestFit="1" customWidth="1"/>
    <col min="2307" max="2307" width="5" style="137" customWidth="1"/>
    <col min="2308" max="2308" width="44.875" style="137" bestFit="1" customWidth="1"/>
    <col min="2309" max="2310" width="9" style="137"/>
    <col min="2311" max="2311" width="16.375" style="137" bestFit="1" customWidth="1"/>
    <col min="2312" max="2549" width="9" style="137"/>
    <col min="2550" max="2550" width="11.625" style="137" bestFit="1" customWidth="1"/>
    <col min="2551" max="2551" width="5" style="137" customWidth="1"/>
    <col min="2552" max="2553" width="9" style="137"/>
    <col min="2554" max="2554" width="5" style="137" customWidth="1"/>
    <col min="2555" max="2555" width="24.25" style="137" bestFit="1" customWidth="1"/>
    <col min="2556" max="2556" width="5" style="137" customWidth="1"/>
    <col min="2557" max="2557" width="41.875" style="137" bestFit="1" customWidth="1"/>
    <col min="2558" max="2558" width="9" style="137"/>
    <col min="2559" max="2559" width="5" style="137" customWidth="1"/>
    <col min="2560" max="2560" width="22.25" style="137" bestFit="1" customWidth="1"/>
    <col min="2561" max="2561" width="5" style="137" customWidth="1"/>
    <col min="2562" max="2562" width="34" style="137" bestFit="1" customWidth="1"/>
    <col min="2563" max="2563" width="5" style="137" customWidth="1"/>
    <col min="2564" max="2564" width="44.875" style="137" bestFit="1" customWidth="1"/>
    <col min="2565" max="2566" width="9" style="137"/>
    <col min="2567" max="2567" width="16.375" style="137" bestFit="1" customWidth="1"/>
    <col min="2568" max="2805" width="9" style="137"/>
    <col min="2806" max="2806" width="11.625" style="137" bestFit="1" customWidth="1"/>
    <col min="2807" max="2807" width="5" style="137" customWidth="1"/>
    <col min="2808" max="2809" width="9" style="137"/>
    <col min="2810" max="2810" width="5" style="137" customWidth="1"/>
    <col min="2811" max="2811" width="24.25" style="137" bestFit="1" customWidth="1"/>
    <col min="2812" max="2812" width="5" style="137" customWidth="1"/>
    <col min="2813" max="2813" width="41.875" style="137" bestFit="1" customWidth="1"/>
    <col min="2814" max="2814" width="9" style="137"/>
    <col min="2815" max="2815" width="5" style="137" customWidth="1"/>
    <col min="2816" max="2816" width="22.25" style="137" bestFit="1" customWidth="1"/>
    <col min="2817" max="2817" width="5" style="137" customWidth="1"/>
    <col min="2818" max="2818" width="34" style="137" bestFit="1" customWidth="1"/>
    <col min="2819" max="2819" width="5" style="137" customWidth="1"/>
    <col min="2820" max="2820" width="44.875" style="137" bestFit="1" customWidth="1"/>
    <col min="2821" max="2822" width="9" style="137"/>
    <col min="2823" max="2823" width="16.375" style="137" bestFit="1" customWidth="1"/>
    <col min="2824" max="3061" width="9" style="137"/>
    <col min="3062" max="3062" width="11.625" style="137" bestFit="1" customWidth="1"/>
    <col min="3063" max="3063" width="5" style="137" customWidth="1"/>
    <col min="3064" max="3065" width="9" style="137"/>
    <col min="3066" max="3066" width="5" style="137" customWidth="1"/>
    <col min="3067" max="3067" width="24.25" style="137" bestFit="1" customWidth="1"/>
    <col min="3068" max="3068" width="5" style="137" customWidth="1"/>
    <col min="3069" max="3069" width="41.875" style="137" bestFit="1" customWidth="1"/>
    <col min="3070" max="3070" width="9" style="137"/>
    <col min="3071" max="3071" width="5" style="137" customWidth="1"/>
    <col min="3072" max="3072" width="22.25" style="137" bestFit="1" customWidth="1"/>
    <col min="3073" max="3073" width="5" style="137" customWidth="1"/>
    <col min="3074" max="3074" width="34" style="137" bestFit="1" customWidth="1"/>
    <col min="3075" max="3075" width="5" style="137" customWidth="1"/>
    <col min="3076" max="3076" width="44.875" style="137" bestFit="1" customWidth="1"/>
    <col min="3077" max="3078" width="9" style="137"/>
    <col min="3079" max="3079" width="16.375" style="137" bestFit="1" customWidth="1"/>
    <col min="3080" max="3317" width="9" style="137"/>
    <col min="3318" max="3318" width="11.625" style="137" bestFit="1" customWidth="1"/>
    <col min="3319" max="3319" width="5" style="137" customWidth="1"/>
    <col min="3320" max="3321" width="9" style="137"/>
    <col min="3322" max="3322" width="5" style="137" customWidth="1"/>
    <col min="3323" max="3323" width="24.25" style="137" bestFit="1" customWidth="1"/>
    <col min="3324" max="3324" width="5" style="137" customWidth="1"/>
    <col min="3325" max="3325" width="41.875" style="137" bestFit="1" customWidth="1"/>
    <col min="3326" max="3326" width="9" style="137"/>
    <col min="3327" max="3327" width="5" style="137" customWidth="1"/>
    <col min="3328" max="3328" width="22.25" style="137" bestFit="1" customWidth="1"/>
    <col min="3329" max="3329" width="5" style="137" customWidth="1"/>
    <col min="3330" max="3330" width="34" style="137" bestFit="1" customWidth="1"/>
    <col min="3331" max="3331" width="5" style="137" customWidth="1"/>
    <col min="3332" max="3332" width="44.875" style="137" bestFit="1" customWidth="1"/>
    <col min="3333" max="3334" width="9" style="137"/>
    <col min="3335" max="3335" width="16.375" style="137" bestFit="1" customWidth="1"/>
    <col min="3336" max="3573" width="9" style="137"/>
    <col min="3574" max="3574" width="11.625" style="137" bestFit="1" customWidth="1"/>
    <col min="3575" max="3575" width="5" style="137" customWidth="1"/>
    <col min="3576" max="3577" width="9" style="137"/>
    <col min="3578" max="3578" width="5" style="137" customWidth="1"/>
    <col min="3579" max="3579" width="24.25" style="137" bestFit="1" customWidth="1"/>
    <col min="3580" max="3580" width="5" style="137" customWidth="1"/>
    <col min="3581" max="3581" width="41.875" style="137" bestFit="1" customWidth="1"/>
    <col min="3582" max="3582" width="9" style="137"/>
    <col min="3583" max="3583" width="5" style="137" customWidth="1"/>
    <col min="3584" max="3584" width="22.25" style="137" bestFit="1" customWidth="1"/>
    <col min="3585" max="3585" width="5" style="137" customWidth="1"/>
    <col min="3586" max="3586" width="34" style="137" bestFit="1" customWidth="1"/>
    <col min="3587" max="3587" width="5" style="137" customWidth="1"/>
    <col min="3588" max="3588" width="44.875" style="137" bestFit="1" customWidth="1"/>
    <col min="3589" max="3590" width="9" style="137"/>
    <col min="3591" max="3591" width="16.375" style="137" bestFit="1" customWidth="1"/>
    <col min="3592" max="3829" width="9" style="137"/>
    <col min="3830" max="3830" width="11.625" style="137" bestFit="1" customWidth="1"/>
    <col min="3831" max="3831" width="5" style="137" customWidth="1"/>
    <col min="3832" max="3833" width="9" style="137"/>
    <col min="3834" max="3834" width="5" style="137" customWidth="1"/>
    <col min="3835" max="3835" width="24.25" style="137" bestFit="1" customWidth="1"/>
    <col min="3836" max="3836" width="5" style="137" customWidth="1"/>
    <col min="3837" max="3837" width="41.875" style="137" bestFit="1" customWidth="1"/>
    <col min="3838" max="3838" width="9" style="137"/>
    <col min="3839" max="3839" width="5" style="137" customWidth="1"/>
    <col min="3840" max="3840" width="22.25" style="137" bestFit="1" customWidth="1"/>
    <col min="3841" max="3841" width="5" style="137" customWidth="1"/>
    <col min="3842" max="3842" width="34" style="137" bestFit="1" customWidth="1"/>
    <col min="3843" max="3843" width="5" style="137" customWidth="1"/>
    <col min="3844" max="3844" width="44.875" style="137" bestFit="1" customWidth="1"/>
    <col min="3845" max="3846" width="9" style="137"/>
    <col min="3847" max="3847" width="16.375" style="137" bestFit="1" customWidth="1"/>
    <col min="3848" max="4085" width="9" style="137"/>
    <col min="4086" max="4086" width="11.625" style="137" bestFit="1" customWidth="1"/>
    <col min="4087" max="4087" width="5" style="137" customWidth="1"/>
    <col min="4088" max="4089" width="9" style="137"/>
    <col min="4090" max="4090" width="5" style="137" customWidth="1"/>
    <col min="4091" max="4091" width="24.25" style="137" bestFit="1" customWidth="1"/>
    <col min="4092" max="4092" width="5" style="137" customWidth="1"/>
    <col min="4093" max="4093" width="41.875" style="137" bestFit="1" customWidth="1"/>
    <col min="4094" max="4094" width="9" style="137"/>
    <col min="4095" max="4095" width="5" style="137" customWidth="1"/>
    <col min="4096" max="4096" width="22.25" style="137" bestFit="1" customWidth="1"/>
    <col min="4097" max="4097" width="5" style="137" customWidth="1"/>
    <col min="4098" max="4098" width="34" style="137" bestFit="1" customWidth="1"/>
    <col min="4099" max="4099" width="5" style="137" customWidth="1"/>
    <col min="4100" max="4100" width="44.875" style="137" bestFit="1" customWidth="1"/>
    <col min="4101" max="4102" width="9" style="137"/>
    <col min="4103" max="4103" width="16.375" style="137" bestFit="1" customWidth="1"/>
    <col min="4104" max="4341" width="9" style="137"/>
    <col min="4342" max="4342" width="11.625" style="137" bestFit="1" customWidth="1"/>
    <col min="4343" max="4343" width="5" style="137" customWidth="1"/>
    <col min="4344" max="4345" width="9" style="137"/>
    <col min="4346" max="4346" width="5" style="137" customWidth="1"/>
    <col min="4347" max="4347" width="24.25" style="137" bestFit="1" customWidth="1"/>
    <col min="4348" max="4348" width="5" style="137" customWidth="1"/>
    <col min="4349" max="4349" width="41.875" style="137" bestFit="1" customWidth="1"/>
    <col min="4350" max="4350" width="9" style="137"/>
    <col min="4351" max="4351" width="5" style="137" customWidth="1"/>
    <col min="4352" max="4352" width="22.25" style="137" bestFit="1" customWidth="1"/>
    <col min="4353" max="4353" width="5" style="137" customWidth="1"/>
    <col min="4354" max="4354" width="34" style="137" bestFit="1" customWidth="1"/>
    <col min="4355" max="4355" width="5" style="137" customWidth="1"/>
    <col min="4356" max="4356" width="44.875" style="137" bestFit="1" customWidth="1"/>
    <col min="4357" max="4358" width="9" style="137"/>
    <col min="4359" max="4359" width="16.375" style="137" bestFit="1" customWidth="1"/>
    <col min="4360" max="4597" width="9" style="137"/>
    <col min="4598" max="4598" width="11.625" style="137" bestFit="1" customWidth="1"/>
    <col min="4599" max="4599" width="5" style="137" customWidth="1"/>
    <col min="4600" max="4601" width="9" style="137"/>
    <col min="4602" max="4602" width="5" style="137" customWidth="1"/>
    <col min="4603" max="4603" width="24.25" style="137" bestFit="1" customWidth="1"/>
    <col min="4604" max="4604" width="5" style="137" customWidth="1"/>
    <col min="4605" max="4605" width="41.875" style="137" bestFit="1" customWidth="1"/>
    <col min="4606" max="4606" width="9" style="137"/>
    <col min="4607" max="4607" width="5" style="137" customWidth="1"/>
    <col min="4608" max="4608" width="22.25" style="137" bestFit="1" customWidth="1"/>
    <col min="4609" max="4609" width="5" style="137" customWidth="1"/>
    <col min="4610" max="4610" width="34" style="137" bestFit="1" customWidth="1"/>
    <col min="4611" max="4611" width="5" style="137" customWidth="1"/>
    <col min="4612" max="4612" width="44.875" style="137" bestFit="1" customWidth="1"/>
    <col min="4613" max="4614" width="9" style="137"/>
    <col min="4615" max="4615" width="16.375" style="137" bestFit="1" customWidth="1"/>
    <col min="4616" max="4853" width="9" style="137"/>
    <col min="4854" max="4854" width="11.625" style="137" bestFit="1" customWidth="1"/>
    <col min="4855" max="4855" width="5" style="137" customWidth="1"/>
    <col min="4856" max="4857" width="9" style="137"/>
    <col min="4858" max="4858" width="5" style="137" customWidth="1"/>
    <col min="4859" max="4859" width="24.25" style="137" bestFit="1" customWidth="1"/>
    <col min="4860" max="4860" width="5" style="137" customWidth="1"/>
    <col min="4861" max="4861" width="41.875" style="137" bestFit="1" customWidth="1"/>
    <col min="4862" max="4862" width="9" style="137"/>
    <col min="4863" max="4863" width="5" style="137" customWidth="1"/>
    <col min="4864" max="4864" width="22.25" style="137" bestFit="1" customWidth="1"/>
    <col min="4865" max="4865" width="5" style="137" customWidth="1"/>
    <col min="4866" max="4866" width="34" style="137" bestFit="1" customWidth="1"/>
    <col min="4867" max="4867" width="5" style="137" customWidth="1"/>
    <col min="4868" max="4868" width="44.875" style="137" bestFit="1" customWidth="1"/>
    <col min="4869" max="4870" width="9" style="137"/>
    <col min="4871" max="4871" width="16.375" style="137" bestFit="1" customWidth="1"/>
    <col min="4872" max="5109" width="9" style="137"/>
    <col min="5110" max="5110" width="11.625" style="137" bestFit="1" customWidth="1"/>
    <col min="5111" max="5111" width="5" style="137" customWidth="1"/>
    <col min="5112" max="5113" width="9" style="137"/>
    <col min="5114" max="5114" width="5" style="137" customWidth="1"/>
    <col min="5115" max="5115" width="24.25" style="137" bestFit="1" customWidth="1"/>
    <col min="5116" max="5116" width="5" style="137" customWidth="1"/>
    <col min="5117" max="5117" width="41.875" style="137" bestFit="1" customWidth="1"/>
    <col min="5118" max="5118" width="9" style="137"/>
    <col min="5119" max="5119" width="5" style="137" customWidth="1"/>
    <col min="5120" max="5120" width="22.25" style="137" bestFit="1" customWidth="1"/>
    <col min="5121" max="5121" width="5" style="137" customWidth="1"/>
    <col min="5122" max="5122" width="34" style="137" bestFit="1" customWidth="1"/>
    <col min="5123" max="5123" width="5" style="137" customWidth="1"/>
    <col min="5124" max="5124" width="44.875" style="137" bestFit="1" customWidth="1"/>
    <col min="5125" max="5126" width="9" style="137"/>
    <col min="5127" max="5127" width="16.375" style="137" bestFit="1" customWidth="1"/>
    <col min="5128" max="5365" width="9" style="137"/>
    <col min="5366" max="5366" width="11.625" style="137" bestFit="1" customWidth="1"/>
    <col min="5367" max="5367" width="5" style="137" customWidth="1"/>
    <col min="5368" max="5369" width="9" style="137"/>
    <col min="5370" max="5370" width="5" style="137" customWidth="1"/>
    <col min="5371" max="5371" width="24.25" style="137" bestFit="1" customWidth="1"/>
    <col min="5372" max="5372" width="5" style="137" customWidth="1"/>
    <col min="5373" max="5373" width="41.875" style="137" bestFit="1" customWidth="1"/>
    <col min="5374" max="5374" width="9" style="137"/>
    <col min="5375" max="5375" width="5" style="137" customWidth="1"/>
    <col min="5376" max="5376" width="22.25" style="137" bestFit="1" customWidth="1"/>
    <col min="5377" max="5377" width="5" style="137" customWidth="1"/>
    <col min="5378" max="5378" width="34" style="137" bestFit="1" customWidth="1"/>
    <col min="5379" max="5379" width="5" style="137" customWidth="1"/>
    <col min="5380" max="5380" width="44.875" style="137" bestFit="1" customWidth="1"/>
    <col min="5381" max="5382" width="9" style="137"/>
    <col min="5383" max="5383" width="16.375" style="137" bestFit="1" customWidth="1"/>
    <col min="5384" max="5621" width="9" style="137"/>
    <col min="5622" max="5622" width="11.625" style="137" bestFit="1" customWidth="1"/>
    <col min="5623" max="5623" width="5" style="137" customWidth="1"/>
    <col min="5624" max="5625" width="9" style="137"/>
    <col min="5626" max="5626" width="5" style="137" customWidth="1"/>
    <col min="5627" max="5627" width="24.25" style="137" bestFit="1" customWidth="1"/>
    <col min="5628" max="5628" width="5" style="137" customWidth="1"/>
    <col min="5629" max="5629" width="41.875" style="137" bestFit="1" customWidth="1"/>
    <col min="5630" max="5630" width="9" style="137"/>
    <col min="5631" max="5631" width="5" style="137" customWidth="1"/>
    <col min="5632" max="5632" width="22.25" style="137" bestFit="1" customWidth="1"/>
    <col min="5633" max="5633" width="5" style="137" customWidth="1"/>
    <col min="5634" max="5634" width="34" style="137" bestFit="1" customWidth="1"/>
    <col min="5635" max="5635" width="5" style="137" customWidth="1"/>
    <col min="5636" max="5636" width="44.875" style="137" bestFit="1" customWidth="1"/>
    <col min="5637" max="5638" width="9" style="137"/>
    <col min="5639" max="5639" width="16.375" style="137" bestFit="1" customWidth="1"/>
    <col min="5640" max="5877" width="9" style="137"/>
    <col min="5878" max="5878" width="11.625" style="137" bestFit="1" customWidth="1"/>
    <col min="5879" max="5879" width="5" style="137" customWidth="1"/>
    <col min="5880" max="5881" width="9" style="137"/>
    <col min="5882" max="5882" width="5" style="137" customWidth="1"/>
    <col min="5883" max="5883" width="24.25" style="137" bestFit="1" customWidth="1"/>
    <col min="5884" max="5884" width="5" style="137" customWidth="1"/>
    <col min="5885" max="5885" width="41.875" style="137" bestFit="1" customWidth="1"/>
    <col min="5886" max="5886" width="9" style="137"/>
    <col min="5887" max="5887" width="5" style="137" customWidth="1"/>
    <col min="5888" max="5888" width="22.25" style="137" bestFit="1" customWidth="1"/>
    <col min="5889" max="5889" width="5" style="137" customWidth="1"/>
    <col min="5890" max="5890" width="34" style="137" bestFit="1" customWidth="1"/>
    <col min="5891" max="5891" width="5" style="137" customWidth="1"/>
    <col min="5892" max="5892" width="44.875" style="137" bestFit="1" customWidth="1"/>
    <col min="5893" max="5894" width="9" style="137"/>
    <col min="5895" max="5895" width="16.375" style="137" bestFit="1" customWidth="1"/>
    <col min="5896" max="6133" width="9" style="137"/>
    <col min="6134" max="6134" width="11.625" style="137" bestFit="1" customWidth="1"/>
    <col min="6135" max="6135" width="5" style="137" customWidth="1"/>
    <col min="6136" max="6137" width="9" style="137"/>
    <col min="6138" max="6138" width="5" style="137" customWidth="1"/>
    <col min="6139" max="6139" width="24.25" style="137" bestFit="1" customWidth="1"/>
    <col min="6140" max="6140" width="5" style="137" customWidth="1"/>
    <col min="6141" max="6141" width="41.875" style="137" bestFit="1" customWidth="1"/>
    <col min="6142" max="6142" width="9" style="137"/>
    <col min="6143" max="6143" width="5" style="137" customWidth="1"/>
    <col min="6144" max="6144" width="22.25" style="137" bestFit="1" customWidth="1"/>
    <col min="6145" max="6145" width="5" style="137" customWidth="1"/>
    <col min="6146" max="6146" width="34" style="137" bestFit="1" customWidth="1"/>
    <col min="6147" max="6147" width="5" style="137" customWidth="1"/>
    <col min="6148" max="6148" width="44.875" style="137" bestFit="1" customWidth="1"/>
    <col min="6149" max="6150" width="9" style="137"/>
    <col min="6151" max="6151" width="16.375" style="137" bestFit="1" customWidth="1"/>
    <col min="6152" max="6389" width="9" style="137"/>
    <col min="6390" max="6390" width="11.625" style="137" bestFit="1" customWidth="1"/>
    <col min="6391" max="6391" width="5" style="137" customWidth="1"/>
    <col min="6392" max="6393" width="9" style="137"/>
    <col min="6394" max="6394" width="5" style="137" customWidth="1"/>
    <col min="6395" max="6395" width="24.25" style="137" bestFit="1" customWidth="1"/>
    <col min="6396" max="6396" width="5" style="137" customWidth="1"/>
    <col min="6397" max="6397" width="41.875" style="137" bestFit="1" customWidth="1"/>
    <col min="6398" max="6398" width="9" style="137"/>
    <col min="6399" max="6399" width="5" style="137" customWidth="1"/>
    <col min="6400" max="6400" width="22.25" style="137" bestFit="1" customWidth="1"/>
    <col min="6401" max="6401" width="5" style="137" customWidth="1"/>
    <col min="6402" max="6402" width="34" style="137" bestFit="1" customWidth="1"/>
    <col min="6403" max="6403" width="5" style="137" customWidth="1"/>
    <col min="6404" max="6404" width="44.875" style="137" bestFit="1" customWidth="1"/>
    <col min="6405" max="6406" width="9" style="137"/>
    <col min="6407" max="6407" width="16.375" style="137" bestFit="1" customWidth="1"/>
    <col min="6408" max="6645" width="9" style="137"/>
    <col min="6646" max="6646" width="11.625" style="137" bestFit="1" customWidth="1"/>
    <col min="6647" max="6647" width="5" style="137" customWidth="1"/>
    <col min="6648" max="6649" width="9" style="137"/>
    <col min="6650" max="6650" width="5" style="137" customWidth="1"/>
    <col min="6651" max="6651" width="24.25" style="137" bestFit="1" customWidth="1"/>
    <col min="6652" max="6652" width="5" style="137" customWidth="1"/>
    <col min="6653" max="6653" width="41.875" style="137" bestFit="1" customWidth="1"/>
    <col min="6654" max="6654" width="9" style="137"/>
    <col min="6655" max="6655" width="5" style="137" customWidth="1"/>
    <col min="6656" max="6656" width="22.25" style="137" bestFit="1" customWidth="1"/>
    <col min="6657" max="6657" width="5" style="137" customWidth="1"/>
    <col min="6658" max="6658" width="34" style="137" bestFit="1" customWidth="1"/>
    <col min="6659" max="6659" width="5" style="137" customWidth="1"/>
    <col min="6660" max="6660" width="44.875" style="137" bestFit="1" customWidth="1"/>
    <col min="6661" max="6662" width="9" style="137"/>
    <col min="6663" max="6663" width="16.375" style="137" bestFit="1" customWidth="1"/>
    <col min="6664" max="6901" width="9" style="137"/>
    <col min="6902" max="6902" width="11.625" style="137" bestFit="1" customWidth="1"/>
    <col min="6903" max="6903" width="5" style="137" customWidth="1"/>
    <col min="6904" max="6905" width="9" style="137"/>
    <col min="6906" max="6906" width="5" style="137" customWidth="1"/>
    <col min="6907" max="6907" width="24.25" style="137" bestFit="1" customWidth="1"/>
    <col min="6908" max="6908" width="5" style="137" customWidth="1"/>
    <col min="6909" max="6909" width="41.875" style="137" bestFit="1" customWidth="1"/>
    <col min="6910" max="6910" width="9" style="137"/>
    <col min="6911" max="6911" width="5" style="137" customWidth="1"/>
    <col min="6912" max="6912" width="22.25" style="137" bestFit="1" customWidth="1"/>
    <col min="6913" max="6913" width="5" style="137" customWidth="1"/>
    <col min="6914" max="6914" width="34" style="137" bestFit="1" customWidth="1"/>
    <col min="6915" max="6915" width="5" style="137" customWidth="1"/>
    <col min="6916" max="6916" width="44.875" style="137" bestFit="1" customWidth="1"/>
    <col min="6917" max="6918" width="9" style="137"/>
    <col min="6919" max="6919" width="16.375" style="137" bestFit="1" customWidth="1"/>
    <col min="6920" max="7157" width="9" style="137"/>
    <col min="7158" max="7158" width="11.625" style="137" bestFit="1" customWidth="1"/>
    <col min="7159" max="7159" width="5" style="137" customWidth="1"/>
    <col min="7160" max="7161" width="9" style="137"/>
    <col min="7162" max="7162" width="5" style="137" customWidth="1"/>
    <col min="7163" max="7163" width="24.25" style="137" bestFit="1" customWidth="1"/>
    <col min="7164" max="7164" width="5" style="137" customWidth="1"/>
    <col min="7165" max="7165" width="41.875" style="137" bestFit="1" customWidth="1"/>
    <col min="7166" max="7166" width="9" style="137"/>
    <col min="7167" max="7167" width="5" style="137" customWidth="1"/>
    <col min="7168" max="7168" width="22.25" style="137" bestFit="1" customWidth="1"/>
    <col min="7169" max="7169" width="5" style="137" customWidth="1"/>
    <col min="7170" max="7170" width="34" style="137" bestFit="1" customWidth="1"/>
    <col min="7171" max="7171" width="5" style="137" customWidth="1"/>
    <col min="7172" max="7172" width="44.875" style="137" bestFit="1" customWidth="1"/>
    <col min="7173" max="7174" width="9" style="137"/>
    <col min="7175" max="7175" width="16.375" style="137" bestFit="1" customWidth="1"/>
    <col min="7176" max="7413" width="9" style="137"/>
    <col min="7414" max="7414" width="11.625" style="137" bestFit="1" customWidth="1"/>
    <col min="7415" max="7415" width="5" style="137" customWidth="1"/>
    <col min="7416" max="7417" width="9" style="137"/>
    <col min="7418" max="7418" width="5" style="137" customWidth="1"/>
    <col min="7419" max="7419" width="24.25" style="137" bestFit="1" customWidth="1"/>
    <col min="7420" max="7420" width="5" style="137" customWidth="1"/>
    <col min="7421" max="7421" width="41.875" style="137" bestFit="1" customWidth="1"/>
    <col min="7422" max="7422" width="9" style="137"/>
    <col min="7423" max="7423" width="5" style="137" customWidth="1"/>
    <col min="7424" max="7424" width="22.25" style="137" bestFit="1" customWidth="1"/>
    <col min="7425" max="7425" width="5" style="137" customWidth="1"/>
    <col min="7426" max="7426" width="34" style="137" bestFit="1" customWidth="1"/>
    <col min="7427" max="7427" width="5" style="137" customWidth="1"/>
    <col min="7428" max="7428" width="44.875" style="137" bestFit="1" customWidth="1"/>
    <col min="7429" max="7430" width="9" style="137"/>
    <col min="7431" max="7431" width="16.375" style="137" bestFit="1" customWidth="1"/>
    <col min="7432" max="7669" width="9" style="137"/>
    <col min="7670" max="7670" width="11.625" style="137" bestFit="1" customWidth="1"/>
    <col min="7671" max="7671" width="5" style="137" customWidth="1"/>
    <col min="7672" max="7673" width="9" style="137"/>
    <col min="7674" max="7674" width="5" style="137" customWidth="1"/>
    <col min="7675" max="7675" width="24.25" style="137" bestFit="1" customWidth="1"/>
    <col min="7676" max="7676" width="5" style="137" customWidth="1"/>
    <col min="7677" max="7677" width="41.875" style="137" bestFit="1" customWidth="1"/>
    <col min="7678" max="7678" width="9" style="137"/>
    <col min="7679" max="7679" width="5" style="137" customWidth="1"/>
    <col min="7680" max="7680" width="22.25" style="137" bestFit="1" customWidth="1"/>
    <col min="7681" max="7681" width="5" style="137" customWidth="1"/>
    <col min="7682" max="7682" width="34" style="137" bestFit="1" customWidth="1"/>
    <col min="7683" max="7683" width="5" style="137" customWidth="1"/>
    <col min="7684" max="7684" width="44.875" style="137" bestFit="1" customWidth="1"/>
    <col min="7685" max="7686" width="9" style="137"/>
    <col min="7687" max="7687" width="16.375" style="137" bestFit="1" customWidth="1"/>
    <col min="7688" max="7925" width="9" style="137"/>
    <col min="7926" max="7926" width="11.625" style="137" bestFit="1" customWidth="1"/>
    <col min="7927" max="7927" width="5" style="137" customWidth="1"/>
    <col min="7928" max="7929" width="9" style="137"/>
    <col min="7930" max="7930" width="5" style="137" customWidth="1"/>
    <col min="7931" max="7931" width="24.25" style="137" bestFit="1" customWidth="1"/>
    <col min="7932" max="7932" width="5" style="137" customWidth="1"/>
    <col min="7933" max="7933" width="41.875" style="137" bestFit="1" customWidth="1"/>
    <col min="7934" max="7934" width="9" style="137"/>
    <col min="7935" max="7935" width="5" style="137" customWidth="1"/>
    <col min="7936" max="7936" width="22.25" style="137" bestFit="1" customWidth="1"/>
    <col min="7937" max="7937" width="5" style="137" customWidth="1"/>
    <col min="7938" max="7938" width="34" style="137" bestFit="1" customWidth="1"/>
    <col min="7939" max="7939" width="5" style="137" customWidth="1"/>
    <col min="7940" max="7940" width="44.875" style="137" bestFit="1" customWidth="1"/>
    <col min="7941" max="7942" width="9" style="137"/>
    <col min="7943" max="7943" width="16.375" style="137" bestFit="1" customWidth="1"/>
    <col min="7944" max="8181" width="9" style="137"/>
    <col min="8182" max="8182" width="11.625" style="137" bestFit="1" customWidth="1"/>
    <col min="8183" max="8183" width="5" style="137" customWidth="1"/>
    <col min="8184" max="8185" width="9" style="137"/>
    <col min="8186" max="8186" width="5" style="137" customWidth="1"/>
    <col min="8187" max="8187" width="24.25" style="137" bestFit="1" customWidth="1"/>
    <col min="8188" max="8188" width="5" style="137" customWidth="1"/>
    <col min="8189" max="8189" width="41.875" style="137" bestFit="1" customWidth="1"/>
    <col min="8190" max="8190" width="9" style="137"/>
    <col min="8191" max="8191" width="5" style="137" customWidth="1"/>
    <col min="8192" max="8192" width="22.25" style="137" bestFit="1" customWidth="1"/>
    <col min="8193" max="8193" width="5" style="137" customWidth="1"/>
    <col min="8194" max="8194" width="34" style="137" bestFit="1" customWidth="1"/>
    <col min="8195" max="8195" width="5" style="137" customWidth="1"/>
    <col min="8196" max="8196" width="44.875" style="137" bestFit="1" customWidth="1"/>
    <col min="8197" max="8198" width="9" style="137"/>
    <col min="8199" max="8199" width="16.375" style="137" bestFit="1" customWidth="1"/>
    <col min="8200" max="8437" width="9" style="137"/>
    <col min="8438" max="8438" width="11.625" style="137" bestFit="1" customWidth="1"/>
    <col min="8439" max="8439" width="5" style="137" customWidth="1"/>
    <col min="8440" max="8441" width="9" style="137"/>
    <col min="8442" max="8442" width="5" style="137" customWidth="1"/>
    <col min="8443" max="8443" width="24.25" style="137" bestFit="1" customWidth="1"/>
    <col min="8444" max="8444" width="5" style="137" customWidth="1"/>
    <col min="8445" max="8445" width="41.875" style="137" bestFit="1" customWidth="1"/>
    <col min="8446" max="8446" width="9" style="137"/>
    <col min="8447" max="8447" width="5" style="137" customWidth="1"/>
    <col min="8448" max="8448" width="22.25" style="137" bestFit="1" customWidth="1"/>
    <col min="8449" max="8449" width="5" style="137" customWidth="1"/>
    <col min="8450" max="8450" width="34" style="137" bestFit="1" customWidth="1"/>
    <col min="8451" max="8451" width="5" style="137" customWidth="1"/>
    <col min="8452" max="8452" width="44.875" style="137" bestFit="1" customWidth="1"/>
    <col min="8453" max="8454" width="9" style="137"/>
    <col min="8455" max="8455" width="16.375" style="137" bestFit="1" customWidth="1"/>
    <col min="8456" max="8693" width="9" style="137"/>
    <col min="8694" max="8694" width="11.625" style="137" bestFit="1" customWidth="1"/>
    <col min="8695" max="8695" width="5" style="137" customWidth="1"/>
    <col min="8696" max="8697" width="9" style="137"/>
    <col min="8698" max="8698" width="5" style="137" customWidth="1"/>
    <col min="8699" max="8699" width="24.25" style="137" bestFit="1" customWidth="1"/>
    <col min="8700" max="8700" width="5" style="137" customWidth="1"/>
    <col min="8701" max="8701" width="41.875" style="137" bestFit="1" customWidth="1"/>
    <col min="8702" max="8702" width="9" style="137"/>
    <col min="8703" max="8703" width="5" style="137" customWidth="1"/>
    <col min="8704" max="8704" width="22.25" style="137" bestFit="1" customWidth="1"/>
    <col min="8705" max="8705" width="5" style="137" customWidth="1"/>
    <col min="8706" max="8706" width="34" style="137" bestFit="1" customWidth="1"/>
    <col min="8707" max="8707" width="5" style="137" customWidth="1"/>
    <col min="8708" max="8708" width="44.875" style="137" bestFit="1" customWidth="1"/>
    <col min="8709" max="8710" width="9" style="137"/>
    <col min="8711" max="8711" width="16.375" style="137" bestFit="1" customWidth="1"/>
    <col min="8712" max="8949" width="9" style="137"/>
    <col min="8950" max="8950" width="11.625" style="137" bestFit="1" customWidth="1"/>
    <col min="8951" max="8951" width="5" style="137" customWidth="1"/>
    <col min="8952" max="8953" width="9" style="137"/>
    <col min="8954" max="8954" width="5" style="137" customWidth="1"/>
    <col min="8955" max="8955" width="24.25" style="137" bestFit="1" customWidth="1"/>
    <col min="8956" max="8956" width="5" style="137" customWidth="1"/>
    <col min="8957" max="8957" width="41.875" style="137" bestFit="1" customWidth="1"/>
    <col min="8958" max="8958" width="9" style="137"/>
    <col min="8959" max="8959" width="5" style="137" customWidth="1"/>
    <col min="8960" max="8960" width="22.25" style="137" bestFit="1" customWidth="1"/>
    <col min="8961" max="8961" width="5" style="137" customWidth="1"/>
    <col min="8962" max="8962" width="34" style="137" bestFit="1" customWidth="1"/>
    <col min="8963" max="8963" width="5" style="137" customWidth="1"/>
    <col min="8964" max="8964" width="44.875" style="137" bestFit="1" customWidth="1"/>
    <col min="8965" max="8966" width="9" style="137"/>
    <col min="8967" max="8967" width="16.375" style="137" bestFit="1" customWidth="1"/>
    <col min="8968" max="9205" width="9" style="137"/>
    <col min="9206" max="9206" width="11.625" style="137" bestFit="1" customWidth="1"/>
    <col min="9207" max="9207" width="5" style="137" customWidth="1"/>
    <col min="9208" max="9209" width="9" style="137"/>
    <col min="9210" max="9210" width="5" style="137" customWidth="1"/>
    <col min="9211" max="9211" width="24.25" style="137" bestFit="1" customWidth="1"/>
    <col min="9212" max="9212" width="5" style="137" customWidth="1"/>
    <col min="9213" max="9213" width="41.875" style="137" bestFit="1" customWidth="1"/>
    <col min="9214" max="9214" width="9" style="137"/>
    <col min="9215" max="9215" width="5" style="137" customWidth="1"/>
    <col min="9216" max="9216" width="22.25" style="137" bestFit="1" customWidth="1"/>
    <col min="9217" max="9217" width="5" style="137" customWidth="1"/>
    <col min="9218" max="9218" width="34" style="137" bestFit="1" customWidth="1"/>
    <col min="9219" max="9219" width="5" style="137" customWidth="1"/>
    <col min="9220" max="9220" width="44.875" style="137" bestFit="1" customWidth="1"/>
    <col min="9221" max="9222" width="9" style="137"/>
    <col min="9223" max="9223" width="16.375" style="137" bestFit="1" customWidth="1"/>
    <col min="9224" max="9461" width="9" style="137"/>
    <col min="9462" max="9462" width="11.625" style="137" bestFit="1" customWidth="1"/>
    <col min="9463" max="9463" width="5" style="137" customWidth="1"/>
    <col min="9464" max="9465" width="9" style="137"/>
    <col min="9466" max="9466" width="5" style="137" customWidth="1"/>
    <col min="9467" max="9467" width="24.25" style="137" bestFit="1" customWidth="1"/>
    <col min="9468" max="9468" width="5" style="137" customWidth="1"/>
    <col min="9469" max="9469" width="41.875" style="137" bestFit="1" customWidth="1"/>
    <col min="9470" max="9470" width="9" style="137"/>
    <col min="9471" max="9471" width="5" style="137" customWidth="1"/>
    <col min="9472" max="9472" width="22.25" style="137" bestFit="1" customWidth="1"/>
    <col min="9473" max="9473" width="5" style="137" customWidth="1"/>
    <col min="9474" max="9474" width="34" style="137" bestFit="1" customWidth="1"/>
    <col min="9475" max="9475" width="5" style="137" customWidth="1"/>
    <col min="9476" max="9476" width="44.875" style="137" bestFit="1" customWidth="1"/>
    <col min="9477" max="9478" width="9" style="137"/>
    <col min="9479" max="9479" width="16.375" style="137" bestFit="1" customWidth="1"/>
    <col min="9480" max="9717" width="9" style="137"/>
    <col min="9718" max="9718" width="11.625" style="137" bestFit="1" customWidth="1"/>
    <col min="9719" max="9719" width="5" style="137" customWidth="1"/>
    <col min="9720" max="9721" width="9" style="137"/>
    <col min="9722" max="9722" width="5" style="137" customWidth="1"/>
    <col min="9723" max="9723" width="24.25" style="137" bestFit="1" customWidth="1"/>
    <col min="9724" max="9724" width="5" style="137" customWidth="1"/>
    <col min="9725" max="9725" width="41.875" style="137" bestFit="1" customWidth="1"/>
    <col min="9726" max="9726" width="9" style="137"/>
    <col min="9727" max="9727" width="5" style="137" customWidth="1"/>
    <col min="9728" max="9728" width="22.25" style="137" bestFit="1" customWidth="1"/>
    <col min="9729" max="9729" width="5" style="137" customWidth="1"/>
    <col min="9730" max="9730" width="34" style="137" bestFit="1" customWidth="1"/>
    <col min="9731" max="9731" width="5" style="137" customWidth="1"/>
    <col min="9732" max="9732" width="44.875" style="137" bestFit="1" customWidth="1"/>
    <col min="9733" max="9734" width="9" style="137"/>
    <col min="9735" max="9735" width="16.375" style="137" bestFit="1" customWidth="1"/>
    <col min="9736" max="9973" width="9" style="137"/>
    <col min="9974" max="9974" width="11.625" style="137" bestFit="1" customWidth="1"/>
    <col min="9975" max="9975" width="5" style="137" customWidth="1"/>
    <col min="9976" max="9977" width="9" style="137"/>
    <col min="9978" max="9978" width="5" style="137" customWidth="1"/>
    <col min="9979" max="9979" width="24.25" style="137" bestFit="1" customWidth="1"/>
    <col min="9980" max="9980" width="5" style="137" customWidth="1"/>
    <col min="9981" max="9981" width="41.875" style="137" bestFit="1" customWidth="1"/>
    <col min="9982" max="9982" width="9" style="137"/>
    <col min="9983" max="9983" width="5" style="137" customWidth="1"/>
    <col min="9984" max="9984" width="22.25" style="137" bestFit="1" customWidth="1"/>
    <col min="9985" max="9985" width="5" style="137" customWidth="1"/>
    <col min="9986" max="9986" width="34" style="137" bestFit="1" customWidth="1"/>
    <col min="9987" max="9987" width="5" style="137" customWidth="1"/>
    <col min="9988" max="9988" width="44.875" style="137" bestFit="1" customWidth="1"/>
    <col min="9989" max="9990" width="9" style="137"/>
    <col min="9991" max="9991" width="16.375" style="137" bestFit="1" customWidth="1"/>
    <col min="9992" max="10229" width="9" style="137"/>
    <col min="10230" max="10230" width="11.625" style="137" bestFit="1" customWidth="1"/>
    <col min="10231" max="10231" width="5" style="137" customWidth="1"/>
    <col min="10232" max="10233" width="9" style="137"/>
    <col min="10234" max="10234" width="5" style="137" customWidth="1"/>
    <col min="10235" max="10235" width="24.25" style="137" bestFit="1" customWidth="1"/>
    <col min="10236" max="10236" width="5" style="137" customWidth="1"/>
    <col min="10237" max="10237" width="41.875" style="137" bestFit="1" customWidth="1"/>
    <col min="10238" max="10238" width="9" style="137"/>
    <col min="10239" max="10239" width="5" style="137" customWidth="1"/>
    <col min="10240" max="10240" width="22.25" style="137" bestFit="1" customWidth="1"/>
    <col min="10241" max="10241" width="5" style="137" customWidth="1"/>
    <col min="10242" max="10242" width="34" style="137" bestFit="1" customWidth="1"/>
    <col min="10243" max="10243" width="5" style="137" customWidth="1"/>
    <col min="10244" max="10244" width="44.875" style="137" bestFit="1" customWidth="1"/>
    <col min="10245" max="10246" width="9" style="137"/>
    <col min="10247" max="10247" width="16.375" style="137" bestFit="1" customWidth="1"/>
    <col min="10248" max="10485" width="9" style="137"/>
    <col min="10486" max="10486" width="11.625" style="137" bestFit="1" customWidth="1"/>
    <col min="10487" max="10487" width="5" style="137" customWidth="1"/>
    <col min="10488" max="10489" width="9" style="137"/>
    <col min="10490" max="10490" width="5" style="137" customWidth="1"/>
    <col min="10491" max="10491" width="24.25" style="137" bestFit="1" customWidth="1"/>
    <col min="10492" max="10492" width="5" style="137" customWidth="1"/>
    <col min="10493" max="10493" width="41.875" style="137" bestFit="1" customWidth="1"/>
    <col min="10494" max="10494" width="9" style="137"/>
    <col min="10495" max="10495" width="5" style="137" customWidth="1"/>
    <col min="10496" max="10496" width="22.25" style="137" bestFit="1" customWidth="1"/>
    <col min="10497" max="10497" width="5" style="137" customWidth="1"/>
    <col min="10498" max="10498" width="34" style="137" bestFit="1" customWidth="1"/>
    <col min="10499" max="10499" width="5" style="137" customWidth="1"/>
    <col min="10500" max="10500" width="44.875" style="137" bestFit="1" customWidth="1"/>
    <col min="10501" max="10502" width="9" style="137"/>
    <col min="10503" max="10503" width="16.375" style="137" bestFit="1" customWidth="1"/>
    <col min="10504" max="10741" width="9" style="137"/>
    <col min="10742" max="10742" width="11.625" style="137" bestFit="1" customWidth="1"/>
    <col min="10743" max="10743" width="5" style="137" customWidth="1"/>
    <col min="10744" max="10745" width="9" style="137"/>
    <col min="10746" max="10746" width="5" style="137" customWidth="1"/>
    <col min="10747" max="10747" width="24.25" style="137" bestFit="1" customWidth="1"/>
    <col min="10748" max="10748" width="5" style="137" customWidth="1"/>
    <col min="10749" max="10749" width="41.875" style="137" bestFit="1" customWidth="1"/>
    <col min="10750" max="10750" width="9" style="137"/>
    <col min="10751" max="10751" width="5" style="137" customWidth="1"/>
    <col min="10752" max="10752" width="22.25" style="137" bestFit="1" customWidth="1"/>
    <col min="10753" max="10753" width="5" style="137" customWidth="1"/>
    <col min="10754" max="10754" width="34" style="137" bestFit="1" customWidth="1"/>
    <col min="10755" max="10755" width="5" style="137" customWidth="1"/>
    <col min="10756" max="10756" width="44.875" style="137" bestFit="1" customWidth="1"/>
    <col min="10757" max="10758" width="9" style="137"/>
    <col min="10759" max="10759" width="16.375" style="137" bestFit="1" customWidth="1"/>
    <col min="10760" max="10997" width="9" style="137"/>
    <col min="10998" max="10998" width="11.625" style="137" bestFit="1" customWidth="1"/>
    <col min="10999" max="10999" width="5" style="137" customWidth="1"/>
    <col min="11000" max="11001" width="9" style="137"/>
    <col min="11002" max="11002" width="5" style="137" customWidth="1"/>
    <col min="11003" max="11003" width="24.25" style="137" bestFit="1" customWidth="1"/>
    <col min="11004" max="11004" width="5" style="137" customWidth="1"/>
    <col min="11005" max="11005" width="41.875" style="137" bestFit="1" customWidth="1"/>
    <col min="11006" max="11006" width="9" style="137"/>
    <col min="11007" max="11007" width="5" style="137" customWidth="1"/>
    <col min="11008" max="11008" width="22.25" style="137" bestFit="1" customWidth="1"/>
    <col min="11009" max="11009" width="5" style="137" customWidth="1"/>
    <col min="11010" max="11010" width="34" style="137" bestFit="1" customWidth="1"/>
    <col min="11011" max="11011" width="5" style="137" customWidth="1"/>
    <col min="11012" max="11012" width="44.875" style="137" bestFit="1" customWidth="1"/>
    <col min="11013" max="11014" width="9" style="137"/>
    <col min="11015" max="11015" width="16.375" style="137" bestFit="1" customWidth="1"/>
    <col min="11016" max="11253" width="9" style="137"/>
    <col min="11254" max="11254" width="11.625" style="137" bestFit="1" customWidth="1"/>
    <col min="11255" max="11255" width="5" style="137" customWidth="1"/>
    <col min="11256" max="11257" width="9" style="137"/>
    <col min="11258" max="11258" width="5" style="137" customWidth="1"/>
    <col min="11259" max="11259" width="24.25" style="137" bestFit="1" customWidth="1"/>
    <col min="11260" max="11260" width="5" style="137" customWidth="1"/>
    <col min="11261" max="11261" width="41.875" style="137" bestFit="1" customWidth="1"/>
    <col min="11262" max="11262" width="9" style="137"/>
    <col min="11263" max="11263" width="5" style="137" customWidth="1"/>
    <col min="11264" max="11264" width="22.25" style="137" bestFit="1" customWidth="1"/>
    <col min="11265" max="11265" width="5" style="137" customWidth="1"/>
    <col min="11266" max="11266" width="34" style="137" bestFit="1" customWidth="1"/>
    <col min="11267" max="11267" width="5" style="137" customWidth="1"/>
    <col min="11268" max="11268" width="44.875" style="137" bestFit="1" customWidth="1"/>
    <col min="11269" max="11270" width="9" style="137"/>
    <col min="11271" max="11271" width="16.375" style="137" bestFit="1" customWidth="1"/>
    <col min="11272" max="11509" width="9" style="137"/>
    <col min="11510" max="11510" width="11.625" style="137" bestFit="1" customWidth="1"/>
    <col min="11511" max="11511" width="5" style="137" customWidth="1"/>
    <col min="11512" max="11513" width="9" style="137"/>
    <col min="11514" max="11514" width="5" style="137" customWidth="1"/>
    <col min="11515" max="11515" width="24.25" style="137" bestFit="1" customWidth="1"/>
    <col min="11516" max="11516" width="5" style="137" customWidth="1"/>
    <col min="11517" max="11517" width="41.875" style="137" bestFit="1" customWidth="1"/>
    <col min="11518" max="11518" width="9" style="137"/>
    <col min="11519" max="11519" width="5" style="137" customWidth="1"/>
    <col min="11520" max="11520" width="22.25" style="137" bestFit="1" customWidth="1"/>
    <col min="11521" max="11521" width="5" style="137" customWidth="1"/>
    <col min="11522" max="11522" width="34" style="137" bestFit="1" customWidth="1"/>
    <col min="11523" max="11523" width="5" style="137" customWidth="1"/>
    <col min="11524" max="11524" width="44.875" style="137" bestFit="1" customWidth="1"/>
    <col min="11525" max="11526" width="9" style="137"/>
    <col min="11527" max="11527" width="16.375" style="137" bestFit="1" customWidth="1"/>
    <col min="11528" max="11765" width="9" style="137"/>
    <col min="11766" max="11766" width="11.625" style="137" bestFit="1" customWidth="1"/>
    <col min="11767" max="11767" width="5" style="137" customWidth="1"/>
    <col min="11768" max="11769" width="9" style="137"/>
    <col min="11770" max="11770" width="5" style="137" customWidth="1"/>
    <col min="11771" max="11771" width="24.25" style="137" bestFit="1" customWidth="1"/>
    <col min="11772" max="11772" width="5" style="137" customWidth="1"/>
    <col min="11773" max="11773" width="41.875" style="137" bestFit="1" customWidth="1"/>
    <col min="11774" max="11774" width="9" style="137"/>
    <col min="11775" max="11775" width="5" style="137" customWidth="1"/>
    <col min="11776" max="11776" width="22.25" style="137" bestFit="1" customWidth="1"/>
    <col min="11777" max="11777" width="5" style="137" customWidth="1"/>
    <col min="11778" max="11778" width="34" style="137" bestFit="1" customWidth="1"/>
    <col min="11779" max="11779" width="5" style="137" customWidth="1"/>
    <col min="11780" max="11780" width="44.875" style="137" bestFit="1" customWidth="1"/>
    <col min="11781" max="11782" width="9" style="137"/>
    <col min="11783" max="11783" width="16.375" style="137" bestFit="1" customWidth="1"/>
    <col min="11784" max="12021" width="9" style="137"/>
    <col min="12022" max="12022" width="11.625" style="137" bestFit="1" customWidth="1"/>
    <col min="12023" max="12023" width="5" style="137" customWidth="1"/>
    <col min="12024" max="12025" width="9" style="137"/>
    <col min="12026" max="12026" width="5" style="137" customWidth="1"/>
    <col min="12027" max="12027" width="24.25" style="137" bestFit="1" customWidth="1"/>
    <col min="12028" max="12028" width="5" style="137" customWidth="1"/>
    <col min="12029" max="12029" width="41.875" style="137" bestFit="1" customWidth="1"/>
    <col min="12030" max="12030" width="9" style="137"/>
    <col min="12031" max="12031" width="5" style="137" customWidth="1"/>
    <col min="12032" max="12032" width="22.25" style="137" bestFit="1" customWidth="1"/>
    <col min="12033" max="12033" width="5" style="137" customWidth="1"/>
    <col min="12034" max="12034" width="34" style="137" bestFit="1" customWidth="1"/>
    <col min="12035" max="12035" width="5" style="137" customWidth="1"/>
    <col min="12036" max="12036" width="44.875" style="137" bestFit="1" customWidth="1"/>
    <col min="12037" max="12038" width="9" style="137"/>
    <col min="12039" max="12039" width="16.375" style="137" bestFit="1" customWidth="1"/>
    <col min="12040" max="12277" width="9" style="137"/>
    <col min="12278" max="12278" width="11.625" style="137" bestFit="1" customWidth="1"/>
    <col min="12279" max="12279" width="5" style="137" customWidth="1"/>
    <col min="12280" max="12281" width="9" style="137"/>
    <col min="12282" max="12282" width="5" style="137" customWidth="1"/>
    <col min="12283" max="12283" width="24.25" style="137" bestFit="1" customWidth="1"/>
    <col min="12284" max="12284" width="5" style="137" customWidth="1"/>
    <col min="12285" max="12285" width="41.875" style="137" bestFit="1" customWidth="1"/>
    <col min="12286" max="12286" width="9" style="137"/>
    <col min="12287" max="12287" width="5" style="137" customWidth="1"/>
    <col min="12288" max="12288" width="22.25" style="137" bestFit="1" customWidth="1"/>
    <col min="12289" max="12289" width="5" style="137" customWidth="1"/>
    <col min="12290" max="12290" width="34" style="137" bestFit="1" customWidth="1"/>
    <col min="12291" max="12291" width="5" style="137" customWidth="1"/>
    <col min="12292" max="12292" width="44.875" style="137" bestFit="1" customWidth="1"/>
    <col min="12293" max="12294" width="9" style="137"/>
    <col min="12295" max="12295" width="16.375" style="137" bestFit="1" customWidth="1"/>
    <col min="12296" max="12533" width="9" style="137"/>
    <col min="12534" max="12534" width="11.625" style="137" bestFit="1" customWidth="1"/>
    <col min="12535" max="12535" width="5" style="137" customWidth="1"/>
    <col min="12536" max="12537" width="9" style="137"/>
    <col min="12538" max="12538" width="5" style="137" customWidth="1"/>
    <col min="12539" max="12539" width="24.25" style="137" bestFit="1" customWidth="1"/>
    <col min="12540" max="12540" width="5" style="137" customWidth="1"/>
    <col min="12541" max="12541" width="41.875" style="137" bestFit="1" customWidth="1"/>
    <col min="12542" max="12542" width="9" style="137"/>
    <col min="12543" max="12543" width="5" style="137" customWidth="1"/>
    <col min="12544" max="12544" width="22.25" style="137" bestFit="1" customWidth="1"/>
    <col min="12545" max="12545" width="5" style="137" customWidth="1"/>
    <col min="12546" max="12546" width="34" style="137" bestFit="1" customWidth="1"/>
    <col min="12547" max="12547" width="5" style="137" customWidth="1"/>
    <col min="12548" max="12548" width="44.875" style="137" bestFit="1" customWidth="1"/>
    <col min="12549" max="12550" width="9" style="137"/>
    <col min="12551" max="12551" width="16.375" style="137" bestFit="1" customWidth="1"/>
    <col min="12552" max="12789" width="9" style="137"/>
    <col min="12790" max="12790" width="11.625" style="137" bestFit="1" customWidth="1"/>
    <col min="12791" max="12791" width="5" style="137" customWidth="1"/>
    <col min="12792" max="12793" width="9" style="137"/>
    <col min="12794" max="12794" width="5" style="137" customWidth="1"/>
    <col min="12795" max="12795" width="24.25" style="137" bestFit="1" customWidth="1"/>
    <col min="12796" max="12796" width="5" style="137" customWidth="1"/>
    <col min="12797" max="12797" width="41.875" style="137" bestFit="1" customWidth="1"/>
    <col min="12798" max="12798" width="9" style="137"/>
    <col min="12799" max="12799" width="5" style="137" customWidth="1"/>
    <col min="12800" max="12800" width="22.25" style="137" bestFit="1" customWidth="1"/>
    <col min="12801" max="12801" width="5" style="137" customWidth="1"/>
    <col min="12802" max="12802" width="34" style="137" bestFit="1" customWidth="1"/>
    <col min="12803" max="12803" width="5" style="137" customWidth="1"/>
    <col min="12804" max="12804" width="44.875" style="137" bestFit="1" customWidth="1"/>
    <col min="12805" max="12806" width="9" style="137"/>
    <col min="12807" max="12807" width="16.375" style="137" bestFit="1" customWidth="1"/>
    <col min="12808" max="13045" width="9" style="137"/>
    <col min="13046" max="13046" width="11.625" style="137" bestFit="1" customWidth="1"/>
    <col min="13047" max="13047" width="5" style="137" customWidth="1"/>
    <col min="13048" max="13049" width="9" style="137"/>
    <col min="13050" max="13050" width="5" style="137" customWidth="1"/>
    <col min="13051" max="13051" width="24.25" style="137" bestFit="1" customWidth="1"/>
    <col min="13052" max="13052" width="5" style="137" customWidth="1"/>
    <col min="13053" max="13053" width="41.875" style="137" bestFit="1" customWidth="1"/>
    <col min="13054" max="13054" width="9" style="137"/>
    <col min="13055" max="13055" width="5" style="137" customWidth="1"/>
    <col min="13056" max="13056" width="22.25" style="137" bestFit="1" customWidth="1"/>
    <col min="13057" max="13057" width="5" style="137" customWidth="1"/>
    <col min="13058" max="13058" width="34" style="137" bestFit="1" customWidth="1"/>
    <col min="13059" max="13059" width="5" style="137" customWidth="1"/>
    <col min="13060" max="13060" width="44.875" style="137" bestFit="1" customWidth="1"/>
    <col min="13061" max="13062" width="9" style="137"/>
    <col min="13063" max="13063" width="16.375" style="137" bestFit="1" customWidth="1"/>
    <col min="13064" max="13301" width="9" style="137"/>
    <col min="13302" max="13302" width="11.625" style="137" bestFit="1" customWidth="1"/>
    <col min="13303" max="13303" width="5" style="137" customWidth="1"/>
    <col min="13304" max="13305" width="9" style="137"/>
    <col min="13306" max="13306" width="5" style="137" customWidth="1"/>
    <col min="13307" max="13307" width="24.25" style="137" bestFit="1" customWidth="1"/>
    <col min="13308" max="13308" width="5" style="137" customWidth="1"/>
    <col min="13309" max="13309" width="41.875" style="137" bestFit="1" customWidth="1"/>
    <col min="13310" max="13310" width="9" style="137"/>
    <col min="13311" max="13311" width="5" style="137" customWidth="1"/>
    <col min="13312" max="13312" width="22.25" style="137" bestFit="1" customWidth="1"/>
    <col min="13313" max="13313" width="5" style="137" customWidth="1"/>
    <col min="13314" max="13314" width="34" style="137" bestFit="1" customWidth="1"/>
    <col min="13315" max="13315" width="5" style="137" customWidth="1"/>
    <col min="13316" max="13316" width="44.875" style="137" bestFit="1" customWidth="1"/>
    <col min="13317" max="13318" width="9" style="137"/>
    <col min="13319" max="13319" width="16.375" style="137" bestFit="1" customWidth="1"/>
    <col min="13320" max="13557" width="9" style="137"/>
    <col min="13558" max="13558" width="11.625" style="137" bestFit="1" customWidth="1"/>
    <col min="13559" max="13559" width="5" style="137" customWidth="1"/>
    <col min="13560" max="13561" width="9" style="137"/>
    <col min="13562" max="13562" width="5" style="137" customWidth="1"/>
    <col min="13563" max="13563" width="24.25" style="137" bestFit="1" customWidth="1"/>
    <col min="13564" max="13564" width="5" style="137" customWidth="1"/>
    <col min="13565" max="13565" width="41.875" style="137" bestFit="1" customWidth="1"/>
    <col min="13566" max="13566" width="9" style="137"/>
    <col min="13567" max="13567" width="5" style="137" customWidth="1"/>
    <col min="13568" max="13568" width="22.25" style="137" bestFit="1" customWidth="1"/>
    <col min="13569" max="13569" width="5" style="137" customWidth="1"/>
    <col min="13570" max="13570" width="34" style="137" bestFit="1" customWidth="1"/>
    <col min="13571" max="13571" width="5" style="137" customWidth="1"/>
    <col min="13572" max="13572" width="44.875" style="137" bestFit="1" customWidth="1"/>
    <col min="13573" max="13574" width="9" style="137"/>
    <col min="13575" max="13575" width="16.375" style="137" bestFit="1" customWidth="1"/>
    <col min="13576" max="13813" width="9" style="137"/>
    <col min="13814" max="13814" width="11.625" style="137" bestFit="1" customWidth="1"/>
    <col min="13815" max="13815" width="5" style="137" customWidth="1"/>
    <col min="13816" max="13817" width="9" style="137"/>
    <col min="13818" max="13818" width="5" style="137" customWidth="1"/>
    <col min="13819" max="13819" width="24.25" style="137" bestFit="1" customWidth="1"/>
    <col min="13820" max="13820" width="5" style="137" customWidth="1"/>
    <col min="13821" max="13821" width="41.875" style="137" bestFit="1" customWidth="1"/>
    <col min="13822" max="13822" width="9" style="137"/>
    <col min="13823" max="13823" width="5" style="137" customWidth="1"/>
    <col min="13824" max="13824" width="22.25" style="137" bestFit="1" customWidth="1"/>
    <col min="13825" max="13825" width="5" style="137" customWidth="1"/>
    <col min="13826" max="13826" width="34" style="137" bestFit="1" customWidth="1"/>
    <col min="13827" max="13827" width="5" style="137" customWidth="1"/>
    <col min="13828" max="13828" width="44.875" style="137" bestFit="1" customWidth="1"/>
    <col min="13829" max="13830" width="9" style="137"/>
    <col min="13831" max="13831" width="16.375" style="137" bestFit="1" customWidth="1"/>
    <col min="13832" max="14069" width="9" style="137"/>
    <col min="14070" max="14070" width="11.625" style="137" bestFit="1" customWidth="1"/>
    <col min="14071" max="14071" width="5" style="137" customWidth="1"/>
    <col min="14072" max="14073" width="9" style="137"/>
    <col min="14074" max="14074" width="5" style="137" customWidth="1"/>
    <col min="14075" max="14075" width="24.25" style="137" bestFit="1" customWidth="1"/>
    <col min="14076" max="14076" width="5" style="137" customWidth="1"/>
    <col min="14077" max="14077" width="41.875" style="137" bestFit="1" customWidth="1"/>
    <col min="14078" max="14078" width="9" style="137"/>
    <col min="14079" max="14079" width="5" style="137" customWidth="1"/>
    <col min="14080" max="14080" width="22.25" style="137" bestFit="1" customWidth="1"/>
    <col min="14081" max="14081" width="5" style="137" customWidth="1"/>
    <col min="14082" max="14082" width="34" style="137" bestFit="1" customWidth="1"/>
    <col min="14083" max="14083" width="5" style="137" customWidth="1"/>
    <col min="14084" max="14084" width="44.875" style="137" bestFit="1" customWidth="1"/>
    <col min="14085" max="14086" width="9" style="137"/>
    <col min="14087" max="14087" width="16.375" style="137" bestFit="1" customWidth="1"/>
    <col min="14088" max="14325" width="9" style="137"/>
    <col min="14326" max="14326" width="11.625" style="137" bestFit="1" customWidth="1"/>
    <col min="14327" max="14327" width="5" style="137" customWidth="1"/>
    <col min="14328" max="14329" width="9" style="137"/>
    <col min="14330" max="14330" width="5" style="137" customWidth="1"/>
    <col min="14331" max="14331" width="24.25" style="137" bestFit="1" customWidth="1"/>
    <col min="14332" max="14332" width="5" style="137" customWidth="1"/>
    <col min="14333" max="14333" width="41.875" style="137" bestFit="1" customWidth="1"/>
    <col min="14334" max="14334" width="9" style="137"/>
    <col min="14335" max="14335" width="5" style="137" customWidth="1"/>
    <col min="14336" max="14336" width="22.25" style="137" bestFit="1" customWidth="1"/>
    <col min="14337" max="14337" width="5" style="137" customWidth="1"/>
    <col min="14338" max="14338" width="34" style="137" bestFit="1" customWidth="1"/>
    <col min="14339" max="14339" width="5" style="137" customWidth="1"/>
    <col min="14340" max="14340" width="44.875" style="137" bestFit="1" customWidth="1"/>
    <col min="14341" max="14342" width="9" style="137"/>
    <col min="14343" max="14343" width="16.375" style="137" bestFit="1" customWidth="1"/>
    <col min="14344" max="14581" width="9" style="137"/>
    <col min="14582" max="14582" width="11.625" style="137" bestFit="1" customWidth="1"/>
    <col min="14583" max="14583" width="5" style="137" customWidth="1"/>
    <col min="14584" max="14585" width="9" style="137"/>
    <col min="14586" max="14586" width="5" style="137" customWidth="1"/>
    <col min="14587" max="14587" width="24.25" style="137" bestFit="1" customWidth="1"/>
    <col min="14588" max="14588" width="5" style="137" customWidth="1"/>
    <col min="14589" max="14589" width="41.875" style="137" bestFit="1" customWidth="1"/>
    <col min="14590" max="14590" width="9" style="137"/>
    <col min="14591" max="14591" width="5" style="137" customWidth="1"/>
    <col min="14592" max="14592" width="22.25" style="137" bestFit="1" customWidth="1"/>
    <col min="14593" max="14593" width="5" style="137" customWidth="1"/>
    <col min="14594" max="14594" width="34" style="137" bestFit="1" customWidth="1"/>
    <col min="14595" max="14595" width="5" style="137" customWidth="1"/>
    <col min="14596" max="14596" width="44.875" style="137" bestFit="1" customWidth="1"/>
    <col min="14597" max="14598" width="9" style="137"/>
    <col min="14599" max="14599" width="16.375" style="137" bestFit="1" customWidth="1"/>
    <col min="14600" max="14837" width="9" style="137"/>
    <col min="14838" max="14838" width="11.625" style="137" bestFit="1" customWidth="1"/>
    <col min="14839" max="14839" width="5" style="137" customWidth="1"/>
    <col min="14840" max="14841" width="9" style="137"/>
    <col min="14842" max="14842" width="5" style="137" customWidth="1"/>
    <col min="14843" max="14843" width="24.25" style="137" bestFit="1" customWidth="1"/>
    <col min="14844" max="14844" width="5" style="137" customWidth="1"/>
    <col min="14845" max="14845" width="41.875" style="137" bestFit="1" customWidth="1"/>
    <col min="14846" max="14846" width="9" style="137"/>
    <col min="14847" max="14847" width="5" style="137" customWidth="1"/>
    <col min="14848" max="14848" width="22.25" style="137" bestFit="1" customWidth="1"/>
    <col min="14849" max="14849" width="5" style="137" customWidth="1"/>
    <col min="14850" max="14850" width="34" style="137" bestFit="1" customWidth="1"/>
    <col min="14851" max="14851" width="5" style="137" customWidth="1"/>
    <col min="14852" max="14852" width="44.875" style="137" bestFit="1" customWidth="1"/>
    <col min="14853" max="14854" width="9" style="137"/>
    <col min="14855" max="14855" width="16.375" style="137" bestFit="1" customWidth="1"/>
    <col min="14856" max="15093" width="9" style="137"/>
    <col min="15094" max="15094" width="11.625" style="137" bestFit="1" customWidth="1"/>
    <col min="15095" max="15095" width="5" style="137" customWidth="1"/>
    <col min="15096" max="15097" width="9" style="137"/>
    <col min="15098" max="15098" width="5" style="137" customWidth="1"/>
    <col min="15099" max="15099" width="24.25" style="137" bestFit="1" customWidth="1"/>
    <col min="15100" max="15100" width="5" style="137" customWidth="1"/>
    <col min="15101" max="15101" width="41.875" style="137" bestFit="1" customWidth="1"/>
    <col min="15102" max="15102" width="9" style="137"/>
    <col min="15103" max="15103" width="5" style="137" customWidth="1"/>
    <col min="15104" max="15104" width="22.25" style="137" bestFit="1" customWidth="1"/>
    <col min="15105" max="15105" width="5" style="137" customWidth="1"/>
    <col min="15106" max="15106" width="34" style="137" bestFit="1" customWidth="1"/>
    <col min="15107" max="15107" width="5" style="137" customWidth="1"/>
    <col min="15108" max="15108" width="44.875" style="137" bestFit="1" customWidth="1"/>
    <col min="15109" max="15110" width="9" style="137"/>
    <col min="15111" max="15111" width="16.375" style="137" bestFit="1" customWidth="1"/>
    <col min="15112" max="15349" width="9" style="137"/>
    <col min="15350" max="15350" width="11.625" style="137" bestFit="1" customWidth="1"/>
    <col min="15351" max="15351" width="5" style="137" customWidth="1"/>
    <col min="15352" max="15353" width="9" style="137"/>
    <col min="15354" max="15354" width="5" style="137" customWidth="1"/>
    <col min="15355" max="15355" width="24.25" style="137" bestFit="1" customWidth="1"/>
    <col min="15356" max="15356" width="5" style="137" customWidth="1"/>
    <col min="15357" max="15357" width="41.875" style="137" bestFit="1" customWidth="1"/>
    <col min="15358" max="15358" width="9" style="137"/>
    <col min="15359" max="15359" width="5" style="137" customWidth="1"/>
    <col min="15360" max="15360" width="22.25" style="137" bestFit="1" customWidth="1"/>
    <col min="15361" max="15361" width="5" style="137" customWidth="1"/>
    <col min="15362" max="15362" width="34" style="137" bestFit="1" customWidth="1"/>
    <col min="15363" max="15363" width="5" style="137" customWidth="1"/>
    <col min="15364" max="15364" width="44.875" style="137" bestFit="1" customWidth="1"/>
    <col min="15365" max="15366" width="9" style="137"/>
    <col min="15367" max="15367" width="16.375" style="137" bestFit="1" customWidth="1"/>
    <col min="15368" max="15605" width="9" style="137"/>
    <col min="15606" max="15606" width="11.625" style="137" bestFit="1" customWidth="1"/>
    <col min="15607" max="15607" width="5" style="137" customWidth="1"/>
    <col min="15608" max="15609" width="9" style="137"/>
    <col min="15610" max="15610" width="5" style="137" customWidth="1"/>
    <col min="15611" max="15611" width="24.25" style="137" bestFit="1" customWidth="1"/>
    <col min="15612" max="15612" width="5" style="137" customWidth="1"/>
    <col min="15613" max="15613" width="41.875" style="137" bestFit="1" customWidth="1"/>
    <col min="15614" max="15614" width="9" style="137"/>
    <col min="15615" max="15615" width="5" style="137" customWidth="1"/>
    <col min="15616" max="15616" width="22.25" style="137" bestFit="1" customWidth="1"/>
    <col min="15617" max="15617" width="5" style="137" customWidth="1"/>
    <col min="15618" max="15618" width="34" style="137" bestFit="1" customWidth="1"/>
    <col min="15619" max="15619" width="5" style="137" customWidth="1"/>
    <col min="15620" max="15620" width="44.875" style="137" bestFit="1" customWidth="1"/>
    <col min="15621" max="15622" width="9" style="137"/>
    <col min="15623" max="15623" width="16.375" style="137" bestFit="1" customWidth="1"/>
    <col min="15624" max="15861" width="9" style="137"/>
    <col min="15862" max="15862" width="11.625" style="137" bestFit="1" customWidth="1"/>
    <col min="15863" max="15863" width="5" style="137" customWidth="1"/>
    <col min="15864" max="15865" width="9" style="137"/>
    <col min="15866" max="15866" width="5" style="137" customWidth="1"/>
    <col min="15867" max="15867" width="24.25" style="137" bestFit="1" customWidth="1"/>
    <col min="15868" max="15868" width="5" style="137" customWidth="1"/>
    <col min="15869" max="15869" width="41.875" style="137" bestFit="1" customWidth="1"/>
    <col min="15870" max="15870" width="9" style="137"/>
    <col min="15871" max="15871" width="5" style="137" customWidth="1"/>
    <col min="15872" max="15872" width="22.25" style="137" bestFit="1" customWidth="1"/>
    <col min="15873" max="15873" width="5" style="137" customWidth="1"/>
    <col min="15874" max="15874" width="34" style="137" bestFit="1" customWidth="1"/>
    <col min="15875" max="15875" width="5" style="137" customWidth="1"/>
    <col min="15876" max="15876" width="44.875" style="137" bestFit="1" customWidth="1"/>
    <col min="15877" max="15878" width="9" style="137"/>
    <col min="15879" max="15879" width="16.375" style="137" bestFit="1" customWidth="1"/>
    <col min="15880" max="16117" width="9" style="137"/>
    <col min="16118" max="16118" width="11.625" style="137" bestFit="1" customWidth="1"/>
    <col min="16119" max="16119" width="5" style="137" customWidth="1"/>
    <col min="16120" max="16121" width="9" style="137"/>
    <col min="16122" max="16122" width="5" style="137" customWidth="1"/>
    <col min="16123" max="16123" width="24.25" style="137" bestFit="1" customWidth="1"/>
    <col min="16124" max="16124" width="5" style="137" customWidth="1"/>
    <col min="16125" max="16125" width="41.875" style="137" bestFit="1" customWidth="1"/>
    <col min="16126" max="16126" width="9" style="137"/>
    <col min="16127" max="16127" width="5" style="137" customWidth="1"/>
    <col min="16128" max="16128" width="22.25" style="137" bestFit="1" customWidth="1"/>
    <col min="16129" max="16129" width="5" style="137" customWidth="1"/>
    <col min="16130" max="16130" width="34" style="137" bestFit="1" customWidth="1"/>
    <col min="16131" max="16131" width="5" style="137" customWidth="1"/>
    <col min="16132" max="16132" width="44.875" style="137" bestFit="1" customWidth="1"/>
    <col min="16133" max="16134" width="9" style="137"/>
    <col min="16135" max="16135" width="16.375" style="137" bestFit="1" customWidth="1"/>
    <col min="16136" max="16384" width="9" style="137"/>
  </cols>
  <sheetData>
    <row r="1" spans="1:14" ht="12.75" customHeight="1" thickBot="1">
      <c r="A1" s="30" t="s">
        <v>87</v>
      </c>
      <c r="C1" s="32" t="s">
        <v>91</v>
      </c>
      <c r="E1" s="166" t="s">
        <v>55</v>
      </c>
      <c r="F1" s="167" t="s">
        <v>38</v>
      </c>
      <c r="G1" s="138" t="s">
        <v>37</v>
      </c>
      <c r="H1" s="167" t="s">
        <v>43</v>
      </c>
      <c r="I1" s="140"/>
      <c r="J1" s="148"/>
      <c r="K1" s="141"/>
      <c r="L1" s="142" t="s">
        <v>56</v>
      </c>
    </row>
    <row r="2" spans="1:14" ht="12" customHeight="1" thickBot="1">
      <c r="A2" s="8" t="s">
        <v>88</v>
      </c>
      <c r="C2" s="33" t="s">
        <v>88</v>
      </c>
      <c r="D2" s="168"/>
      <c r="E2" s="228" t="s">
        <v>122</v>
      </c>
      <c r="F2" s="229"/>
      <c r="G2" s="138"/>
      <c r="H2" s="139"/>
      <c r="I2" s="140"/>
      <c r="J2" s="148"/>
      <c r="K2" s="141"/>
      <c r="L2" s="141" t="str">
        <f>IF(K2&gt;0,#REF!,"")</f>
        <v/>
      </c>
    </row>
    <row r="3" spans="1:14" ht="12.75" customHeight="1" thickBot="1">
      <c r="A3" s="31" t="s">
        <v>89</v>
      </c>
      <c r="C3" s="8" t="s">
        <v>92</v>
      </c>
      <c r="D3" s="168"/>
      <c r="E3" s="230" t="s">
        <v>123</v>
      </c>
      <c r="F3" s="231"/>
      <c r="G3" s="138"/>
      <c r="H3" s="139"/>
      <c r="I3" s="140"/>
      <c r="J3" s="148"/>
      <c r="K3" s="141"/>
      <c r="L3" s="141"/>
    </row>
    <row r="4" spans="1:14" ht="12.75" customHeight="1" thickBot="1">
      <c r="A4" s="9" t="s">
        <v>90</v>
      </c>
      <c r="C4" s="31" t="s">
        <v>93</v>
      </c>
      <c r="D4" s="168"/>
      <c r="E4" s="232" t="s">
        <v>234</v>
      </c>
      <c r="F4" s="233">
        <v>2090</v>
      </c>
      <c r="G4" s="169">
        <f>ROUNDDOWN(F4/2,-1)</f>
        <v>1040</v>
      </c>
      <c r="H4" s="234" t="s">
        <v>149</v>
      </c>
      <c r="I4" s="143"/>
      <c r="J4" s="148" t="b">
        <v>0</v>
      </c>
      <c r="K4" s="141">
        <f>IF(J4=TRUE,COUNTIF(J$3:J4,TRUE),0)</f>
        <v>0</v>
      </c>
      <c r="L4" s="141" t="str">
        <f>IF(K4&gt;=1,E4,"")</f>
        <v/>
      </c>
    </row>
    <row r="5" spans="1:14" ht="12" customHeight="1">
      <c r="C5" s="31" t="s">
        <v>94</v>
      </c>
      <c r="D5" s="168"/>
      <c r="E5" s="235" t="s">
        <v>235</v>
      </c>
      <c r="F5" s="236">
        <v>4400</v>
      </c>
      <c r="G5" s="169">
        <f t="shared" ref="G5:G6" si="0">ROUNDDOWN(F5/2,-1)</f>
        <v>2200</v>
      </c>
      <c r="H5" s="237" t="s">
        <v>149</v>
      </c>
      <c r="I5" s="143"/>
      <c r="J5" s="148" t="b">
        <v>0</v>
      </c>
      <c r="K5" s="141">
        <f>IF(J5=TRUE,COUNTIF(J$3:J5,TRUE),0)</f>
        <v>0</v>
      </c>
      <c r="L5" s="141" t="str">
        <f>IF(K5&gt;=1,E5,"")</f>
        <v/>
      </c>
    </row>
    <row r="6" spans="1:14" ht="12.75" customHeight="1" thickBot="1">
      <c r="C6" s="31" t="s">
        <v>95</v>
      </c>
      <c r="D6" s="168"/>
      <c r="E6" s="235" t="s">
        <v>236</v>
      </c>
      <c r="F6" s="236">
        <v>6270</v>
      </c>
      <c r="G6" s="169">
        <f t="shared" si="0"/>
        <v>3130</v>
      </c>
      <c r="H6" s="237" t="s">
        <v>149</v>
      </c>
      <c r="I6" s="143"/>
      <c r="J6" s="148" t="b">
        <v>0</v>
      </c>
      <c r="K6" s="141">
        <f>IF(J6=TRUE,COUNTIF(J$3:J6,TRUE),0)</f>
        <v>0</v>
      </c>
      <c r="L6" s="141" t="str">
        <f>IF(K6&gt;=1,E6,"")</f>
        <v/>
      </c>
    </row>
    <row r="7" spans="1:14" ht="12.75" customHeight="1" thickBot="1">
      <c r="C7" s="31" t="s">
        <v>96</v>
      </c>
      <c r="D7" s="168"/>
      <c r="E7" s="238" t="s">
        <v>124</v>
      </c>
      <c r="F7" s="239"/>
      <c r="G7" s="138"/>
      <c r="H7" s="139"/>
      <c r="I7" s="140"/>
      <c r="J7" s="148"/>
      <c r="K7" s="141"/>
      <c r="L7" s="141"/>
    </row>
    <row r="8" spans="1:14" ht="12.75" customHeight="1">
      <c r="C8" s="31" t="s">
        <v>97</v>
      </c>
      <c r="D8" s="168"/>
      <c r="E8" s="232" t="s">
        <v>237</v>
      </c>
      <c r="F8" s="233">
        <v>2090</v>
      </c>
      <c r="G8" s="169">
        <f t="shared" ref="G8:G10" si="1">ROUNDDOWN(F8/2,-1)</f>
        <v>1040</v>
      </c>
      <c r="H8" s="234" t="s">
        <v>149</v>
      </c>
      <c r="I8" s="143"/>
      <c r="J8" s="148" t="b">
        <v>0</v>
      </c>
      <c r="K8" s="141">
        <f>IF(J8=TRUE,COUNTIF(J$3:J8,TRUE),0)</f>
        <v>0</v>
      </c>
      <c r="L8" s="141" t="str">
        <f>IF(K8&gt;=1,E8,"")</f>
        <v/>
      </c>
    </row>
    <row r="9" spans="1:14" ht="12" customHeight="1">
      <c r="C9" s="31" t="s">
        <v>98</v>
      </c>
      <c r="D9" s="168"/>
      <c r="E9" s="235" t="s">
        <v>238</v>
      </c>
      <c r="F9" s="236">
        <v>4400</v>
      </c>
      <c r="G9" s="169">
        <f t="shared" si="1"/>
        <v>2200</v>
      </c>
      <c r="H9" s="237" t="s">
        <v>149</v>
      </c>
      <c r="I9" s="143"/>
      <c r="J9" s="148" t="b">
        <v>0</v>
      </c>
      <c r="K9" s="141">
        <f>IF(J9=TRUE,COUNTIF(J$3:J9,TRUE),0)</f>
        <v>0</v>
      </c>
      <c r="L9" s="141" t="str">
        <f>IF(K9&gt;=1,E9,"")</f>
        <v/>
      </c>
    </row>
    <row r="10" spans="1:14" ht="12.75" customHeight="1" thickBot="1">
      <c r="C10" s="34" t="s">
        <v>99</v>
      </c>
      <c r="D10" s="168"/>
      <c r="E10" s="235" t="s">
        <v>239</v>
      </c>
      <c r="F10" s="236">
        <v>6270</v>
      </c>
      <c r="G10" s="169">
        <f t="shared" si="1"/>
        <v>3130</v>
      </c>
      <c r="H10" s="237" t="s">
        <v>149</v>
      </c>
      <c r="I10" s="143"/>
      <c r="J10" s="148" t="b">
        <v>0</v>
      </c>
      <c r="K10" s="141">
        <f>IF(J10=TRUE,COUNTIF(J$3:J10,TRUE),0)</f>
        <v>0</v>
      </c>
      <c r="L10" s="141" t="str">
        <f>IF(K10&gt;=1,E10,"")</f>
        <v/>
      </c>
    </row>
    <row r="11" spans="1:14" ht="12.75" customHeight="1" thickBot="1">
      <c r="C11" s="35" t="s">
        <v>100</v>
      </c>
      <c r="D11" s="168"/>
      <c r="E11" s="230" t="s">
        <v>125</v>
      </c>
      <c r="F11" s="240"/>
      <c r="G11" s="138"/>
      <c r="H11" s="139"/>
      <c r="I11" s="140"/>
      <c r="J11" s="148"/>
      <c r="K11" s="141"/>
      <c r="L11" s="141"/>
      <c r="M11" s="145"/>
      <c r="N11" s="145" t="s">
        <v>57</v>
      </c>
    </row>
    <row r="12" spans="1:14" ht="12" customHeight="1">
      <c r="C12" s="35" t="s">
        <v>101</v>
      </c>
      <c r="D12" s="168"/>
      <c r="E12" s="241" t="s">
        <v>240</v>
      </c>
      <c r="F12" s="233">
        <v>2090</v>
      </c>
      <c r="G12" s="169">
        <f t="shared" ref="G12:G14" si="2">ROUNDDOWN(F12/2,-1)</f>
        <v>1040</v>
      </c>
      <c r="H12" s="234" t="s">
        <v>149</v>
      </c>
      <c r="I12" s="143"/>
      <c r="J12" s="148" t="b">
        <v>0</v>
      </c>
      <c r="K12" s="141">
        <f>IF(J12=TRUE,COUNTIF(J$3:J12,TRUE),0)</f>
        <v>0</v>
      </c>
      <c r="L12" s="141" t="str">
        <f>IF(K12&gt;=1,E12,"")</f>
        <v/>
      </c>
    </row>
    <row r="13" spans="1:14" ht="12.75" customHeight="1">
      <c r="C13" s="35" t="s">
        <v>102</v>
      </c>
      <c r="D13" s="168"/>
      <c r="E13" s="242" t="s">
        <v>241</v>
      </c>
      <c r="F13" s="236">
        <v>4400</v>
      </c>
      <c r="G13" s="169">
        <f t="shared" si="2"/>
        <v>2200</v>
      </c>
      <c r="H13" s="237" t="s">
        <v>149</v>
      </c>
      <c r="I13" s="143"/>
      <c r="J13" s="148" t="b">
        <v>0</v>
      </c>
      <c r="K13" s="141">
        <f>IF(J13=TRUE,COUNTIF(J$3:J13,TRUE),0)</f>
        <v>0</v>
      </c>
      <c r="L13" s="141" t="str">
        <f>IF(K13&gt;=1,E13,"")</f>
        <v/>
      </c>
    </row>
    <row r="14" spans="1:14" ht="12.75" customHeight="1" thickBot="1">
      <c r="C14" s="31" t="s">
        <v>103</v>
      </c>
      <c r="D14" s="168"/>
      <c r="E14" s="243" t="s">
        <v>242</v>
      </c>
      <c r="F14" s="244">
        <v>6270</v>
      </c>
      <c r="G14" s="169">
        <f t="shared" si="2"/>
        <v>3130</v>
      </c>
      <c r="H14" s="237" t="s">
        <v>149</v>
      </c>
      <c r="I14" s="144"/>
      <c r="J14" s="148" t="b">
        <v>0</v>
      </c>
      <c r="K14" s="141">
        <f>IF(J14=TRUE,COUNTIF(J$3:J14,TRUE),0)</f>
        <v>0</v>
      </c>
      <c r="L14" s="141" t="str">
        <f>IF(K14&gt;=1,E14,"")</f>
        <v/>
      </c>
    </row>
    <row r="15" spans="1:14" ht="12.75" customHeight="1" thickBot="1">
      <c r="C15" s="31" t="s">
        <v>104</v>
      </c>
      <c r="D15" s="168"/>
      <c r="E15" s="245" t="s">
        <v>126</v>
      </c>
      <c r="F15" s="246"/>
      <c r="G15" s="138"/>
      <c r="H15" s="139"/>
      <c r="I15" s="140"/>
      <c r="J15" s="148"/>
      <c r="K15" s="141"/>
      <c r="L15" s="141"/>
    </row>
    <row r="16" spans="1:14" ht="12.75" customHeight="1">
      <c r="C16" s="31" t="s">
        <v>105</v>
      </c>
      <c r="D16" s="168"/>
      <c r="E16" s="241" t="s">
        <v>243</v>
      </c>
      <c r="F16" s="233">
        <v>2090</v>
      </c>
      <c r="G16" s="170">
        <f t="shared" ref="G16:G18" si="3">ROUNDDOWN(F16/2,-1)</f>
        <v>1040</v>
      </c>
      <c r="H16" s="234" t="s">
        <v>149</v>
      </c>
      <c r="I16" s="143"/>
      <c r="J16" s="148" t="b">
        <v>0</v>
      </c>
      <c r="K16" s="141">
        <f>IF(J16=TRUE,COUNTIF(J$3:J16,TRUE),0)</f>
        <v>0</v>
      </c>
      <c r="L16" s="141" t="str">
        <f t="shared" ref="L16:L22" si="4">IF(K16&gt;=1,E16,"")</f>
        <v/>
      </c>
    </row>
    <row r="17" spans="3:18" ht="12.75" customHeight="1">
      <c r="C17" s="31" t="s">
        <v>106</v>
      </c>
      <c r="D17" s="168"/>
      <c r="E17" s="242" t="s">
        <v>244</v>
      </c>
      <c r="F17" s="236">
        <v>4400</v>
      </c>
      <c r="G17" s="170">
        <f t="shared" si="3"/>
        <v>2200</v>
      </c>
      <c r="H17" s="237" t="s">
        <v>149</v>
      </c>
      <c r="I17" s="143"/>
      <c r="J17" s="148" t="b">
        <v>0</v>
      </c>
      <c r="K17" s="141">
        <f>IF(J17=TRUE,COUNTIF(J$3:J17,TRUE),0)</f>
        <v>0</v>
      </c>
      <c r="L17" s="141" t="str">
        <f t="shared" si="4"/>
        <v/>
      </c>
    </row>
    <row r="18" spans="3:18" ht="12.75" customHeight="1" thickBot="1">
      <c r="C18" s="36" t="s">
        <v>107</v>
      </c>
      <c r="E18" s="243" t="s">
        <v>245</v>
      </c>
      <c r="F18" s="236">
        <v>6380</v>
      </c>
      <c r="G18" s="170">
        <f t="shared" si="3"/>
        <v>3190</v>
      </c>
      <c r="H18" s="237" t="s">
        <v>149</v>
      </c>
      <c r="I18" s="143"/>
      <c r="J18" s="148" t="b">
        <v>0</v>
      </c>
      <c r="K18" s="141">
        <f>IF(J18=TRUE,COUNTIF(J$3:J18,TRUE),0)</f>
        <v>0</v>
      </c>
      <c r="L18" s="141" t="str">
        <f t="shared" si="4"/>
        <v/>
      </c>
    </row>
    <row r="19" spans="3:18" ht="12.75" customHeight="1" thickBot="1">
      <c r="C19" s="36" t="s">
        <v>35</v>
      </c>
      <c r="D19" s="168"/>
      <c r="E19" s="230" t="s">
        <v>127</v>
      </c>
      <c r="F19" s="231"/>
      <c r="G19" s="138"/>
      <c r="H19" s="139"/>
      <c r="I19" s="140"/>
      <c r="J19" s="148"/>
      <c r="K19" s="141"/>
      <c r="L19" s="141" t="str">
        <f t="shared" si="4"/>
        <v/>
      </c>
    </row>
    <row r="20" spans="3:18" ht="24">
      <c r="C20" s="35" t="s">
        <v>108</v>
      </c>
      <c r="D20" s="168"/>
      <c r="E20" s="241" t="s">
        <v>246</v>
      </c>
      <c r="F20" s="247">
        <v>2970</v>
      </c>
      <c r="G20" s="169">
        <v>1480</v>
      </c>
      <c r="H20" s="237" t="s">
        <v>149</v>
      </c>
      <c r="I20" s="143"/>
      <c r="J20" s="148" t="b">
        <v>0</v>
      </c>
      <c r="K20" s="141">
        <f>IF(J20=TRUE,COUNTIF(J$3:J20,TRUE),0)</f>
        <v>0</v>
      </c>
      <c r="L20" s="141" t="str">
        <f t="shared" si="4"/>
        <v/>
      </c>
    </row>
    <row r="21" spans="3:18" ht="24">
      <c r="C21" s="35" t="s">
        <v>109</v>
      </c>
      <c r="E21" s="242" t="s">
        <v>247</v>
      </c>
      <c r="F21" s="248">
        <v>4290</v>
      </c>
      <c r="G21" s="223">
        <v>2140</v>
      </c>
      <c r="H21" s="237" t="s">
        <v>149</v>
      </c>
      <c r="I21" s="143"/>
      <c r="J21" s="148" t="b">
        <v>0</v>
      </c>
      <c r="K21" s="141">
        <f>IF(J21=TRUE,COUNTIF(J$3:J21,TRUE),0)</f>
        <v>0</v>
      </c>
      <c r="L21" s="141" t="str">
        <f t="shared" si="4"/>
        <v/>
      </c>
    </row>
    <row r="22" spans="3:18" ht="24.75" thickBot="1">
      <c r="C22" s="35"/>
      <c r="E22" s="249" t="s">
        <v>248</v>
      </c>
      <c r="F22" s="250">
        <v>10450</v>
      </c>
      <c r="G22" s="169">
        <v>5220</v>
      </c>
      <c r="H22" s="251" t="s">
        <v>149</v>
      </c>
      <c r="I22" s="221"/>
      <c r="J22" s="222" t="b">
        <v>0</v>
      </c>
      <c r="K22" s="174">
        <f>IF(J22=TRUE,COUNTIF(J$3:J22,TRUE),0)</f>
        <v>0</v>
      </c>
      <c r="L22" s="141" t="str">
        <f t="shared" si="4"/>
        <v/>
      </c>
    </row>
    <row r="23" spans="3:18" ht="12.75" customHeight="1" thickBot="1">
      <c r="C23" s="35" t="s">
        <v>110</v>
      </c>
      <c r="D23" s="168"/>
      <c r="E23" s="252" t="s">
        <v>97</v>
      </c>
      <c r="F23" s="253"/>
      <c r="G23" s="138"/>
      <c r="H23" s="139"/>
      <c r="I23" s="140"/>
      <c r="J23" s="148"/>
      <c r="K23" s="141"/>
      <c r="L23" s="141"/>
    </row>
    <row r="24" spans="3:18" ht="12.75" customHeight="1">
      <c r="C24" s="35" t="s">
        <v>111</v>
      </c>
      <c r="D24" s="168"/>
      <c r="E24" s="241" t="s">
        <v>249</v>
      </c>
      <c r="F24" s="233">
        <v>1430</v>
      </c>
      <c r="G24" s="169">
        <f t="shared" ref="G24:G29" si="5">ROUNDDOWN(F24/2,-1)</f>
        <v>710</v>
      </c>
      <c r="H24" s="237" t="s">
        <v>149</v>
      </c>
      <c r="I24" s="143"/>
      <c r="J24" s="148" t="b">
        <v>0</v>
      </c>
      <c r="K24" s="141">
        <f>IF(J24=TRUE,COUNTIF(J$3:J24,TRUE),0)</f>
        <v>0</v>
      </c>
      <c r="L24" s="141" t="str">
        <f>IF(K24&gt;=1,E24,"")</f>
        <v/>
      </c>
      <c r="N24" s="675">
        <f>J114</f>
        <v>0</v>
      </c>
      <c r="O24" s="675"/>
      <c r="P24" s="675"/>
      <c r="Q24" s="675"/>
      <c r="R24" s="675"/>
    </row>
    <row r="25" spans="3:18" ht="15.75" customHeight="1">
      <c r="C25" s="35" t="s">
        <v>112</v>
      </c>
      <c r="D25" s="168"/>
      <c r="E25" s="242" t="s">
        <v>250</v>
      </c>
      <c r="F25" s="236">
        <v>2860</v>
      </c>
      <c r="G25" s="169">
        <f t="shared" si="5"/>
        <v>1430</v>
      </c>
      <c r="H25" s="237" t="s">
        <v>150</v>
      </c>
      <c r="I25" s="144"/>
      <c r="J25" s="148" t="b">
        <v>0</v>
      </c>
      <c r="K25" s="141">
        <f>IF(J25=TRUE,COUNTIF(J$3:J25,TRUE),0)</f>
        <v>0</v>
      </c>
      <c r="L25" s="141" t="str">
        <f t="shared" ref="L25:L29" si="6">IF(K25&gt;=1,E25,"")</f>
        <v/>
      </c>
      <c r="N25" s="675"/>
      <c r="O25" s="675"/>
      <c r="P25" s="675"/>
      <c r="Q25" s="675"/>
      <c r="R25" s="675"/>
    </row>
    <row r="26" spans="3:18" ht="12.75" customHeight="1">
      <c r="C26" s="35" t="s">
        <v>113</v>
      </c>
      <c r="E26" s="242" t="s">
        <v>251</v>
      </c>
      <c r="F26" s="236">
        <v>4620</v>
      </c>
      <c r="G26" s="169">
        <f t="shared" si="5"/>
        <v>2310</v>
      </c>
      <c r="H26" s="237" t="s">
        <v>151</v>
      </c>
      <c r="I26" s="143"/>
      <c r="J26" s="148" t="b">
        <v>0</v>
      </c>
      <c r="K26" s="141">
        <f>IF(J26=TRUE,COUNTIF(J$3:J26,TRUE),0)</f>
        <v>0</v>
      </c>
      <c r="L26" s="141" t="str">
        <f t="shared" si="6"/>
        <v/>
      </c>
      <c r="N26" s="675"/>
      <c r="O26" s="675"/>
      <c r="P26" s="675"/>
      <c r="Q26" s="675"/>
      <c r="R26" s="675"/>
    </row>
    <row r="27" spans="3:18" ht="24.75" thickBot="1">
      <c r="C27" s="37" t="s">
        <v>54</v>
      </c>
      <c r="D27" s="171"/>
      <c r="E27" s="254" t="s">
        <v>252</v>
      </c>
      <c r="F27" s="255">
        <v>340</v>
      </c>
      <c r="G27" s="169">
        <f t="shared" si="5"/>
        <v>170</v>
      </c>
      <c r="H27" s="237" t="s">
        <v>152</v>
      </c>
      <c r="I27" s="143"/>
      <c r="J27" s="148" t="b">
        <v>0</v>
      </c>
      <c r="K27" s="141">
        <f>IF(J27=TRUE,COUNTIF(J$3:J27,TRUE),0)</f>
        <v>0</v>
      </c>
      <c r="L27" s="141" t="str">
        <f t="shared" si="6"/>
        <v/>
      </c>
    </row>
    <row r="28" spans="3:18" ht="14.25" thickBot="1">
      <c r="C28" s="38" t="s">
        <v>89</v>
      </c>
      <c r="E28" s="256" t="s">
        <v>253</v>
      </c>
      <c r="F28" s="11">
        <v>5500</v>
      </c>
      <c r="G28" s="169">
        <f t="shared" si="5"/>
        <v>2750</v>
      </c>
      <c r="H28" s="257" t="s">
        <v>153</v>
      </c>
      <c r="I28" s="143"/>
      <c r="J28" s="148" t="b">
        <v>0</v>
      </c>
      <c r="K28" s="141">
        <f>IF(J28=TRUE,COUNTIF(J$3:J28,TRUE),0)</f>
        <v>0</v>
      </c>
      <c r="L28" s="141" t="str">
        <f t="shared" si="6"/>
        <v/>
      </c>
    </row>
    <row r="29" spans="3:18" ht="24.75" thickBot="1">
      <c r="C29" s="8" t="s">
        <v>114</v>
      </c>
      <c r="D29" s="168"/>
      <c r="E29" s="258" t="s">
        <v>254</v>
      </c>
      <c r="F29" s="259">
        <v>770</v>
      </c>
      <c r="G29" s="169">
        <f t="shared" si="5"/>
        <v>380</v>
      </c>
      <c r="H29" s="257" t="s">
        <v>154</v>
      </c>
      <c r="I29" s="144"/>
      <c r="J29" s="148" t="b">
        <v>0</v>
      </c>
      <c r="K29" s="141">
        <f>IF(J29=TRUE,COUNTIF(J$3:J29,TRUE),0)</f>
        <v>0</v>
      </c>
      <c r="L29" s="141" t="str">
        <f t="shared" si="6"/>
        <v/>
      </c>
    </row>
    <row r="30" spans="3:18" ht="14.25" thickBot="1">
      <c r="C30" s="39" t="s">
        <v>115</v>
      </c>
      <c r="D30" s="168"/>
      <c r="E30" s="238" t="s">
        <v>98</v>
      </c>
      <c r="F30" s="239"/>
      <c r="G30" s="138"/>
      <c r="H30" s="139"/>
      <c r="I30" s="140"/>
      <c r="J30" s="148"/>
      <c r="K30" s="141"/>
      <c r="L30" s="141"/>
    </row>
    <row r="31" spans="3:18" ht="12.75" customHeight="1">
      <c r="C31" s="40" t="s">
        <v>116</v>
      </c>
      <c r="D31" s="168"/>
      <c r="E31" s="232" t="s">
        <v>128</v>
      </c>
      <c r="F31" s="233">
        <v>4070</v>
      </c>
      <c r="G31" s="169">
        <f t="shared" ref="G31:G32" si="7">ROUNDDOWN(F31/2,-1)</f>
        <v>2030</v>
      </c>
      <c r="H31" s="257" t="s">
        <v>155</v>
      </c>
      <c r="I31" s="143"/>
      <c r="J31" s="148" t="b">
        <v>0</v>
      </c>
      <c r="K31" s="141">
        <f>IF(J31=TRUE,COUNTIF(J$3:J31,TRUE),0)</f>
        <v>0</v>
      </c>
      <c r="L31" s="141" t="str">
        <f>IF(K31&gt;=1,E31,"")</f>
        <v/>
      </c>
    </row>
    <row r="32" spans="3:18" ht="12.75" customHeight="1" thickBot="1">
      <c r="C32" s="37" t="s">
        <v>117</v>
      </c>
      <c r="E32" s="235" t="s">
        <v>129</v>
      </c>
      <c r="F32" s="236">
        <v>550</v>
      </c>
      <c r="G32" s="169">
        <f t="shared" si="7"/>
        <v>270</v>
      </c>
      <c r="H32" s="257" t="s">
        <v>156</v>
      </c>
      <c r="I32" s="143"/>
      <c r="J32" s="148" t="b">
        <v>0</v>
      </c>
      <c r="K32" s="141">
        <f>IF(J32=TRUE,COUNTIF(J$3:J32,TRUE),0)</f>
        <v>0</v>
      </c>
      <c r="L32" s="141" t="str">
        <f>IF(K32&gt;=1,E32,"")</f>
        <v/>
      </c>
    </row>
    <row r="33" spans="3:12" ht="12" customHeight="1" thickBot="1">
      <c r="C33" s="38" t="s">
        <v>90</v>
      </c>
      <c r="D33" s="168"/>
      <c r="E33" s="230" t="s">
        <v>130</v>
      </c>
      <c r="F33" s="231"/>
      <c r="G33" s="138"/>
      <c r="H33" s="139"/>
      <c r="I33" s="140"/>
      <c r="J33" s="148"/>
      <c r="K33" s="141"/>
      <c r="L33" s="141"/>
    </row>
    <row r="34" spans="3:12" ht="12" customHeight="1">
      <c r="C34" s="8" t="s">
        <v>118</v>
      </c>
      <c r="D34" s="168"/>
      <c r="E34" s="260" t="s">
        <v>131</v>
      </c>
      <c r="F34" s="261">
        <v>1760</v>
      </c>
      <c r="G34" s="169">
        <f t="shared" ref="G34:G36" si="8">ROUNDDOWN(F34/2,-1)</f>
        <v>880</v>
      </c>
      <c r="H34" s="257" t="s">
        <v>157</v>
      </c>
      <c r="I34" s="143"/>
      <c r="J34" s="148" t="b">
        <v>0</v>
      </c>
      <c r="K34" s="141">
        <f>IF(J34=TRUE,COUNTIF(J$3:J34,TRUE),0)</f>
        <v>0</v>
      </c>
      <c r="L34" s="141" t="str">
        <f>IF(K34&gt;=1,E34,"")</f>
        <v/>
      </c>
    </row>
    <row r="35" spans="3:12" ht="12.75" customHeight="1">
      <c r="C35" s="41" t="s">
        <v>119</v>
      </c>
      <c r="D35" s="168"/>
      <c r="E35" s="256" t="s">
        <v>132</v>
      </c>
      <c r="F35" s="262">
        <v>330</v>
      </c>
      <c r="G35" s="169">
        <f t="shared" si="8"/>
        <v>160</v>
      </c>
      <c r="H35" s="257" t="s">
        <v>158</v>
      </c>
      <c r="I35" s="143"/>
      <c r="J35" s="148" t="b">
        <v>0</v>
      </c>
      <c r="K35" s="141">
        <f>IF(J35=TRUE,COUNTIF(J$3:J35,TRUE),0)</f>
        <v>0</v>
      </c>
      <c r="L35" s="141" t="str">
        <f>IF(K35&gt;=1,E35,"")</f>
        <v/>
      </c>
    </row>
    <row r="36" spans="3:12" ht="12.75" customHeight="1" thickBot="1">
      <c r="C36" s="9" t="s">
        <v>120</v>
      </c>
      <c r="D36" s="168"/>
      <c r="E36" s="263" t="s">
        <v>133</v>
      </c>
      <c r="F36" s="264">
        <v>770</v>
      </c>
      <c r="G36" s="169">
        <f t="shared" si="8"/>
        <v>380</v>
      </c>
      <c r="H36" s="257" t="s">
        <v>159</v>
      </c>
      <c r="I36" s="144"/>
      <c r="J36" s="148" t="b">
        <v>0</v>
      </c>
      <c r="K36" s="141">
        <f>IF(J36=TRUE,COUNTIF(J$3:J36,TRUE),0)</f>
        <v>0</v>
      </c>
      <c r="L36" s="141" t="str">
        <f>IF(K36&gt;=1,E36,"")</f>
        <v/>
      </c>
    </row>
    <row r="37" spans="3:12" ht="12.75" customHeight="1" thickBot="1">
      <c r="D37" s="168"/>
      <c r="E37" s="265" t="s">
        <v>121</v>
      </c>
      <c r="F37" s="239"/>
      <c r="G37" s="138"/>
      <c r="H37" s="139"/>
      <c r="I37" s="140"/>
      <c r="J37" s="148"/>
      <c r="K37" s="141"/>
      <c r="L37" s="141"/>
    </row>
    <row r="38" spans="3:12" ht="12.75" customHeight="1">
      <c r="E38" s="226" t="s">
        <v>134</v>
      </c>
      <c r="F38" s="227">
        <v>1540</v>
      </c>
      <c r="G38" s="169">
        <f t="shared" ref="G38:G39" si="9">ROUNDDOWN(F38/2,-1)</f>
        <v>770</v>
      </c>
      <c r="H38" s="266" t="s">
        <v>160</v>
      </c>
      <c r="I38" s="143"/>
      <c r="J38" s="148" t="b">
        <v>0</v>
      </c>
      <c r="K38" s="141">
        <f>IF(J38=TRUE,COUNTIF(J$3:J38,TRUE),0)</f>
        <v>0</v>
      </c>
      <c r="L38" s="141" t="str">
        <f>IF(K38&gt;=1,E38,"")</f>
        <v/>
      </c>
    </row>
    <row r="39" spans="3:12" ht="12.75" customHeight="1" thickBot="1">
      <c r="D39" s="168"/>
      <c r="E39" s="12" t="s">
        <v>135</v>
      </c>
      <c r="F39" s="13">
        <v>330</v>
      </c>
      <c r="G39" s="169">
        <f t="shared" si="9"/>
        <v>160</v>
      </c>
      <c r="H39" s="257" t="s">
        <v>161</v>
      </c>
      <c r="I39" s="143"/>
      <c r="J39" s="148" t="b">
        <v>0</v>
      </c>
      <c r="K39" s="141">
        <f>IF(J39=TRUE,COUNTIF(J$3:J39,TRUE),0)</f>
        <v>0</v>
      </c>
      <c r="L39" s="141" t="str">
        <f>IF(K39&gt;=1,E39,"")</f>
        <v/>
      </c>
    </row>
    <row r="40" spans="3:12" ht="12.75" customHeight="1" thickBot="1">
      <c r="D40" s="168"/>
      <c r="E40" s="252" t="s">
        <v>185</v>
      </c>
      <c r="F40" s="253"/>
      <c r="G40" s="138"/>
      <c r="H40" s="139"/>
      <c r="I40" s="140"/>
      <c r="J40" s="148"/>
      <c r="K40" s="141"/>
      <c r="L40" s="141"/>
    </row>
    <row r="41" spans="3:12" ht="12.75" customHeight="1" thickBot="1">
      <c r="D41" s="168"/>
      <c r="E41" s="267" t="s">
        <v>136</v>
      </c>
      <c r="F41" s="268">
        <v>1540</v>
      </c>
      <c r="G41" s="169">
        <v>770</v>
      </c>
      <c r="H41" s="257" t="s">
        <v>162</v>
      </c>
      <c r="I41" s="143"/>
      <c r="J41" s="148" t="b">
        <v>0</v>
      </c>
      <c r="K41" s="141">
        <f>IF(J41=TRUE,COUNTIF(J$3:J41,TRUE),0)</f>
        <v>0</v>
      </c>
      <c r="L41" s="141" t="str">
        <f>IF(K41&gt;=1,E41,"")</f>
        <v/>
      </c>
    </row>
    <row r="42" spans="3:12" ht="12" customHeight="1" thickBot="1">
      <c r="D42" s="168"/>
      <c r="E42" s="252" t="s">
        <v>186</v>
      </c>
      <c r="F42" s="253"/>
      <c r="G42" s="138"/>
      <c r="H42" s="139"/>
      <c r="I42" s="140"/>
      <c r="J42" s="148"/>
      <c r="K42" s="141"/>
      <c r="L42" s="141"/>
    </row>
    <row r="43" spans="3:12" ht="12.75" customHeight="1" thickBot="1">
      <c r="D43" s="168"/>
      <c r="E43" s="267" t="s">
        <v>137</v>
      </c>
      <c r="F43" s="268">
        <v>2420</v>
      </c>
      <c r="G43" s="169">
        <f t="shared" ref="G43" si="10">ROUNDDOWN(F43/2,-1)</f>
        <v>1210</v>
      </c>
      <c r="H43" s="257" t="s">
        <v>162</v>
      </c>
      <c r="I43" s="143"/>
      <c r="J43" s="148" t="b">
        <v>0</v>
      </c>
      <c r="K43" s="141">
        <f>IF(J43=TRUE,COUNTIF(J$3:J43,TRUE),0)</f>
        <v>0</v>
      </c>
      <c r="L43" s="141" t="str">
        <f>IF(K43&gt;=1,E43,"")</f>
        <v/>
      </c>
    </row>
    <row r="44" spans="3:12" ht="12.75" customHeight="1" thickBot="1">
      <c r="E44" s="230" t="s">
        <v>138</v>
      </c>
      <c r="F44" s="231"/>
      <c r="G44" s="138"/>
      <c r="H44" s="139"/>
      <c r="I44" s="140"/>
      <c r="J44" s="148"/>
      <c r="K44" s="141"/>
      <c r="L44" s="141"/>
    </row>
    <row r="45" spans="3:12" ht="12.75" customHeight="1">
      <c r="D45" s="168"/>
      <c r="E45" s="241" t="s">
        <v>255</v>
      </c>
      <c r="F45" s="233">
        <v>3080</v>
      </c>
      <c r="G45" s="169">
        <f t="shared" ref="G45:G48" si="11">ROUNDDOWN(F45/2,-1)</f>
        <v>1540</v>
      </c>
      <c r="H45" s="237" t="s">
        <v>163</v>
      </c>
      <c r="I45" s="143"/>
      <c r="J45" s="148" t="b">
        <v>0</v>
      </c>
      <c r="K45" s="141">
        <f>IF(J45=TRUE,COUNTIF(J$3:J45,TRUE),0)</f>
        <v>0</v>
      </c>
      <c r="L45" s="141" t="str">
        <f>IF(K45&gt;=1,E45,"")</f>
        <v/>
      </c>
    </row>
    <row r="46" spans="3:12" ht="12.75" customHeight="1">
      <c r="D46" s="168"/>
      <c r="E46" s="242" t="s">
        <v>256</v>
      </c>
      <c r="F46" s="236">
        <v>4070</v>
      </c>
      <c r="G46" s="169">
        <f t="shared" si="11"/>
        <v>2030</v>
      </c>
      <c r="H46" s="237" t="s">
        <v>163</v>
      </c>
      <c r="I46" s="143"/>
      <c r="J46" s="148" t="b">
        <v>0</v>
      </c>
      <c r="K46" s="141">
        <f>IF(J46=TRUE,COUNTIF(J$3:J46,TRUE),0)</f>
        <v>0</v>
      </c>
      <c r="L46" s="141" t="str">
        <f>IF(K46&gt;=1,E46,"")</f>
        <v/>
      </c>
    </row>
    <row r="47" spans="3:12" ht="12" customHeight="1">
      <c r="D47" s="168"/>
      <c r="E47" s="242" t="s">
        <v>257</v>
      </c>
      <c r="F47" s="236">
        <v>5290</v>
      </c>
      <c r="G47" s="169">
        <f t="shared" si="11"/>
        <v>2640</v>
      </c>
      <c r="H47" s="237" t="s">
        <v>163</v>
      </c>
      <c r="I47" s="144"/>
      <c r="J47" s="148" t="b">
        <v>0</v>
      </c>
      <c r="K47" s="141">
        <f>IF(J47=TRUE,COUNTIF(J$3:J47,TRUE),0)</f>
        <v>0</v>
      </c>
      <c r="L47" s="141" t="str">
        <f>IF(K47&gt;=1,E47,"")</f>
        <v/>
      </c>
    </row>
    <row r="48" spans="3:12" ht="12" customHeight="1" thickBot="1">
      <c r="D48" s="168"/>
      <c r="E48" s="243" t="s">
        <v>258</v>
      </c>
      <c r="F48" s="244">
        <v>11000</v>
      </c>
      <c r="G48" s="169">
        <f t="shared" si="11"/>
        <v>5500</v>
      </c>
      <c r="H48" s="237" t="s">
        <v>163</v>
      </c>
      <c r="I48" s="143"/>
      <c r="J48" s="148" t="b">
        <v>0</v>
      </c>
      <c r="K48" s="141">
        <f>IF(J48=TRUE,COUNTIF(J$3:J48,TRUE),0)</f>
        <v>0</v>
      </c>
      <c r="L48" s="141" t="str">
        <f>IF(K48&gt;=1,E48,"")</f>
        <v/>
      </c>
    </row>
    <row r="49" spans="4:12" ht="12" customHeight="1" thickBot="1">
      <c r="D49" s="168"/>
      <c r="E49" s="238" t="s">
        <v>104</v>
      </c>
      <c r="F49" s="239"/>
      <c r="G49" s="138"/>
      <c r="H49" s="139"/>
      <c r="I49" s="140"/>
      <c r="J49" s="148"/>
      <c r="K49" s="141"/>
      <c r="L49" s="141"/>
    </row>
    <row r="50" spans="4:12" ht="12" customHeight="1">
      <c r="D50" s="168"/>
      <c r="E50" s="269" t="s">
        <v>259</v>
      </c>
      <c r="F50" s="270">
        <v>3300</v>
      </c>
      <c r="G50" s="169">
        <f t="shared" ref="G50:G52" si="12">ROUNDDOWN(F50/2,-1)</f>
        <v>1650</v>
      </c>
      <c r="H50" s="251" t="s">
        <v>149</v>
      </c>
      <c r="I50" s="143"/>
      <c r="J50" s="148" t="b">
        <v>0</v>
      </c>
      <c r="K50" s="141">
        <f>IF(J50=TRUE,COUNTIF(J$3:J50,TRUE),0)</f>
        <v>0</v>
      </c>
      <c r="L50" s="141" t="str">
        <f>IF(K50&gt;=1,E50,"")</f>
        <v/>
      </c>
    </row>
    <row r="51" spans="4:12" ht="12.75" customHeight="1">
      <c r="D51" s="168"/>
      <c r="E51" s="254" t="s">
        <v>260</v>
      </c>
      <c r="F51" s="255">
        <v>6600</v>
      </c>
      <c r="G51" s="169">
        <f t="shared" si="12"/>
        <v>3300</v>
      </c>
      <c r="H51" s="237" t="s">
        <v>149</v>
      </c>
      <c r="I51" s="143"/>
      <c r="J51" s="148" t="b">
        <v>0</v>
      </c>
      <c r="K51" s="141">
        <f>IF(J51=TRUE,COUNTIF(J$3:J51,TRUE),0)</f>
        <v>0</v>
      </c>
      <c r="L51" s="141" t="str">
        <f>IF(K51&gt;=1,E51,"")</f>
        <v/>
      </c>
    </row>
    <row r="52" spans="4:12" ht="12.75" customHeight="1" thickBot="1">
      <c r="E52" s="12" t="s">
        <v>261</v>
      </c>
      <c r="F52" s="13">
        <v>2530</v>
      </c>
      <c r="G52" s="169">
        <f t="shared" si="12"/>
        <v>1260</v>
      </c>
      <c r="H52" s="257" t="s">
        <v>162</v>
      </c>
      <c r="I52" s="144"/>
      <c r="J52" s="148" t="b">
        <v>0</v>
      </c>
      <c r="K52" s="141">
        <f>IF(J52=TRUE,COUNTIF(J$3:J52,TRUE),0)</f>
        <v>0</v>
      </c>
      <c r="L52" s="141" t="str">
        <f>IF(K52&gt;=1,E52,"")</f>
        <v/>
      </c>
    </row>
    <row r="53" spans="4:12" ht="14.25" thickBot="1">
      <c r="D53" s="168"/>
      <c r="E53" s="230" t="s">
        <v>105</v>
      </c>
      <c r="F53" s="240"/>
      <c r="G53" s="138"/>
      <c r="H53" s="139"/>
      <c r="I53" s="140"/>
      <c r="J53" s="148"/>
      <c r="K53" s="141"/>
      <c r="L53" s="141"/>
    </row>
    <row r="54" spans="4:12" ht="12.75" customHeight="1">
      <c r="D54" s="168"/>
      <c r="E54" s="260" t="s">
        <v>262</v>
      </c>
      <c r="F54" s="261">
        <v>4070</v>
      </c>
      <c r="G54" s="169">
        <f t="shared" ref="G54:G59" si="13">ROUNDDOWN(F54/2,-1)</f>
        <v>2030</v>
      </c>
      <c r="H54" s="257" t="s">
        <v>164</v>
      </c>
      <c r="I54" s="144"/>
      <c r="J54" s="148" t="b">
        <v>0</v>
      </c>
      <c r="K54" s="141">
        <f>IF(J54=TRUE,COUNTIF(J$3:J54,TRUE),0)</f>
        <v>0</v>
      </c>
      <c r="L54" s="141" t="str">
        <f t="shared" ref="L54:L57" si="14">IF(K54&gt;=1,E54,"")</f>
        <v/>
      </c>
    </row>
    <row r="55" spans="4:12" ht="12.75" customHeight="1">
      <c r="D55" s="168"/>
      <c r="E55" s="271" t="s">
        <v>263</v>
      </c>
      <c r="F55" s="259">
        <v>770</v>
      </c>
      <c r="G55" s="169">
        <f t="shared" si="13"/>
        <v>380</v>
      </c>
      <c r="H55" s="257" t="s">
        <v>165</v>
      </c>
      <c r="I55" s="143"/>
      <c r="J55" s="148" t="b">
        <v>0</v>
      </c>
      <c r="K55" s="141">
        <f>IF(J55=TRUE,COUNTIF(J$3:J55,TRUE),0)</f>
        <v>0</v>
      </c>
      <c r="L55" s="141" t="str">
        <f t="shared" si="14"/>
        <v/>
      </c>
    </row>
    <row r="56" spans="4:12" ht="12.75" customHeight="1">
      <c r="D56" s="168"/>
      <c r="E56" s="256" t="s">
        <v>264</v>
      </c>
      <c r="F56" s="262">
        <v>1540</v>
      </c>
      <c r="G56" s="169">
        <f t="shared" si="13"/>
        <v>770</v>
      </c>
      <c r="H56" s="257" t="s">
        <v>162</v>
      </c>
      <c r="I56" s="143"/>
      <c r="J56" s="148" t="b">
        <v>0</v>
      </c>
      <c r="K56" s="141">
        <f>IF(J56=TRUE,COUNTIF(J$3:J56,TRUE),0)</f>
        <v>0</v>
      </c>
      <c r="L56" s="141" t="str">
        <f t="shared" si="14"/>
        <v/>
      </c>
    </row>
    <row r="57" spans="4:12" ht="12.75" customHeight="1">
      <c r="D57" s="168"/>
      <c r="E57" s="256" t="s">
        <v>265</v>
      </c>
      <c r="F57" s="262">
        <v>3410</v>
      </c>
      <c r="G57" s="169">
        <f t="shared" si="13"/>
        <v>1700</v>
      </c>
      <c r="H57" s="257" t="s">
        <v>162</v>
      </c>
      <c r="I57" s="144"/>
      <c r="J57" s="148" t="b">
        <v>0</v>
      </c>
      <c r="K57" s="141">
        <f>IF(J57=TRUE,COUNTIF(J$3:J57,TRUE),0)</f>
        <v>0</v>
      </c>
      <c r="L57" s="141" t="str">
        <f t="shared" si="14"/>
        <v/>
      </c>
    </row>
    <row r="58" spans="4:12" ht="12.75" customHeight="1">
      <c r="E58" s="256" t="s">
        <v>266</v>
      </c>
      <c r="F58" s="262">
        <v>1650</v>
      </c>
      <c r="G58" s="169">
        <f t="shared" si="13"/>
        <v>820</v>
      </c>
      <c r="H58" s="257" t="s">
        <v>166</v>
      </c>
      <c r="I58" s="143"/>
      <c r="J58" s="148" t="b">
        <v>0</v>
      </c>
      <c r="K58" s="141">
        <f>IF(J58=TRUE,COUNTIF(J$3:J58,TRUE),0)</f>
        <v>0</v>
      </c>
      <c r="L58" s="141" t="str">
        <f>IF(K58&gt;=1,E58,"")</f>
        <v/>
      </c>
    </row>
    <row r="59" spans="4:12" ht="12" customHeight="1" thickBot="1">
      <c r="D59" s="168"/>
      <c r="E59" s="243" t="s">
        <v>267</v>
      </c>
      <c r="F59" s="244">
        <v>1430</v>
      </c>
      <c r="G59" s="169">
        <f t="shared" si="13"/>
        <v>710</v>
      </c>
      <c r="H59" s="237" t="s">
        <v>149</v>
      </c>
      <c r="I59" s="143"/>
      <c r="J59" s="148" t="b">
        <v>0</v>
      </c>
      <c r="K59" s="141">
        <f>IF(J59=TRUE,COUNTIF(J$3:J59,TRUE),0)</f>
        <v>0</v>
      </c>
      <c r="L59" s="141" t="str">
        <f>IF(K59&gt;=1,E59,"")</f>
        <v/>
      </c>
    </row>
    <row r="60" spans="4:12" ht="12.75" customHeight="1" thickBot="1">
      <c r="D60" s="168"/>
      <c r="E60" s="245" t="s">
        <v>72</v>
      </c>
      <c r="F60" s="246"/>
      <c r="G60" s="138"/>
      <c r="H60" s="139"/>
      <c r="I60" s="140"/>
      <c r="J60" s="148"/>
      <c r="K60" s="141"/>
      <c r="L60" s="141"/>
    </row>
    <row r="61" spans="4:12" ht="12.75" customHeight="1">
      <c r="D61" s="168"/>
      <c r="E61" s="272" t="s">
        <v>106</v>
      </c>
      <c r="F61" s="261">
        <v>4510</v>
      </c>
      <c r="G61" s="169">
        <f t="shared" ref="G61:G62" si="15">ROUNDDOWN(F61/2,-1)</f>
        <v>2250</v>
      </c>
      <c r="H61" s="237" t="s">
        <v>167</v>
      </c>
      <c r="I61" s="144"/>
      <c r="J61" s="148" t="b">
        <v>0</v>
      </c>
      <c r="K61" s="141">
        <f>IF(J61=TRUE,COUNTIF(J$3:J61,TRUE),0)</f>
        <v>0</v>
      </c>
      <c r="L61" s="141" t="str">
        <f>IF(K61&gt;=1,E61,"")</f>
        <v/>
      </c>
    </row>
    <row r="62" spans="4:12" ht="12.75" customHeight="1" thickBot="1">
      <c r="E62" s="273" t="s">
        <v>139</v>
      </c>
      <c r="F62" s="262">
        <v>880</v>
      </c>
      <c r="G62" s="169">
        <f t="shared" si="15"/>
        <v>440</v>
      </c>
      <c r="H62" s="237" t="s">
        <v>168</v>
      </c>
      <c r="I62" s="143"/>
      <c r="J62" s="148" t="b">
        <v>0</v>
      </c>
      <c r="K62" s="141">
        <f>IF(J62=TRUE,COUNTIF(J$3:J62,TRUE),0)</f>
        <v>0</v>
      </c>
      <c r="L62" s="141" t="str">
        <f>IF(K62&gt;=1,E62,"")</f>
        <v/>
      </c>
    </row>
    <row r="63" spans="4:12" ht="12.75" customHeight="1" thickBot="1">
      <c r="D63" s="168"/>
      <c r="E63" s="230" t="s">
        <v>107</v>
      </c>
      <c r="F63" s="231"/>
      <c r="G63" s="138"/>
      <c r="H63" s="139"/>
      <c r="I63" s="140"/>
      <c r="J63" s="148"/>
      <c r="K63" s="141"/>
      <c r="L63" s="141"/>
    </row>
    <row r="64" spans="4:12" ht="12.75" customHeight="1">
      <c r="D64" s="168"/>
      <c r="E64" s="232" t="s">
        <v>140</v>
      </c>
      <c r="F64" s="233">
        <v>2310</v>
      </c>
      <c r="G64" s="170">
        <f t="shared" ref="G64:G65" si="16">ROUNDDOWN(F64/2,-1)</f>
        <v>1150</v>
      </c>
      <c r="H64" s="237" t="s">
        <v>167</v>
      </c>
      <c r="I64" s="143"/>
      <c r="J64" s="148" t="b">
        <v>0</v>
      </c>
      <c r="K64" s="141">
        <f>IF(J64=TRUE,COUNTIF(J$3:J64,TRUE),0)</f>
        <v>0</v>
      </c>
      <c r="L64" s="141" t="str">
        <f>IF(K64&gt;=1,E64,"")</f>
        <v/>
      </c>
    </row>
    <row r="65" spans="4:12" ht="12" customHeight="1" thickBot="1">
      <c r="D65" s="168"/>
      <c r="E65" s="274" t="s">
        <v>141</v>
      </c>
      <c r="F65" s="244">
        <v>440</v>
      </c>
      <c r="G65" s="170">
        <f t="shared" si="16"/>
        <v>220</v>
      </c>
      <c r="H65" s="237" t="s">
        <v>169</v>
      </c>
      <c r="I65" s="143"/>
      <c r="J65" s="148" t="b">
        <v>0</v>
      </c>
      <c r="K65" s="141">
        <f>IF(J65=TRUE,COUNTIF(J$3:J65,TRUE),0)</f>
        <v>0</v>
      </c>
      <c r="L65" s="141" t="str">
        <f>IF(K65&gt;=1,E65,"")</f>
        <v/>
      </c>
    </row>
    <row r="66" spans="4:12" ht="12.75" customHeight="1" thickBot="1">
      <c r="D66" s="168"/>
      <c r="E66" s="230" t="s">
        <v>35</v>
      </c>
      <c r="F66" s="231"/>
      <c r="G66" s="138"/>
      <c r="H66" s="139"/>
      <c r="I66" s="140"/>
      <c r="J66" s="148"/>
      <c r="K66" s="141"/>
      <c r="L66" s="141"/>
    </row>
    <row r="67" spans="4:12" ht="12.75" customHeight="1">
      <c r="E67" s="241" t="s">
        <v>142</v>
      </c>
      <c r="F67" s="233">
        <v>6710</v>
      </c>
      <c r="G67" s="169">
        <f t="shared" ref="G67:G70" si="17">ROUNDDOWN(F67/2,-1)</f>
        <v>3350</v>
      </c>
      <c r="H67" s="237" t="s">
        <v>170</v>
      </c>
      <c r="I67" s="143"/>
      <c r="J67" s="148" t="b">
        <v>0</v>
      </c>
      <c r="K67" s="141">
        <f>IF(J67=TRUE,COUNTIF(J$3:J67,TRUE),0)</f>
        <v>0</v>
      </c>
      <c r="L67" s="141" t="str">
        <f t="shared" ref="L67:L73" si="18">IF(K67&gt;=1,E67,"")</f>
        <v/>
      </c>
    </row>
    <row r="68" spans="4:12" ht="12" customHeight="1">
      <c r="D68" s="168"/>
      <c r="E68" s="242" t="s">
        <v>143</v>
      </c>
      <c r="F68" s="236">
        <v>880</v>
      </c>
      <c r="G68" s="169">
        <f t="shared" si="17"/>
        <v>440</v>
      </c>
      <c r="H68" s="237" t="s">
        <v>159</v>
      </c>
      <c r="I68" s="144"/>
      <c r="J68" s="148" t="b">
        <v>0</v>
      </c>
      <c r="K68" s="141">
        <f>IF(J68=TRUE,COUNTIF(J$3:J68,TRUE),0)</f>
        <v>0</v>
      </c>
      <c r="L68" s="141" t="str">
        <f t="shared" si="18"/>
        <v/>
      </c>
    </row>
    <row r="69" spans="4:12" ht="12" customHeight="1">
      <c r="D69" s="168"/>
      <c r="E69" s="242" t="s">
        <v>144</v>
      </c>
      <c r="F69" s="236">
        <v>9240</v>
      </c>
      <c r="G69" s="169">
        <f t="shared" si="17"/>
        <v>4620</v>
      </c>
      <c r="H69" s="237" t="s">
        <v>170</v>
      </c>
      <c r="I69" s="143"/>
      <c r="J69" s="148" t="b">
        <v>0</v>
      </c>
      <c r="K69" s="141">
        <f>IF(J69=TRUE,COUNTIF(J$3:J69,TRUE),0)</f>
        <v>0</v>
      </c>
      <c r="L69" s="141" t="str">
        <f t="shared" si="18"/>
        <v/>
      </c>
    </row>
    <row r="70" spans="4:12" ht="24.75" thickBot="1">
      <c r="D70" s="168"/>
      <c r="E70" s="243" t="s">
        <v>145</v>
      </c>
      <c r="F70" s="244">
        <v>1100</v>
      </c>
      <c r="G70" s="169">
        <f t="shared" si="17"/>
        <v>550</v>
      </c>
      <c r="H70" s="237" t="s">
        <v>159</v>
      </c>
      <c r="I70" s="143"/>
      <c r="J70" s="148" t="b">
        <v>0</v>
      </c>
      <c r="K70" s="141">
        <f>IF(J70=TRUE,COUNTIF(J$3:J70,TRUE),0)</f>
        <v>0</v>
      </c>
      <c r="L70" s="141" t="str">
        <f t="shared" si="18"/>
        <v/>
      </c>
    </row>
    <row r="71" spans="4:12" ht="12.75" customHeight="1" thickBot="1">
      <c r="E71" s="275" t="s">
        <v>146</v>
      </c>
      <c r="F71" s="231"/>
      <c r="G71" s="138"/>
      <c r="H71" s="139"/>
      <c r="I71" s="140"/>
      <c r="J71" s="148"/>
      <c r="K71" s="141"/>
      <c r="L71" s="141" t="str">
        <f t="shared" si="18"/>
        <v/>
      </c>
    </row>
    <row r="72" spans="4:12" ht="12.75" customHeight="1">
      <c r="D72" s="168"/>
      <c r="E72" s="272" t="s">
        <v>268</v>
      </c>
      <c r="F72" s="261">
        <v>2200</v>
      </c>
      <c r="G72" s="169">
        <f t="shared" ref="G72:G73" si="19">ROUNDDOWN(F72/2,-1)</f>
        <v>1100</v>
      </c>
      <c r="H72" s="257" t="s">
        <v>162</v>
      </c>
      <c r="I72" s="143"/>
      <c r="J72" s="148" t="b">
        <v>0</v>
      </c>
      <c r="K72" s="141">
        <f>IF(J72=TRUE,COUNTIF(J$3:J72,TRUE),0)</f>
        <v>0</v>
      </c>
      <c r="L72" s="141" t="str">
        <f t="shared" si="18"/>
        <v/>
      </c>
    </row>
    <row r="73" spans="4:12" ht="14.25" thickBot="1">
      <c r="D73" s="168"/>
      <c r="E73" s="276" t="s">
        <v>269</v>
      </c>
      <c r="F73" s="277">
        <v>4070</v>
      </c>
      <c r="G73" s="169">
        <f t="shared" si="19"/>
        <v>2030</v>
      </c>
      <c r="H73" s="257" t="s">
        <v>160</v>
      </c>
      <c r="I73" s="144"/>
      <c r="J73" s="148" t="b">
        <v>0</v>
      </c>
      <c r="K73" s="141">
        <f>IF(J73=TRUE,COUNTIF(J$3:J73,TRUE),0)</f>
        <v>0</v>
      </c>
      <c r="L73" s="141" t="str">
        <f t="shared" si="18"/>
        <v/>
      </c>
    </row>
    <row r="74" spans="4:12" ht="14.25" thickBot="1">
      <c r="D74" s="168"/>
      <c r="E74" s="278" t="s">
        <v>187</v>
      </c>
      <c r="F74" s="42"/>
      <c r="G74" s="138"/>
      <c r="H74" s="139"/>
      <c r="I74" s="140"/>
      <c r="J74" s="148"/>
      <c r="K74" s="141"/>
      <c r="L74" s="141"/>
    </row>
    <row r="75" spans="4:12" ht="14.25" thickBot="1">
      <c r="E75" s="267" t="s">
        <v>109</v>
      </c>
      <c r="F75" s="268">
        <v>4730</v>
      </c>
      <c r="G75" s="169">
        <f t="shared" ref="G75" si="20">ROUNDDOWN(F75/2,-1)</f>
        <v>2360</v>
      </c>
      <c r="H75" s="257" t="s">
        <v>171</v>
      </c>
      <c r="I75" s="144"/>
      <c r="J75" s="148" t="b">
        <v>0</v>
      </c>
      <c r="K75" s="141">
        <f>IF(J75=TRUE,COUNTIF(J$3:J75,TRUE),0)</f>
        <v>0</v>
      </c>
      <c r="L75" s="141" t="str">
        <f>IF(K75&gt;=1,E75,"")</f>
        <v/>
      </c>
    </row>
    <row r="76" spans="4:12" ht="12.75" customHeight="1" thickBot="1">
      <c r="D76" s="168"/>
      <c r="E76" s="278" t="s">
        <v>188</v>
      </c>
      <c r="F76" s="42"/>
      <c r="G76" s="138"/>
      <c r="H76" s="139"/>
      <c r="I76" s="140"/>
      <c r="J76" s="148"/>
      <c r="K76" s="141"/>
      <c r="L76" s="141"/>
    </row>
    <row r="77" spans="4:12" ht="12.75" customHeight="1" thickBot="1">
      <c r="D77" s="168"/>
      <c r="E77" s="267" t="s">
        <v>110</v>
      </c>
      <c r="F77" s="268">
        <v>7370</v>
      </c>
      <c r="G77" s="169">
        <f t="shared" ref="G77" si="21">ROUNDDOWN(F77/2,-1)</f>
        <v>3680</v>
      </c>
      <c r="H77" s="257" t="s">
        <v>172</v>
      </c>
      <c r="I77" s="144"/>
      <c r="J77" s="148" t="b">
        <v>0</v>
      </c>
      <c r="K77" s="141">
        <f>IF(J77=TRUE,COUNTIF(J$3:J77,TRUE),0)</f>
        <v>0</v>
      </c>
      <c r="L77" s="141" t="str">
        <f>IF(K77&gt;=1,E77,"")</f>
        <v/>
      </c>
    </row>
    <row r="78" spans="4:12" ht="12.75" customHeight="1" thickBot="1">
      <c r="D78" s="168"/>
      <c r="E78" s="278" t="s">
        <v>189</v>
      </c>
      <c r="F78" s="42"/>
      <c r="G78" s="138"/>
      <c r="H78" s="139"/>
      <c r="I78" s="140"/>
      <c r="J78" s="148"/>
      <c r="K78" s="141"/>
      <c r="L78" s="141"/>
    </row>
    <row r="79" spans="4:12" ht="12" customHeight="1" thickBot="1">
      <c r="D79" s="168"/>
      <c r="E79" s="267" t="s">
        <v>147</v>
      </c>
      <c r="F79" s="268">
        <v>990</v>
      </c>
      <c r="G79" s="169">
        <v>490</v>
      </c>
      <c r="H79" s="257" t="s">
        <v>173</v>
      </c>
      <c r="I79" s="144"/>
      <c r="J79" s="148" t="b">
        <v>0</v>
      </c>
      <c r="K79" s="141">
        <f>IF(J79=TRUE,COUNTIF(J$3:J79,TRUE),0)</f>
        <v>0</v>
      </c>
      <c r="L79" s="141" t="str">
        <f>IF(K79&gt;=1,E79,"")</f>
        <v/>
      </c>
    </row>
    <row r="80" spans="4:12" ht="12.75" customHeight="1" thickBot="1">
      <c r="D80" s="168"/>
      <c r="E80" s="265" t="s">
        <v>190</v>
      </c>
      <c r="F80" s="43"/>
      <c r="G80" s="138"/>
      <c r="H80" s="139"/>
      <c r="I80" s="140"/>
      <c r="J80" s="148"/>
      <c r="K80" s="141"/>
      <c r="L80" s="141"/>
    </row>
    <row r="81" spans="4:12" ht="12.75" customHeight="1" thickBot="1">
      <c r="E81" s="44" t="s">
        <v>112</v>
      </c>
      <c r="F81" s="45">
        <v>7590</v>
      </c>
      <c r="G81" s="169">
        <v>3790</v>
      </c>
      <c r="H81" s="257" t="s">
        <v>174</v>
      </c>
      <c r="I81" s="144"/>
      <c r="J81" s="148" t="b">
        <v>0</v>
      </c>
      <c r="K81" s="141">
        <f>IF(J81=TRUE,COUNTIF(J$3:J81,TRUE),0)</f>
        <v>0</v>
      </c>
      <c r="L81" s="141" t="str">
        <f>IF(K81&gt;=1,E81,"")</f>
        <v/>
      </c>
    </row>
    <row r="82" spans="4:12" ht="12.75" customHeight="1" thickBot="1">
      <c r="D82" s="168"/>
      <c r="E82" s="265" t="s">
        <v>113</v>
      </c>
      <c r="F82" s="43"/>
      <c r="G82" s="138"/>
      <c r="H82" s="139"/>
      <c r="I82" s="140"/>
      <c r="J82" s="148"/>
      <c r="K82" s="141"/>
      <c r="L82" s="141"/>
    </row>
    <row r="83" spans="4:12" ht="12.75" customHeight="1">
      <c r="D83" s="168"/>
      <c r="E83" s="46" t="s">
        <v>270</v>
      </c>
      <c r="F83" s="47">
        <v>1870</v>
      </c>
      <c r="G83" s="169">
        <f t="shared" ref="G83:G89" si="22">ROUNDDOWN(F83/2,-1)</f>
        <v>930</v>
      </c>
      <c r="H83" s="257" t="s">
        <v>175</v>
      </c>
      <c r="I83" s="143"/>
      <c r="J83" s="148" t="b">
        <v>0</v>
      </c>
      <c r="K83" s="141">
        <f>IF(J83=TRUE,COUNTIF(J$3:J83,TRUE),0)</f>
        <v>0</v>
      </c>
      <c r="L83" s="141" t="str">
        <f t="shared" ref="L83:L89" si="23">IF(K83&gt;=1,E83,"")</f>
        <v/>
      </c>
    </row>
    <row r="84" spans="4:12">
      <c r="D84" s="168"/>
      <c r="E84" s="10" t="s">
        <v>271</v>
      </c>
      <c r="F84" s="11">
        <v>1870</v>
      </c>
      <c r="G84" s="169">
        <f t="shared" si="22"/>
        <v>930</v>
      </c>
      <c r="H84" s="257" t="s">
        <v>175</v>
      </c>
      <c r="I84" s="143"/>
      <c r="J84" s="148" t="b">
        <v>0</v>
      </c>
      <c r="K84" s="141">
        <f>IF(J84=TRUE,COUNTIF(J$3:J84,TRUE),0)</f>
        <v>0</v>
      </c>
      <c r="L84" s="141" t="str">
        <f t="shared" si="23"/>
        <v/>
      </c>
    </row>
    <row r="85" spans="4:12">
      <c r="E85" s="10" t="s">
        <v>272</v>
      </c>
      <c r="F85" s="11">
        <v>1760</v>
      </c>
      <c r="G85" s="169">
        <f t="shared" si="22"/>
        <v>880</v>
      </c>
      <c r="H85" s="257" t="s">
        <v>175</v>
      </c>
      <c r="I85" s="143"/>
      <c r="J85" s="148" t="b">
        <v>0</v>
      </c>
      <c r="K85" s="141">
        <f>IF(J85=TRUE,COUNTIF(J$3:J85,TRUE),0)</f>
        <v>0</v>
      </c>
      <c r="L85" s="141" t="str">
        <f t="shared" si="23"/>
        <v/>
      </c>
    </row>
    <row r="86" spans="4:12">
      <c r="D86" s="168"/>
      <c r="E86" s="10" t="s">
        <v>273</v>
      </c>
      <c r="F86" s="11">
        <v>1870</v>
      </c>
      <c r="G86" s="169">
        <f t="shared" si="22"/>
        <v>930</v>
      </c>
      <c r="H86" s="257" t="s">
        <v>175</v>
      </c>
      <c r="I86" s="143"/>
      <c r="J86" s="148" t="b">
        <v>0</v>
      </c>
      <c r="K86" s="141">
        <f>IF(J86=TRUE,COUNTIF(J$3:J86,TRUE),0)</f>
        <v>0</v>
      </c>
      <c r="L86" s="141" t="str">
        <f t="shared" si="23"/>
        <v/>
      </c>
    </row>
    <row r="87" spans="4:12">
      <c r="D87" s="168"/>
      <c r="E87" s="10" t="s">
        <v>274</v>
      </c>
      <c r="F87" s="11">
        <v>1760</v>
      </c>
      <c r="G87" s="169">
        <f t="shared" si="22"/>
        <v>880</v>
      </c>
      <c r="H87" s="257" t="s">
        <v>175</v>
      </c>
      <c r="I87" s="144"/>
      <c r="J87" s="148" t="b">
        <v>0</v>
      </c>
      <c r="K87" s="141">
        <f>IF(J87=TRUE,COUNTIF(J$3:J87,TRUE),0)</f>
        <v>0</v>
      </c>
      <c r="L87" s="141" t="str">
        <f t="shared" si="23"/>
        <v/>
      </c>
    </row>
    <row r="88" spans="4:12">
      <c r="D88" s="168"/>
      <c r="E88" s="10" t="s">
        <v>275</v>
      </c>
      <c r="F88" s="11">
        <v>1870</v>
      </c>
      <c r="G88" s="169">
        <f t="shared" si="22"/>
        <v>930</v>
      </c>
      <c r="H88" s="257" t="s">
        <v>175</v>
      </c>
      <c r="I88" s="143"/>
      <c r="J88" s="148" t="b">
        <v>0</v>
      </c>
      <c r="K88" s="141">
        <f>IF(J88=TRUE,COUNTIF(J$3:J88,TRUE),0)</f>
        <v>0</v>
      </c>
      <c r="L88" s="141" t="str">
        <f t="shared" si="23"/>
        <v/>
      </c>
    </row>
    <row r="89" spans="4:12" ht="14.25" thickBot="1">
      <c r="E89" s="12" t="s">
        <v>276</v>
      </c>
      <c r="F89" s="13">
        <v>990</v>
      </c>
      <c r="G89" s="169">
        <f t="shared" si="22"/>
        <v>490</v>
      </c>
      <c r="H89" s="257" t="s">
        <v>175</v>
      </c>
      <c r="I89" s="143"/>
      <c r="J89" s="148" t="b">
        <v>0</v>
      </c>
      <c r="K89" s="141">
        <f>IF(J89=TRUE,COUNTIF(J$3:J89,TRUE),0)</f>
        <v>0</v>
      </c>
      <c r="L89" s="141" t="str">
        <f t="shared" si="23"/>
        <v/>
      </c>
    </row>
    <row r="90" spans="4:12" ht="14.25" thickBot="1">
      <c r="D90" s="168"/>
      <c r="E90" s="252" t="s">
        <v>191</v>
      </c>
      <c r="F90" s="253"/>
      <c r="G90" s="138"/>
      <c r="H90" s="139"/>
      <c r="I90" s="140"/>
      <c r="J90" s="148"/>
      <c r="K90" s="141"/>
      <c r="L90" s="141"/>
    </row>
    <row r="91" spans="4:12" ht="14.25" thickBot="1">
      <c r="D91" s="168"/>
      <c r="E91" s="279" t="s">
        <v>54</v>
      </c>
      <c r="F91" s="280">
        <v>660</v>
      </c>
      <c r="G91" s="169">
        <f t="shared" ref="G91" si="24">ROUNDDOWN(F91/2,-1)</f>
        <v>330</v>
      </c>
      <c r="H91" s="257" t="s">
        <v>176</v>
      </c>
      <c r="I91" s="143"/>
      <c r="J91" s="148" t="b">
        <v>0</v>
      </c>
      <c r="K91" s="141">
        <f>IF(J91=TRUE,COUNTIF(J$3:J91,TRUE),0)</f>
        <v>0</v>
      </c>
      <c r="L91" s="141" t="str">
        <f>IF(K91&gt;=1,E91,"")</f>
        <v/>
      </c>
    </row>
    <row r="92" spans="4:12" ht="14.25" thickBot="1">
      <c r="D92" s="168"/>
      <c r="E92" s="252" t="s">
        <v>197</v>
      </c>
      <c r="F92" s="253"/>
      <c r="G92" s="138"/>
      <c r="H92" s="139"/>
      <c r="I92" s="140"/>
      <c r="J92" s="148"/>
      <c r="K92" s="141"/>
      <c r="L92" s="141"/>
    </row>
    <row r="93" spans="4:12" ht="24">
      <c r="E93" s="241" t="s">
        <v>277</v>
      </c>
      <c r="F93" s="247">
        <v>990</v>
      </c>
      <c r="G93" s="224">
        <v>490</v>
      </c>
      <c r="H93" s="234" t="s">
        <v>149</v>
      </c>
      <c r="I93" s="143"/>
      <c r="J93" s="148" t="b">
        <v>0</v>
      </c>
      <c r="K93" s="141">
        <f>IF(J93=TRUE,COUNTIF(J$3:J93,TRUE),0)</f>
        <v>0</v>
      </c>
      <c r="L93" s="141" t="str">
        <f>IF(K93&gt;=1,E93,"")</f>
        <v/>
      </c>
    </row>
    <row r="94" spans="4:12" ht="24">
      <c r="E94" s="242" t="s">
        <v>278</v>
      </c>
      <c r="F94" s="281">
        <v>1760</v>
      </c>
      <c r="G94" s="223">
        <v>880</v>
      </c>
      <c r="H94" s="237" t="s">
        <v>226</v>
      </c>
      <c r="I94" s="143"/>
      <c r="J94" s="148" t="b">
        <v>0</v>
      </c>
      <c r="K94" s="141">
        <f>IF(J94=TRUE,COUNTIF(J$3:J94,TRUE),0)</f>
        <v>0</v>
      </c>
      <c r="L94" s="141" t="str">
        <f t="shared" ref="L94:L96" si="25">IF(K94&gt;=1,E94,"")</f>
        <v/>
      </c>
    </row>
    <row r="95" spans="4:12" ht="24">
      <c r="E95" s="242" t="s">
        <v>279</v>
      </c>
      <c r="F95" s="281">
        <v>4290</v>
      </c>
      <c r="G95" s="223">
        <v>2140</v>
      </c>
      <c r="H95" s="237" t="s">
        <v>226</v>
      </c>
      <c r="I95" s="143"/>
      <c r="J95" s="148" t="b">
        <v>0</v>
      </c>
      <c r="K95" s="141">
        <f>IF(J95=TRUE,COUNTIF(J$3:J95,TRUE),0)</f>
        <v>0</v>
      </c>
      <c r="L95" s="141" t="str">
        <f t="shared" si="25"/>
        <v/>
      </c>
    </row>
    <row r="96" spans="4:12" ht="24.75" thickBot="1">
      <c r="E96" s="249" t="s">
        <v>280</v>
      </c>
      <c r="F96" s="282">
        <v>9570</v>
      </c>
      <c r="G96" s="169">
        <v>4780</v>
      </c>
      <c r="H96" s="251" t="s">
        <v>226</v>
      </c>
      <c r="I96" s="143"/>
      <c r="J96" s="148" t="b">
        <v>0</v>
      </c>
      <c r="K96" s="141">
        <f>IF(J96=TRUE,COUNTIF(J$3:J96,TRUE),0)</f>
        <v>0</v>
      </c>
      <c r="L96" s="141" t="str">
        <f t="shared" si="25"/>
        <v/>
      </c>
    </row>
    <row r="97" spans="4:12" ht="14.25" thickBot="1">
      <c r="D97" s="168"/>
      <c r="E97" s="252" t="s">
        <v>192</v>
      </c>
      <c r="F97" s="253"/>
      <c r="G97" s="138"/>
      <c r="H97" s="139"/>
      <c r="I97" s="140"/>
      <c r="J97" s="148"/>
      <c r="K97" s="141"/>
      <c r="L97" s="141"/>
    </row>
    <row r="98" spans="4:12">
      <c r="D98" s="168"/>
      <c r="E98" s="283" t="s">
        <v>281</v>
      </c>
      <c r="F98" s="247">
        <v>470</v>
      </c>
      <c r="G98" s="224">
        <v>230</v>
      </c>
      <c r="H98" s="234" t="s">
        <v>177</v>
      </c>
      <c r="I98" s="143"/>
      <c r="J98" s="148" t="b">
        <v>0</v>
      </c>
      <c r="K98" s="141">
        <f>IF(J98=TRUE,COUNTIF(J$3:J98,TRUE),0)</f>
        <v>0</v>
      </c>
      <c r="L98" s="141" t="str">
        <f>IF(K98&gt;=1,E98,"")</f>
        <v/>
      </c>
    </row>
    <row r="99" spans="4:12">
      <c r="D99" s="168"/>
      <c r="E99" s="284" t="s">
        <v>282</v>
      </c>
      <c r="F99" s="281">
        <v>3190</v>
      </c>
      <c r="G99" s="223">
        <v>1590</v>
      </c>
      <c r="H99" s="237" t="s">
        <v>177</v>
      </c>
      <c r="I99" s="143"/>
      <c r="J99" s="148" t="b">
        <v>0</v>
      </c>
      <c r="K99" s="141">
        <f>IF(J99=TRUE,COUNTIF(J$3:J99,TRUE),0)</f>
        <v>0</v>
      </c>
      <c r="L99" s="141" t="str">
        <f t="shared" ref="L99:L100" si="26">IF(K99&gt;=1,E99,"")</f>
        <v/>
      </c>
    </row>
    <row r="100" spans="4:12" ht="14.25" thickBot="1">
      <c r="D100" s="168"/>
      <c r="E100" s="285" t="s">
        <v>283</v>
      </c>
      <c r="F100" s="282">
        <v>4070</v>
      </c>
      <c r="G100" s="169">
        <v>2030</v>
      </c>
      <c r="H100" s="251" t="s">
        <v>177</v>
      </c>
      <c r="I100" s="143"/>
      <c r="J100" s="148" t="b">
        <v>0</v>
      </c>
      <c r="K100" s="141">
        <f>IF(J100=TRUE,COUNTIF(J$3:J100,TRUE),0)</f>
        <v>0</v>
      </c>
      <c r="L100" s="141" t="str">
        <f t="shared" si="26"/>
        <v/>
      </c>
    </row>
    <row r="101" spans="4:12" ht="14.25" thickBot="1">
      <c r="D101" s="168"/>
      <c r="E101" s="252" t="s">
        <v>148</v>
      </c>
      <c r="F101" s="253"/>
      <c r="G101" s="138"/>
      <c r="H101" s="139"/>
      <c r="I101" s="140"/>
      <c r="J101" s="148"/>
      <c r="K101" s="141"/>
      <c r="L101" s="141"/>
    </row>
    <row r="102" spans="4:12" ht="36">
      <c r="D102" s="168"/>
      <c r="E102" s="286" t="s">
        <v>284</v>
      </c>
      <c r="F102" s="233">
        <v>7810</v>
      </c>
      <c r="G102" s="169">
        <f t="shared" ref="G102:G104" si="27">ROUNDDOWN(F102/2,-1)</f>
        <v>3900</v>
      </c>
      <c r="H102" s="237" t="s">
        <v>178</v>
      </c>
      <c r="I102" s="143"/>
      <c r="J102" s="148" t="b">
        <v>0</v>
      </c>
      <c r="K102" s="141">
        <f>IF(J102=TRUE,COUNTIF(J$3:J102,TRUE),0)</f>
        <v>0</v>
      </c>
      <c r="L102" s="141" t="str">
        <f>IF(K102&gt;=1,E102,"")</f>
        <v/>
      </c>
    </row>
    <row r="103" spans="4:12" ht="24">
      <c r="E103" s="287" t="s">
        <v>285</v>
      </c>
      <c r="F103" s="236">
        <v>35420</v>
      </c>
      <c r="G103" s="169">
        <f t="shared" si="27"/>
        <v>17710</v>
      </c>
      <c r="H103" s="237" t="s">
        <v>179</v>
      </c>
      <c r="I103" s="144"/>
      <c r="J103" s="148" t="b">
        <v>0</v>
      </c>
      <c r="K103" s="141">
        <f>IF(J103=TRUE,COUNTIF(J$3:J103,TRUE),0)</f>
        <v>0</v>
      </c>
      <c r="L103" s="141" t="str">
        <f>IF(K103&gt;=1,E103,"")</f>
        <v/>
      </c>
    </row>
    <row r="104" spans="4:12" ht="24.75" thickBot="1">
      <c r="D104" s="168"/>
      <c r="E104" s="288" t="s">
        <v>286</v>
      </c>
      <c r="F104" s="244">
        <v>4290</v>
      </c>
      <c r="G104" s="169">
        <f t="shared" si="27"/>
        <v>2140</v>
      </c>
      <c r="H104" s="237" t="s">
        <v>180</v>
      </c>
      <c r="I104" s="143"/>
      <c r="J104" s="148" t="b">
        <v>0</v>
      </c>
      <c r="K104" s="141">
        <f>IF(J104=TRUE,COUNTIF(J$3:J104,TRUE),0)</f>
        <v>0</v>
      </c>
      <c r="L104" s="141" t="str">
        <f>IF(K104&gt;=1,E104,"")</f>
        <v/>
      </c>
    </row>
    <row r="105" spans="4:12" ht="14.25" thickBot="1">
      <c r="D105" s="168"/>
      <c r="E105" s="289" t="s">
        <v>196</v>
      </c>
      <c r="F105" s="290"/>
      <c r="G105" s="138"/>
      <c r="H105" s="139"/>
      <c r="I105" s="140"/>
      <c r="J105" s="148"/>
      <c r="K105" s="141"/>
      <c r="L105" s="141"/>
    </row>
    <row r="106" spans="4:12" ht="24">
      <c r="D106" s="168"/>
      <c r="E106" s="291" t="s">
        <v>287</v>
      </c>
      <c r="F106" s="261">
        <v>3410</v>
      </c>
      <c r="G106" s="169">
        <f t="shared" ref="G106:G107" si="28">ROUNDDOWN(F106/2,-1)</f>
        <v>1700</v>
      </c>
      <c r="H106" s="257" t="s">
        <v>181</v>
      </c>
      <c r="I106" s="143"/>
      <c r="J106" s="148" t="b">
        <v>0</v>
      </c>
      <c r="K106" s="141">
        <f>IF(J106=TRUE,COUNTIF(J$3:J106,TRUE),0)</f>
        <v>0</v>
      </c>
      <c r="L106" s="141" t="str">
        <f>IF(K106&gt;=1,E106,"")</f>
        <v/>
      </c>
    </row>
    <row r="107" spans="4:12" ht="24.75" thickBot="1">
      <c r="E107" s="292" t="s">
        <v>288</v>
      </c>
      <c r="F107" s="277">
        <v>1430</v>
      </c>
      <c r="G107" s="169">
        <f t="shared" si="28"/>
        <v>710</v>
      </c>
      <c r="H107" s="257" t="s">
        <v>182</v>
      </c>
      <c r="I107" s="143"/>
      <c r="J107" s="148" t="b">
        <v>0</v>
      </c>
      <c r="K107" s="141">
        <f>IF(J107=TRUE,COUNTIF(J$3:J107,TRUE),0)</f>
        <v>0</v>
      </c>
      <c r="L107" s="141" t="str">
        <f>IF(K107&gt;=1,E107,"")</f>
        <v/>
      </c>
    </row>
    <row r="108" spans="4:12" ht="14.25" thickBot="1">
      <c r="D108" s="168"/>
      <c r="E108" s="245" t="s">
        <v>193</v>
      </c>
      <c r="F108" s="290"/>
      <c r="G108" s="138"/>
      <c r="H108" s="139"/>
      <c r="I108" s="140"/>
      <c r="J108" s="148"/>
      <c r="K108" s="141"/>
      <c r="L108" s="141"/>
    </row>
    <row r="109" spans="4:12" ht="14.25" thickBot="1">
      <c r="D109" s="168"/>
      <c r="E109" s="293" t="s">
        <v>118</v>
      </c>
      <c r="F109" s="294">
        <v>1870</v>
      </c>
      <c r="G109" s="169">
        <f t="shared" ref="G109" si="29">ROUNDDOWN(F109/2,-1)</f>
        <v>930</v>
      </c>
      <c r="H109" s="237" t="s">
        <v>183</v>
      </c>
      <c r="I109" s="143"/>
      <c r="J109" s="148" t="b">
        <v>0</v>
      </c>
      <c r="K109" s="141">
        <f>IF(J109=TRUE,COUNTIF(J$3:J109,TRUE),0)</f>
        <v>0</v>
      </c>
      <c r="L109" s="141" t="str">
        <f>IF(K109&gt;=1,E109,"")</f>
        <v/>
      </c>
    </row>
    <row r="110" spans="4:12" ht="14.25" thickBot="1">
      <c r="D110" s="168"/>
      <c r="E110" s="238" t="s">
        <v>194</v>
      </c>
      <c r="F110" s="295"/>
      <c r="G110" s="138"/>
      <c r="H110" s="139"/>
      <c r="I110" s="140"/>
      <c r="J110" s="148"/>
      <c r="K110" s="141"/>
      <c r="L110" s="141" t="str">
        <f>IF(K110&gt;=1,E110,"")</f>
        <v/>
      </c>
    </row>
    <row r="111" spans="4:12" ht="14.25" thickBot="1">
      <c r="E111" s="279" t="s">
        <v>119</v>
      </c>
      <c r="F111" s="280">
        <v>1870</v>
      </c>
      <c r="G111" s="169">
        <f t="shared" ref="G111" si="30">ROUNDDOWN(F111/2,-1)</f>
        <v>930</v>
      </c>
      <c r="H111" s="237" t="s">
        <v>183</v>
      </c>
      <c r="I111" s="143"/>
      <c r="J111" s="148" t="b">
        <v>0</v>
      </c>
      <c r="K111" s="141">
        <f>IF(J111=TRUE,COUNTIF(J$3:J111,TRUE),0)</f>
        <v>0</v>
      </c>
      <c r="L111" s="141" t="str">
        <f>IF(K111&gt;=1,E111,"")</f>
        <v/>
      </c>
    </row>
    <row r="112" spans="4:12" ht="14.25" thickBot="1">
      <c r="E112" s="245" t="s">
        <v>195</v>
      </c>
      <c r="F112" s="246"/>
      <c r="G112" s="138"/>
      <c r="H112" s="139"/>
      <c r="I112" s="140"/>
      <c r="J112" s="148"/>
      <c r="K112" s="141"/>
      <c r="L112" s="141"/>
    </row>
    <row r="113" spans="5:12" ht="14.25" thickBot="1">
      <c r="E113" s="296" t="s">
        <v>120</v>
      </c>
      <c r="F113" s="280">
        <v>340</v>
      </c>
      <c r="G113" s="225">
        <v>170</v>
      </c>
      <c r="H113" s="297" t="s">
        <v>184</v>
      </c>
      <c r="I113" s="143"/>
      <c r="J113" s="148" t="b">
        <v>0</v>
      </c>
      <c r="K113" s="141">
        <f>IF(J113=TRUE,COUNTIF(J$3:J113,TRUE),0)</f>
        <v>0</v>
      </c>
      <c r="L113" s="141" t="str">
        <f>IF(K113&gt;=1,E113,"")</f>
        <v/>
      </c>
    </row>
    <row r="114" spans="5:12">
      <c r="H114" s="172"/>
      <c r="I114" s="173"/>
      <c r="J114" s="149">
        <f>COUNTIF(J2:J113,TRUE)</f>
        <v>0</v>
      </c>
      <c r="K114" s="174">
        <f>IF(J114=TRUE,COUNTIF(J$3:J114,TRUE),0)</f>
        <v>0</v>
      </c>
      <c r="L114" s="137" t="str">
        <f>SUBSTITUTE(TRIM(L3&amp;" "&amp;L4&amp;" "&amp;L5&amp;" "&amp;L6&amp;" "&amp;L7&amp;" "&amp;L8&amp;" "&amp;L9&amp;" "&amp;L10&amp;" "&amp;L11&amp;" "&amp;L12&amp;" "&amp;L13&amp;" "&amp;L14&amp;" "&amp;L15&amp;" "&amp;L16&amp;" "&amp;L18&amp;" "&amp;L19&amp;" "&amp;L20&amp;" "&amp;L21&amp;" "&amp;L23&amp;" "&amp;L24&amp;" "&amp;L25&amp;" "&amp;L26&amp;" "&amp;L27&amp;" "&amp;L28&amp;" "&amp;L29&amp;" "&amp;L30&amp;" "&amp;L31&amp;" "&amp;L32&amp;" "&amp;L33&amp;" "&amp;L34&amp;" "&amp;L35&amp;" "&amp;L36&amp;" "&amp;L37&amp;" "&amp;L38&amp;" "&amp;L39&amp;" "&amp;L40&amp;" "&amp;L41&amp;" "&amp;L42&amp;" "&amp;L43&amp;" "&amp;L44&amp;" "&amp;L45&amp;" "&amp;L46&amp;" "&amp;L47&amp;" "&amp;L48&amp;" "&amp;L49&amp;" "&amp;L50&amp;" "&amp;L51&amp;" "&amp;L52&amp;" "&amp;L53&amp;" "&amp;L54&amp;" "&amp;L55&amp;" "&amp;L56&amp;" "&amp;L57&amp;" "&amp;L58&amp;" "&amp;L59&amp;" "&amp;L60&amp;" "&amp;L61&amp;" "&amp;L62&amp;" "&amp;L63&amp;" "&amp;L64&amp;" "&amp;L65&amp;" "&amp;L66&amp;" "&amp;L67&amp;" "&amp;L68&amp;" "&amp;L69&amp;" "&amp;L70&amp;" "&amp;L71&amp;" "&amp;L72&amp;" "&amp;L73&amp;" "&amp;L74&amp;" "&amp;L75&amp;" "&amp;L76&amp;" "&amp;L77&amp;" "&amp;L78&amp;" "&amp;L79&amp;" "&amp;L80&amp;" "&amp;L81&amp;" "&amp;L82&amp;" "&amp;L83&amp;" "&amp;L84&amp;" "&amp;L85&amp;" "&amp;L86&amp;" "&amp;L87&amp;" "&amp;L88&amp;" "&amp;L89&amp;" "&amp;L90&amp;" "&amp;L91&amp;" "&amp;L92&amp;" "&amp;L92&amp;" "&amp;L93&amp;" "&amp;L97&amp;" "&amp;L98&amp;" "&amp;L101&amp;" "&amp;L102&amp;" "&amp;L103&amp;" "&amp;L104&amp;" "&amp;L105&amp;" "&amp;L106&amp;" "&amp;L107&amp;" "&amp;L108&amp;" "&amp;L109&amp;" "&amp;L110&amp;" "&amp;L111&amp;" "&amp;L112&amp;" "&amp;L113)," ","、")</f>
        <v/>
      </c>
    </row>
    <row r="115" spans="5:12">
      <c r="H115" s="172"/>
      <c r="I115" s="173"/>
      <c r="J115" s="175"/>
      <c r="K115" s="173"/>
      <c r="L115" s="173"/>
    </row>
    <row r="116" spans="5:12">
      <c r="H116" s="172"/>
      <c r="L116" s="173"/>
    </row>
    <row r="117" spans="5:12">
      <c r="H117" s="172"/>
    </row>
    <row r="118" spans="5:12">
      <c r="H118" s="172"/>
    </row>
    <row r="119" spans="5:12">
      <c r="H119" s="172"/>
    </row>
    <row r="120" spans="5:12">
      <c r="H120" s="172"/>
    </row>
  </sheetData>
  <sheetProtection algorithmName="SHA-512" hashValue="6W1/iks8yNvlK5p700l1Ig117SehTQjqH7RTecbK3BRQdnAD505SaldKylLK8pRaFhHwOurSAzhmo5NDwu1gEg==" saltValue="zh+jkJj9eMEr0B/9tCvURA==" spinCount="100000" sheet="1" objects="1" scenarios="1"/>
  <autoFilter ref="I1:I113" xr:uid="{00000000-0009-0000-0000-000003000000}"/>
  <mergeCells count="1">
    <mergeCell ref="N24:R26"/>
  </mergeCells>
  <phoneticPr fontId="2"/>
  <conditionalFormatting sqref="N24:R26">
    <cfRule type="cellIs" dxfId="0" priority="1" operator="greaterThanOrEqual">
      <formula>11</formula>
    </cfRule>
  </conditionalFormatting>
  <hyperlinks>
    <hyperlink ref="N11" r:id="rId1" display="https://www.itic.pref.ibaraki.jp/facility/" xr:uid="{00000000-0004-0000-0300-000000000000}"/>
  </hyperlinks>
  <pageMargins left="0.75" right="0.75" top="1" bottom="1" header="0.51200000000000001" footer="0.51200000000000001"/>
  <pageSetup paperSize="8" scale="69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62" r:id="rId5" name="Check Box 2">
              <controlPr locked="0" defaultSize="0" autoFill="0" autoLine="0" autoPict="0">
                <anchor moveWithCells="1">
                  <from>
                    <xdr:col>8</xdr:col>
                    <xdr:colOff>9525</xdr:colOff>
                    <xdr:row>3</xdr:row>
                    <xdr:rowOff>9525</xdr:rowOff>
                  </from>
                  <to>
                    <xdr:col>11</xdr:col>
                    <xdr:colOff>28575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3" r:id="rId6" name="Check Box 3">
              <controlPr locked="0" defaultSize="0" autoFill="0" autoLine="0" autoPict="0">
                <anchor moveWithCells="1">
                  <from>
                    <xdr:col>8</xdr:col>
                    <xdr:colOff>9525</xdr:colOff>
                    <xdr:row>4</xdr:row>
                    <xdr:rowOff>9525</xdr:rowOff>
                  </from>
                  <to>
                    <xdr:col>11</xdr:col>
                    <xdr:colOff>19050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5" r:id="rId7" name="Check Box 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</xdr:row>
                    <xdr:rowOff>0</xdr:rowOff>
                  </from>
                  <to>
                    <xdr:col>11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7" r:id="rId8" name="Check Box 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11</xdr:col>
                    <xdr:colOff>9525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8" r:id="rId9" name="Check Box 8">
              <controlPr locked="0" defaultSize="0" autoFill="0" autoLine="0" autoPict="0">
                <anchor moveWithCells="1">
                  <from>
                    <xdr:col>8</xdr:col>
                    <xdr:colOff>9525</xdr:colOff>
                    <xdr:row>11</xdr:row>
                    <xdr:rowOff>0</xdr:rowOff>
                  </from>
                  <to>
                    <xdr:col>11</xdr:col>
                    <xdr:colOff>28575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69" r:id="rId10" name="Check Box 9">
              <controlPr locked="0" defaultSize="0" autoFill="0" autoLine="0" autoPict="0">
                <anchor moveWithCells="1">
                  <from>
                    <xdr:col>8</xdr:col>
                    <xdr:colOff>9525</xdr:colOff>
                    <xdr:row>12</xdr:row>
                    <xdr:rowOff>9525</xdr:rowOff>
                  </from>
                  <to>
                    <xdr:col>11</xdr:col>
                    <xdr:colOff>19050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2" r:id="rId11" name="Check Box 12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15</xdr:row>
                    <xdr:rowOff>0</xdr:rowOff>
                  </from>
                  <to>
                    <xdr:col>11</xdr:col>
                    <xdr:colOff>19050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3" r:id="rId12" name="Check Box 1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17</xdr:row>
                    <xdr:rowOff>0</xdr:rowOff>
                  </from>
                  <to>
                    <xdr:col>11</xdr:col>
                    <xdr:colOff>19050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5" r:id="rId13" name="Check Box 1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19</xdr:row>
                    <xdr:rowOff>0</xdr:rowOff>
                  </from>
                  <to>
                    <xdr:col>11</xdr:col>
                    <xdr:colOff>19050</xdr:colOff>
                    <xdr:row>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6" r:id="rId14" name="Check Box 16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20</xdr:row>
                    <xdr:rowOff>0</xdr:rowOff>
                  </from>
                  <to>
                    <xdr:col>11</xdr:col>
                    <xdr:colOff>19050</xdr:colOff>
                    <xdr:row>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8" r:id="rId15" name="Check Box 18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23</xdr:row>
                    <xdr:rowOff>0</xdr:rowOff>
                  </from>
                  <to>
                    <xdr:col>11</xdr:col>
                    <xdr:colOff>19050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0" r:id="rId16" name="Check Box 2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25</xdr:row>
                    <xdr:rowOff>0</xdr:rowOff>
                  </from>
                  <to>
                    <xdr:col>9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1" r:id="rId17" name="Check Box 2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26</xdr:row>
                    <xdr:rowOff>0</xdr:rowOff>
                  </from>
                  <to>
                    <xdr:col>11</xdr:col>
                    <xdr:colOff>19050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2" r:id="rId18" name="Check Box 22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27</xdr:row>
                    <xdr:rowOff>0</xdr:rowOff>
                  </from>
                  <to>
                    <xdr:col>11</xdr:col>
                    <xdr:colOff>19050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5" r:id="rId19" name="Check Box 2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29</xdr:row>
                    <xdr:rowOff>171450</xdr:rowOff>
                  </from>
                  <to>
                    <xdr:col>11</xdr:col>
                    <xdr:colOff>19050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6" r:id="rId20" name="Check Box 26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31</xdr:row>
                    <xdr:rowOff>0</xdr:rowOff>
                  </from>
                  <to>
                    <xdr:col>11</xdr:col>
                    <xdr:colOff>19050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7" r:id="rId21" name="Check Box 2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32</xdr:row>
                    <xdr:rowOff>152400</xdr:rowOff>
                  </from>
                  <to>
                    <xdr:col>11</xdr:col>
                    <xdr:colOff>19050</xdr:colOff>
                    <xdr:row>33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8" r:id="rId22" name="Check Box 28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33</xdr:row>
                    <xdr:rowOff>142875</xdr:rowOff>
                  </from>
                  <to>
                    <xdr:col>11</xdr:col>
                    <xdr:colOff>19050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1" r:id="rId23" name="Check Box 3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36</xdr:row>
                    <xdr:rowOff>152400</xdr:rowOff>
                  </from>
                  <to>
                    <xdr:col>11</xdr:col>
                    <xdr:colOff>19050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2" r:id="rId24" name="Check Box 32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37</xdr:row>
                    <xdr:rowOff>152400</xdr:rowOff>
                  </from>
                  <to>
                    <xdr:col>11</xdr:col>
                    <xdr:colOff>19050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4" r:id="rId25" name="Check Box 34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39</xdr:row>
                    <xdr:rowOff>152400</xdr:rowOff>
                  </from>
                  <to>
                    <xdr:col>11</xdr:col>
                    <xdr:colOff>19050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6" r:id="rId26" name="Check Box 36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42</xdr:row>
                    <xdr:rowOff>9525</xdr:rowOff>
                  </from>
                  <to>
                    <xdr:col>11</xdr:col>
                    <xdr:colOff>19050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7" r:id="rId27" name="Check Box 3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44</xdr:row>
                    <xdr:rowOff>0</xdr:rowOff>
                  </from>
                  <to>
                    <xdr:col>11</xdr:col>
                    <xdr:colOff>19050</xdr:colOff>
                    <xdr:row>44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9" r:id="rId28" name="Check Box 3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47</xdr:row>
                    <xdr:rowOff>0</xdr:rowOff>
                  </from>
                  <to>
                    <xdr:col>11</xdr:col>
                    <xdr:colOff>19050</xdr:colOff>
                    <xdr:row>47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1" r:id="rId29" name="Check Box 4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49</xdr:row>
                    <xdr:rowOff>0</xdr:rowOff>
                  </from>
                  <to>
                    <xdr:col>11</xdr:col>
                    <xdr:colOff>19050</xdr:colOff>
                    <xdr:row>49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2" r:id="rId30" name="Check Box 42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50</xdr:row>
                    <xdr:rowOff>0</xdr:rowOff>
                  </from>
                  <to>
                    <xdr:col>11</xdr:col>
                    <xdr:colOff>19050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7" r:id="rId31" name="Check Box 4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54</xdr:row>
                    <xdr:rowOff>0</xdr:rowOff>
                  </from>
                  <to>
                    <xdr:col>11</xdr:col>
                    <xdr:colOff>19050</xdr:colOff>
                    <xdr:row>54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9" r:id="rId32" name="Check Box 4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57</xdr:row>
                    <xdr:rowOff>0</xdr:rowOff>
                  </from>
                  <to>
                    <xdr:col>11</xdr:col>
                    <xdr:colOff>19050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3" r:id="rId33" name="Check Box 5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61</xdr:row>
                    <xdr:rowOff>0</xdr:rowOff>
                  </from>
                  <to>
                    <xdr:col>11</xdr:col>
                    <xdr:colOff>19050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5" r:id="rId34" name="Check Box 5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64</xdr:row>
                    <xdr:rowOff>0</xdr:rowOff>
                  </from>
                  <to>
                    <xdr:col>11</xdr:col>
                    <xdr:colOff>19050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7" r:id="rId35" name="Check Box 5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66</xdr:row>
                    <xdr:rowOff>0</xdr:rowOff>
                  </from>
                  <to>
                    <xdr:col>11</xdr:col>
                    <xdr:colOff>19050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9" r:id="rId36" name="Check Box 5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68</xdr:row>
                    <xdr:rowOff>0</xdr:rowOff>
                  </from>
                  <to>
                    <xdr:col>11</xdr:col>
                    <xdr:colOff>19050</xdr:colOff>
                    <xdr:row>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1" r:id="rId37" name="Check Box 6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71</xdr:row>
                    <xdr:rowOff>0</xdr:rowOff>
                  </from>
                  <to>
                    <xdr:col>11</xdr:col>
                    <xdr:colOff>19050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2" r:id="rId38" name="Check Box 72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82</xdr:row>
                    <xdr:rowOff>0</xdr:rowOff>
                  </from>
                  <to>
                    <xdr:col>11</xdr:col>
                    <xdr:colOff>19050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3" r:id="rId39" name="Check Box 7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83</xdr:row>
                    <xdr:rowOff>180975</xdr:rowOff>
                  </from>
                  <to>
                    <xdr:col>11</xdr:col>
                    <xdr:colOff>19050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4" r:id="rId40" name="Check Box 74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85</xdr:row>
                    <xdr:rowOff>0</xdr:rowOff>
                  </from>
                  <to>
                    <xdr:col>11</xdr:col>
                    <xdr:colOff>19050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6" r:id="rId41" name="Check Box 76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87</xdr:row>
                    <xdr:rowOff>0</xdr:rowOff>
                  </from>
                  <to>
                    <xdr:col>11</xdr:col>
                    <xdr:colOff>19050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8" r:id="rId42" name="Check Box 78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89</xdr:row>
                    <xdr:rowOff>171450</xdr:rowOff>
                  </from>
                  <to>
                    <xdr:col>11</xdr:col>
                    <xdr:colOff>19050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0" r:id="rId43" name="Check Box 8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92</xdr:row>
                    <xdr:rowOff>0</xdr:rowOff>
                  </from>
                  <to>
                    <xdr:col>11</xdr:col>
                    <xdr:colOff>19050</xdr:colOff>
                    <xdr:row>92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2" r:id="rId44" name="Check Box 82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97</xdr:row>
                    <xdr:rowOff>0</xdr:rowOff>
                  </from>
                  <to>
                    <xdr:col>11</xdr:col>
                    <xdr:colOff>19050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3" r:id="rId45" name="Check Box 83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105</xdr:row>
                    <xdr:rowOff>304800</xdr:rowOff>
                  </from>
                  <to>
                    <xdr:col>9</xdr:col>
                    <xdr:colOff>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5" r:id="rId46" name="Check Box 8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108</xdr:row>
                    <xdr:rowOff>0</xdr:rowOff>
                  </from>
                  <to>
                    <xdr:col>11</xdr:col>
                    <xdr:colOff>19050</xdr:colOff>
                    <xdr:row>109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7" r:id="rId47" name="Check Box 8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109</xdr:row>
                    <xdr:rowOff>180975</xdr:rowOff>
                  </from>
                  <to>
                    <xdr:col>11</xdr:col>
                    <xdr:colOff>19050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8" r:id="rId48" name="Check Box 88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112</xdr:row>
                    <xdr:rowOff>0</xdr:rowOff>
                  </from>
                  <to>
                    <xdr:col>11</xdr:col>
                    <xdr:colOff>19050</xdr:colOff>
                    <xdr:row>112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4" r:id="rId49" name="Check Box 94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101</xdr:row>
                    <xdr:rowOff>0</xdr:rowOff>
                  </from>
                  <to>
                    <xdr:col>9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6" r:id="rId50" name="Check Box 96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102</xdr:row>
                    <xdr:rowOff>304800</xdr:rowOff>
                  </from>
                  <to>
                    <xdr:col>9</xdr:col>
                    <xdr:colOff>0</xdr:colOff>
                    <xdr:row>104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8" r:id="rId51" name="Check Box 98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105</xdr:row>
                    <xdr:rowOff>0</xdr:rowOff>
                  </from>
                  <to>
                    <xdr:col>9</xdr:col>
                    <xdr:colOff>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1" r:id="rId52" name="Check Box 101">
              <controlPr defaultSize="0" autoFill="0" autoLine="0" autoPict="0">
                <anchor moveWithCells="1">
                  <from>
                    <xdr:col>8</xdr:col>
                    <xdr:colOff>9525</xdr:colOff>
                    <xdr:row>5</xdr:row>
                    <xdr:rowOff>9525</xdr:rowOff>
                  </from>
                  <to>
                    <xdr:col>11</xdr:col>
                    <xdr:colOff>28575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3" r:id="rId53" name="Check Box 103">
              <controlPr defaultSize="0" autoFill="0" autoLine="0" autoPict="0">
                <anchor moveWithCells="1">
                  <from>
                    <xdr:col>8</xdr:col>
                    <xdr:colOff>0</xdr:colOff>
                    <xdr:row>7</xdr:row>
                    <xdr:rowOff>0</xdr:rowOff>
                  </from>
                  <to>
                    <xdr:col>11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6" r:id="rId54" name="Check Box 106">
              <controlPr defaultSize="0" autoFill="0" autoLine="0" autoPict="0">
                <anchor moveWithCells="1">
                  <from>
                    <xdr:col>8</xdr:col>
                    <xdr:colOff>0</xdr:colOff>
                    <xdr:row>45</xdr:row>
                    <xdr:rowOff>0</xdr:rowOff>
                  </from>
                  <to>
                    <xdr:col>11</xdr:col>
                    <xdr:colOff>19050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8" r:id="rId55" name="Check Box 108">
              <controlPr defaultSize="0" autoFill="0" autoLine="0" autoPict="0">
                <anchor moveWithCells="1">
                  <from>
                    <xdr:col>8</xdr:col>
                    <xdr:colOff>0</xdr:colOff>
                    <xdr:row>68</xdr:row>
                    <xdr:rowOff>152400</xdr:rowOff>
                  </from>
                  <to>
                    <xdr:col>11</xdr:col>
                    <xdr:colOff>19050</xdr:colOff>
                    <xdr:row>69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9" r:id="rId56" name="Check Box 109">
              <controlPr defaultSize="0" autoFill="0" autoLine="0" autoPict="0">
                <anchor moveWithCells="1">
                  <from>
                    <xdr:col>8</xdr:col>
                    <xdr:colOff>0</xdr:colOff>
                    <xdr:row>83</xdr:row>
                    <xdr:rowOff>0</xdr:rowOff>
                  </from>
                  <to>
                    <xdr:col>11</xdr:col>
                    <xdr:colOff>19050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0" r:id="rId57" name="Check Box 110">
              <controlPr defaultSize="0" autoFill="0" autoLine="0" autoPict="0">
                <anchor moveWithCells="1">
                  <from>
                    <xdr:col>8</xdr:col>
                    <xdr:colOff>0</xdr:colOff>
                    <xdr:row>88</xdr:row>
                    <xdr:rowOff>0</xdr:rowOff>
                  </from>
                  <to>
                    <xdr:col>11</xdr:col>
                    <xdr:colOff>19050</xdr:colOff>
                    <xdr:row>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2" r:id="rId58" name="Check Box 372">
              <controlPr defaultSize="0" autoFill="0" autoLine="0" autoPict="0">
                <anchor moveWithCells="1">
                  <from>
                    <xdr:col>8</xdr:col>
                    <xdr:colOff>0</xdr:colOff>
                    <xdr:row>55</xdr:row>
                    <xdr:rowOff>0</xdr:rowOff>
                  </from>
                  <to>
                    <xdr:col>11</xdr:col>
                    <xdr:colOff>19050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0" r:id="rId59" name="Check Box 500">
              <controlPr defaultSize="0" autoFill="0" autoLine="0" autoPict="0">
                <anchor moveWithCells="1">
                  <from>
                    <xdr:col>8</xdr:col>
                    <xdr:colOff>0</xdr:colOff>
                    <xdr:row>16</xdr:row>
                    <xdr:rowOff>0</xdr:rowOff>
                  </from>
                  <to>
                    <xdr:col>11</xdr:col>
                    <xdr:colOff>9525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1" r:id="rId60" name="Check Box 501">
              <controlPr defaultSize="0" autoFill="0" autoLine="0" autoPict="0">
                <anchor moveWithCells="1">
                  <from>
                    <xdr:col>8</xdr:col>
                    <xdr:colOff>9525</xdr:colOff>
                    <xdr:row>63</xdr:row>
                    <xdr:rowOff>0</xdr:rowOff>
                  </from>
                  <to>
                    <xdr:col>9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7" r:id="rId61" name="Check Box 507">
              <controlPr defaultSize="0" autoFill="0" autoLine="0" autoPict="0">
                <anchor moveWithCells="1">
                  <from>
                    <xdr:col>8</xdr:col>
                    <xdr:colOff>0</xdr:colOff>
                    <xdr:row>24</xdr:row>
                    <xdr:rowOff>0</xdr:rowOff>
                  </from>
                  <to>
                    <xdr:col>9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8" r:id="rId62" name="Check Box 508">
              <controlPr defaultSize="0" autoFill="0" autoLine="0" autoPict="0">
                <anchor moveWithCells="1">
                  <from>
                    <xdr:col>7</xdr:col>
                    <xdr:colOff>2190750</xdr:colOff>
                    <xdr:row>28</xdr:row>
                    <xdr:rowOff>0</xdr:rowOff>
                  </from>
                  <to>
                    <xdr:col>11</xdr:col>
                    <xdr:colOff>19050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9" r:id="rId63" name="Check Box 509">
              <controlPr defaultSize="0" autoFill="0" autoLine="0" autoPict="0">
                <anchor moveWithCells="1">
                  <from>
                    <xdr:col>8</xdr:col>
                    <xdr:colOff>0</xdr:colOff>
                    <xdr:row>53</xdr:row>
                    <xdr:rowOff>0</xdr:rowOff>
                  </from>
                  <to>
                    <xdr:col>9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0" r:id="rId64" name="Check Box 510">
              <controlPr defaultSize="0" autoFill="0" autoLine="0" autoPict="0">
                <anchor moveWithCells="1">
                  <from>
                    <xdr:col>8</xdr:col>
                    <xdr:colOff>0</xdr:colOff>
                    <xdr:row>46</xdr:row>
                    <xdr:rowOff>0</xdr:rowOff>
                  </from>
                  <to>
                    <xdr:col>9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1" r:id="rId65" name="Check Box 511">
              <controlPr defaultSize="0" autoFill="0" autoLine="0" autoPict="0">
                <anchor moveWithCells="1">
                  <from>
                    <xdr:col>8</xdr:col>
                    <xdr:colOff>0</xdr:colOff>
                    <xdr:row>56</xdr:row>
                    <xdr:rowOff>0</xdr:rowOff>
                  </from>
                  <to>
                    <xdr:col>9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2" r:id="rId66" name="Check Box 512">
              <controlPr defaultSize="0" autoFill="0" autoLine="0" autoPict="0">
                <anchor moveWithCells="1">
                  <from>
                    <xdr:col>8</xdr:col>
                    <xdr:colOff>0</xdr:colOff>
                    <xdr:row>60</xdr:row>
                    <xdr:rowOff>0</xdr:rowOff>
                  </from>
                  <to>
                    <xdr:col>9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3" r:id="rId67" name="Check Box 513">
              <controlPr defaultSize="0" autoFill="0" autoLine="0" autoPict="0">
                <anchor moveWithCells="1">
                  <from>
                    <xdr:col>8</xdr:col>
                    <xdr:colOff>0</xdr:colOff>
                    <xdr:row>67</xdr:row>
                    <xdr:rowOff>0</xdr:rowOff>
                  </from>
                  <to>
                    <xdr:col>9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4" r:id="rId68" name="Check Box 514">
              <controlPr defaultSize="0" autoFill="0" autoLine="0" autoPict="0">
                <anchor moveWithCells="1">
                  <from>
                    <xdr:col>8</xdr:col>
                    <xdr:colOff>0</xdr:colOff>
                    <xdr:row>72</xdr:row>
                    <xdr:rowOff>0</xdr:rowOff>
                  </from>
                  <to>
                    <xdr:col>9</xdr:col>
                    <xdr:colOff>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5" r:id="rId69" name="Check Box 515">
              <controlPr defaultSize="0" autoFill="0" autoLine="0" autoPict="0">
                <anchor moveWithCells="1">
                  <from>
                    <xdr:col>8</xdr:col>
                    <xdr:colOff>0</xdr:colOff>
                    <xdr:row>74</xdr:row>
                    <xdr:rowOff>0</xdr:rowOff>
                  </from>
                  <to>
                    <xdr:col>9</xdr:col>
                    <xdr:colOff>0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6" r:id="rId70" name="Check Box 516">
              <controlPr defaultSize="0" autoFill="0" autoLine="0" autoPict="0">
                <anchor moveWithCells="1">
                  <from>
                    <xdr:col>8</xdr:col>
                    <xdr:colOff>0</xdr:colOff>
                    <xdr:row>76</xdr:row>
                    <xdr:rowOff>0</xdr:rowOff>
                  </from>
                  <to>
                    <xdr:col>9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7" r:id="rId71" name="Check Box 517">
              <controlPr defaultSize="0" autoFill="0" autoLine="0" autoPict="0">
                <anchor moveWithCells="1">
                  <from>
                    <xdr:col>8</xdr:col>
                    <xdr:colOff>0</xdr:colOff>
                    <xdr:row>78</xdr:row>
                    <xdr:rowOff>0</xdr:rowOff>
                  </from>
                  <to>
                    <xdr:col>9</xdr:col>
                    <xdr:colOff>0</xdr:colOff>
                    <xdr:row>78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8" r:id="rId72" name="Check Box 518">
              <controlPr defaultSize="0" autoFill="0" autoLine="0" autoPict="0">
                <anchor moveWithCells="1">
                  <from>
                    <xdr:col>8</xdr:col>
                    <xdr:colOff>0</xdr:colOff>
                    <xdr:row>80</xdr:row>
                    <xdr:rowOff>0</xdr:rowOff>
                  </from>
                  <to>
                    <xdr:col>9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9" r:id="rId73" name="Check Box 519">
              <controlPr defaultSize="0" autoFill="0" autoLine="0" autoPict="0">
                <anchor moveWithCells="1">
                  <from>
                    <xdr:col>8</xdr:col>
                    <xdr:colOff>0</xdr:colOff>
                    <xdr:row>86</xdr:row>
                    <xdr:rowOff>0</xdr:rowOff>
                  </from>
                  <to>
                    <xdr:col>9</xdr:col>
                    <xdr:colOff>0</xdr:colOff>
                    <xdr:row>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0" r:id="rId74" name="Check Box 520">
              <controlPr defaultSize="0" autoFill="0" autoLine="0" autoPict="0">
                <anchor moveWithCells="1">
                  <from>
                    <xdr:col>8</xdr:col>
                    <xdr:colOff>0</xdr:colOff>
                    <xdr:row>102</xdr:row>
                    <xdr:rowOff>0</xdr:rowOff>
                  </from>
                  <to>
                    <xdr:col>9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1" r:id="rId75" name="Check Box 521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9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3" r:id="rId76" name="Check Box 523">
              <controlPr defaultSize="0" autoFill="0" autoLine="0" autoPict="0">
                <anchor moveWithCells="1">
                  <from>
                    <xdr:col>8</xdr:col>
                    <xdr:colOff>0</xdr:colOff>
                    <xdr:row>35</xdr:row>
                    <xdr:rowOff>0</xdr:rowOff>
                  </from>
                  <to>
                    <xdr:col>9</xdr:col>
                    <xdr:colOff>0</xdr:colOff>
                    <xdr:row>35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4" r:id="rId77" name="Check Box 524">
              <controlPr defaultSize="0" autoFill="0" autoLine="0" autoPict="0">
                <anchor moveWithCells="1">
                  <from>
                    <xdr:col>8</xdr:col>
                    <xdr:colOff>0</xdr:colOff>
                    <xdr:row>51</xdr:row>
                    <xdr:rowOff>0</xdr:rowOff>
                  </from>
                  <to>
                    <xdr:col>9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5" r:id="rId78" name="Check Box 525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93</xdr:row>
                    <xdr:rowOff>0</xdr:rowOff>
                  </from>
                  <to>
                    <xdr:col>11</xdr:col>
                    <xdr:colOff>19050</xdr:colOff>
                    <xdr:row>93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6" r:id="rId79" name="Check Box 526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94</xdr:row>
                    <xdr:rowOff>0</xdr:rowOff>
                  </from>
                  <to>
                    <xdr:col>11</xdr:col>
                    <xdr:colOff>19050</xdr:colOff>
                    <xdr:row>94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7" r:id="rId80" name="Check Box 527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95</xdr:row>
                    <xdr:rowOff>0</xdr:rowOff>
                  </from>
                  <to>
                    <xdr:col>11</xdr:col>
                    <xdr:colOff>19050</xdr:colOff>
                    <xdr:row>95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8" r:id="rId81" name="Check Box 528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98</xdr:row>
                    <xdr:rowOff>0</xdr:rowOff>
                  </from>
                  <to>
                    <xdr:col>11</xdr:col>
                    <xdr:colOff>19050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9" r:id="rId82" name="Check Box 529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99</xdr:row>
                    <xdr:rowOff>0</xdr:rowOff>
                  </from>
                  <to>
                    <xdr:col>11</xdr:col>
                    <xdr:colOff>19050</xdr:colOff>
                    <xdr:row>100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0" r:id="rId83" name="Check Box 530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21</xdr:row>
                    <xdr:rowOff>0</xdr:rowOff>
                  </from>
                  <to>
                    <xdr:col>11</xdr:col>
                    <xdr:colOff>19050</xdr:colOff>
                    <xdr:row>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1" r:id="rId84" name="Check Box 531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58</xdr:row>
                    <xdr:rowOff>0</xdr:rowOff>
                  </from>
                  <to>
                    <xdr:col>11</xdr:col>
                    <xdr:colOff>19050</xdr:colOff>
                    <xdr:row>59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3"/>
  <sheetViews>
    <sheetView workbookViewId="0">
      <selection activeCell="C18" sqref="C18"/>
    </sheetView>
  </sheetViews>
  <sheetFormatPr defaultRowHeight="13.5"/>
  <cols>
    <col min="1" max="1" width="11.625" style="3" customWidth="1"/>
    <col min="2" max="2" width="5" style="3" customWidth="1"/>
    <col min="3" max="4" width="9" style="3"/>
    <col min="5" max="5" width="5" style="3" customWidth="1"/>
    <col min="6" max="6" width="9" style="3"/>
  </cols>
  <sheetData>
    <row r="1" spans="1:6" ht="14.25" thickBot="1">
      <c r="A1" s="1" t="s">
        <v>31</v>
      </c>
      <c r="B1" s="2"/>
      <c r="C1" s="14" t="s">
        <v>73</v>
      </c>
      <c r="D1" s="15" t="s">
        <v>32</v>
      </c>
      <c r="F1" s="3" t="s">
        <v>49</v>
      </c>
    </row>
    <row r="2" spans="1:6">
      <c r="A2" s="4">
        <v>0</v>
      </c>
      <c r="B2" s="5"/>
      <c r="C2" s="16" t="s">
        <v>33</v>
      </c>
      <c r="D2" s="17" t="s">
        <v>74</v>
      </c>
    </row>
    <row r="3" spans="1:6">
      <c r="A3" s="6">
        <v>0.5</v>
      </c>
      <c r="B3" s="5"/>
      <c r="C3" s="18" t="s">
        <v>75</v>
      </c>
      <c r="D3" s="19" t="s">
        <v>74</v>
      </c>
      <c r="F3" s="3">
        <v>0</v>
      </c>
    </row>
    <row r="4" spans="1:6" ht="14.25" thickBot="1">
      <c r="A4" s="7">
        <v>1</v>
      </c>
      <c r="B4" s="5"/>
      <c r="C4" s="18" t="s">
        <v>76</v>
      </c>
      <c r="D4" s="19" t="s">
        <v>74</v>
      </c>
      <c r="F4" s="3">
        <v>1</v>
      </c>
    </row>
    <row r="5" spans="1:6">
      <c r="C5" s="18" t="s">
        <v>77</v>
      </c>
      <c r="D5" s="19" t="s">
        <v>74</v>
      </c>
      <c r="F5" s="3">
        <v>2</v>
      </c>
    </row>
    <row r="6" spans="1:6">
      <c r="C6" s="18" t="s">
        <v>78</v>
      </c>
      <c r="D6" s="19" t="s">
        <v>74</v>
      </c>
      <c r="F6" s="3">
        <v>3</v>
      </c>
    </row>
    <row r="7" spans="1:6">
      <c r="A7" s="2"/>
      <c r="C7" s="18" t="s">
        <v>79</v>
      </c>
      <c r="D7" s="19" t="s">
        <v>74</v>
      </c>
      <c r="F7" s="3">
        <v>4</v>
      </c>
    </row>
    <row r="8" spans="1:6">
      <c r="A8" s="28"/>
      <c r="C8" s="18" t="s">
        <v>34</v>
      </c>
      <c r="D8" s="19" t="s">
        <v>74</v>
      </c>
      <c r="F8" s="3">
        <v>5</v>
      </c>
    </row>
    <row r="9" spans="1:6">
      <c r="A9" s="29"/>
      <c r="C9" s="18" t="s">
        <v>80</v>
      </c>
      <c r="D9" s="19" t="s">
        <v>74</v>
      </c>
      <c r="F9" s="3">
        <v>6</v>
      </c>
    </row>
    <row r="10" spans="1:6">
      <c r="A10" s="29"/>
      <c r="C10" s="18" t="s">
        <v>81</v>
      </c>
      <c r="D10" s="19" t="s">
        <v>74</v>
      </c>
      <c r="F10" s="3">
        <v>7</v>
      </c>
    </row>
    <row r="11" spans="1:6">
      <c r="A11" s="29"/>
      <c r="C11" s="20" t="s">
        <v>82</v>
      </c>
      <c r="D11" s="21" t="s">
        <v>83</v>
      </c>
      <c r="F11" s="3">
        <v>8</v>
      </c>
    </row>
    <row r="12" spans="1:6">
      <c r="A12" s="29"/>
      <c r="C12" s="20" t="s">
        <v>84</v>
      </c>
      <c r="D12" s="21" t="s">
        <v>83</v>
      </c>
      <c r="F12" s="3">
        <v>9</v>
      </c>
    </row>
    <row r="13" spans="1:6">
      <c r="A13" s="29"/>
      <c r="C13" s="22" t="s">
        <v>85</v>
      </c>
      <c r="D13" s="23" t="s">
        <v>83</v>
      </c>
      <c r="F13" s="3">
        <v>10</v>
      </c>
    </row>
    <row r="14" spans="1:6" ht="14.25" thickBot="1">
      <c r="A14" s="29"/>
      <c r="C14" s="24" t="s">
        <v>86</v>
      </c>
      <c r="D14" s="25" t="s">
        <v>83</v>
      </c>
      <c r="F14" s="3">
        <v>11</v>
      </c>
    </row>
    <row r="15" spans="1:6">
      <c r="A15" s="29"/>
      <c r="C15" s="26"/>
      <c r="D15" s="27"/>
      <c r="F15" s="3">
        <v>12</v>
      </c>
    </row>
    <row r="16" spans="1:6">
      <c r="A16" s="29"/>
      <c r="C16" s="26"/>
      <c r="D16" s="27"/>
      <c r="F16" s="3">
        <v>13</v>
      </c>
    </row>
    <row r="17" spans="3:6">
      <c r="C17" s="26"/>
      <c r="D17" s="27"/>
      <c r="F17" s="3">
        <v>14</v>
      </c>
    </row>
    <row r="18" spans="3:6">
      <c r="C18" s="26"/>
      <c r="D18" s="27"/>
      <c r="F18" s="3">
        <v>15</v>
      </c>
    </row>
    <row r="19" spans="3:6">
      <c r="C19" s="26"/>
      <c r="D19" s="27"/>
      <c r="F19" s="3">
        <v>16</v>
      </c>
    </row>
    <row r="20" spans="3:6">
      <c r="C20" s="26"/>
      <c r="D20" s="27"/>
      <c r="F20" s="3">
        <v>17</v>
      </c>
    </row>
    <row r="21" spans="3:6">
      <c r="C21" s="26"/>
      <c r="D21" s="27"/>
      <c r="F21" s="3">
        <v>18</v>
      </c>
    </row>
    <row r="22" spans="3:6">
      <c r="C22" s="26"/>
      <c r="D22" s="27"/>
      <c r="F22" s="3">
        <v>19</v>
      </c>
    </row>
    <row r="23" spans="3:6">
      <c r="C23" s="26"/>
      <c r="D23" s="27"/>
      <c r="F23" s="3">
        <v>20</v>
      </c>
    </row>
    <row r="24" spans="3:6">
      <c r="C24" s="26"/>
      <c r="D24" s="27"/>
      <c r="F24" s="3">
        <v>21</v>
      </c>
    </row>
    <row r="25" spans="3:6">
      <c r="C25" s="26"/>
      <c r="D25" s="27"/>
      <c r="F25" s="3">
        <v>22</v>
      </c>
    </row>
    <row r="26" spans="3:6">
      <c r="C26" s="26"/>
      <c r="D26" s="27"/>
      <c r="F26" s="3">
        <v>23</v>
      </c>
    </row>
    <row r="27" spans="3:6">
      <c r="C27" s="26"/>
      <c r="D27" s="27"/>
      <c r="F27" s="3">
        <v>24</v>
      </c>
    </row>
    <row r="28" spans="3:6">
      <c r="C28" s="26"/>
      <c r="D28" s="27"/>
      <c r="F28" s="3">
        <v>25</v>
      </c>
    </row>
    <row r="29" spans="3:6">
      <c r="C29" s="26"/>
      <c r="D29" s="27"/>
      <c r="F29" s="3">
        <v>26</v>
      </c>
    </row>
    <row r="30" spans="3:6">
      <c r="C30" s="26"/>
      <c r="D30" s="27"/>
      <c r="F30" s="3">
        <v>27</v>
      </c>
    </row>
    <row r="31" spans="3:6">
      <c r="C31" s="26"/>
      <c r="D31" s="27"/>
      <c r="F31" s="3">
        <v>28</v>
      </c>
    </row>
    <row r="32" spans="3:6">
      <c r="C32" s="26"/>
      <c r="D32" s="27"/>
      <c r="F32" s="3">
        <v>29</v>
      </c>
    </row>
    <row r="33" spans="3:6">
      <c r="C33" s="26"/>
      <c r="D33" s="27"/>
      <c r="F33" s="3">
        <v>30</v>
      </c>
    </row>
    <row r="34" spans="3:6">
      <c r="C34" s="26"/>
      <c r="D34" s="27"/>
      <c r="F34" s="3">
        <v>31</v>
      </c>
    </row>
    <row r="35" spans="3:6">
      <c r="C35" s="26"/>
      <c r="D35" s="27"/>
      <c r="F35" s="3">
        <v>32</v>
      </c>
    </row>
    <row r="36" spans="3:6">
      <c r="C36" s="26"/>
      <c r="D36" s="27"/>
      <c r="F36" s="3">
        <v>33</v>
      </c>
    </row>
    <row r="37" spans="3:6">
      <c r="F37" s="3">
        <v>34</v>
      </c>
    </row>
    <row r="38" spans="3:6">
      <c r="F38" s="3">
        <v>35</v>
      </c>
    </row>
    <row r="39" spans="3:6">
      <c r="F39" s="3">
        <v>36</v>
      </c>
    </row>
    <row r="40" spans="3:6">
      <c r="F40" s="3">
        <v>37</v>
      </c>
    </row>
    <row r="41" spans="3:6">
      <c r="F41" s="3">
        <v>38</v>
      </c>
    </row>
    <row r="42" spans="3:6">
      <c r="F42" s="3">
        <v>39</v>
      </c>
    </row>
    <row r="43" spans="3:6">
      <c r="F43" s="3">
        <v>40</v>
      </c>
    </row>
    <row r="44" spans="3:6">
      <c r="F44" s="3">
        <v>41</v>
      </c>
    </row>
    <row r="45" spans="3:6">
      <c r="F45" s="3">
        <v>42</v>
      </c>
    </row>
    <row r="46" spans="3:6">
      <c r="F46" s="3">
        <v>43</v>
      </c>
    </row>
    <row r="47" spans="3:6">
      <c r="F47" s="3">
        <v>44</v>
      </c>
    </row>
    <row r="48" spans="3:6">
      <c r="F48" s="3">
        <v>45</v>
      </c>
    </row>
    <row r="49" spans="6:6">
      <c r="F49" s="3">
        <v>46</v>
      </c>
    </row>
    <row r="50" spans="6:6">
      <c r="F50" s="3">
        <v>47</v>
      </c>
    </row>
    <row r="51" spans="6:6">
      <c r="F51" s="3">
        <v>48</v>
      </c>
    </row>
    <row r="52" spans="6:6">
      <c r="F52" s="3">
        <v>49</v>
      </c>
    </row>
    <row r="53" spans="6:6">
      <c r="F53" s="3">
        <v>50</v>
      </c>
    </row>
    <row r="54" spans="6:6">
      <c r="F54" s="3">
        <v>51</v>
      </c>
    </row>
    <row r="55" spans="6:6">
      <c r="F55" s="3">
        <v>52</v>
      </c>
    </row>
    <row r="56" spans="6:6">
      <c r="F56" s="3">
        <v>53</v>
      </c>
    </row>
    <row r="57" spans="6:6">
      <c r="F57" s="3">
        <v>54</v>
      </c>
    </row>
    <row r="58" spans="6:6">
      <c r="F58" s="3">
        <v>55</v>
      </c>
    </row>
    <row r="59" spans="6:6">
      <c r="F59" s="3">
        <v>56</v>
      </c>
    </row>
    <row r="60" spans="6:6">
      <c r="F60" s="3">
        <v>57</v>
      </c>
    </row>
    <row r="61" spans="6:6">
      <c r="F61" s="3">
        <v>58</v>
      </c>
    </row>
    <row r="62" spans="6:6">
      <c r="F62" s="3">
        <v>59</v>
      </c>
    </row>
    <row r="63" spans="6:6">
      <c r="F63" s="3">
        <v>60</v>
      </c>
    </row>
    <row r="64" spans="6:6">
      <c r="F64" s="3">
        <v>61</v>
      </c>
    </row>
    <row r="65" spans="6:6">
      <c r="F65" s="3">
        <v>62</v>
      </c>
    </row>
    <row r="66" spans="6:6">
      <c r="F66" s="3">
        <v>63</v>
      </c>
    </row>
    <row r="67" spans="6:6">
      <c r="F67" s="3">
        <v>64</v>
      </c>
    </row>
    <row r="68" spans="6:6">
      <c r="F68" s="3">
        <v>65</v>
      </c>
    </row>
    <row r="69" spans="6:6">
      <c r="F69" s="3">
        <v>66</v>
      </c>
    </row>
    <row r="70" spans="6:6">
      <c r="F70" s="3">
        <v>67</v>
      </c>
    </row>
    <row r="71" spans="6:6">
      <c r="F71" s="3">
        <v>68</v>
      </c>
    </row>
    <row r="72" spans="6:6">
      <c r="F72" s="3">
        <v>69</v>
      </c>
    </row>
    <row r="73" spans="6:6">
      <c r="F73" s="3">
        <v>70</v>
      </c>
    </row>
    <row r="74" spans="6:6">
      <c r="F74" s="3">
        <v>71</v>
      </c>
    </row>
    <row r="75" spans="6:6">
      <c r="F75" s="3">
        <v>72</v>
      </c>
    </row>
    <row r="76" spans="6:6">
      <c r="F76" s="3">
        <v>73</v>
      </c>
    </row>
    <row r="77" spans="6:6">
      <c r="F77" s="3">
        <v>74</v>
      </c>
    </row>
    <row r="78" spans="6:6">
      <c r="F78" s="3">
        <v>75</v>
      </c>
    </row>
    <row r="79" spans="6:6">
      <c r="F79" s="3">
        <v>76</v>
      </c>
    </row>
    <row r="80" spans="6:6">
      <c r="F80" s="3">
        <v>77</v>
      </c>
    </row>
    <row r="81" spans="6:6">
      <c r="F81" s="3">
        <v>78</v>
      </c>
    </row>
    <row r="82" spans="6:6">
      <c r="F82" s="3">
        <v>79</v>
      </c>
    </row>
    <row r="83" spans="6:6">
      <c r="F83" s="3">
        <v>80</v>
      </c>
    </row>
    <row r="84" spans="6:6">
      <c r="F84" s="3">
        <v>81</v>
      </c>
    </row>
    <row r="85" spans="6:6">
      <c r="F85" s="3">
        <v>82</v>
      </c>
    </row>
    <row r="86" spans="6:6">
      <c r="F86" s="3">
        <v>83</v>
      </c>
    </row>
    <row r="87" spans="6:6">
      <c r="F87" s="3">
        <v>84</v>
      </c>
    </row>
    <row r="88" spans="6:6">
      <c r="F88" s="3">
        <v>85</v>
      </c>
    </row>
    <row r="89" spans="6:6">
      <c r="F89" s="3">
        <v>86</v>
      </c>
    </row>
    <row r="90" spans="6:6">
      <c r="F90" s="3">
        <v>87</v>
      </c>
    </row>
    <row r="91" spans="6:6">
      <c r="F91" s="3">
        <v>88</v>
      </c>
    </row>
    <row r="92" spans="6:6">
      <c r="F92" s="3">
        <v>89</v>
      </c>
    </row>
    <row r="93" spans="6:6">
      <c r="F93" s="3">
        <v>90</v>
      </c>
    </row>
    <row r="94" spans="6:6">
      <c r="F94" s="3">
        <v>91</v>
      </c>
    </row>
    <row r="95" spans="6:6">
      <c r="F95" s="3">
        <v>92</v>
      </c>
    </row>
    <row r="96" spans="6:6">
      <c r="F96" s="3">
        <v>93</v>
      </c>
    </row>
    <row r="97" spans="6:6">
      <c r="F97" s="3">
        <v>94</v>
      </c>
    </row>
    <row r="98" spans="6:6">
      <c r="F98" s="3">
        <v>95</v>
      </c>
    </row>
    <row r="99" spans="6:6">
      <c r="F99" s="3">
        <v>96</v>
      </c>
    </row>
    <row r="100" spans="6:6">
      <c r="F100" s="3">
        <v>97</v>
      </c>
    </row>
    <row r="101" spans="6:6">
      <c r="F101" s="3">
        <v>98</v>
      </c>
    </row>
    <row r="102" spans="6:6">
      <c r="F102" s="3">
        <v>99</v>
      </c>
    </row>
    <row r="103" spans="6:6">
      <c r="F103" s="3">
        <v>100</v>
      </c>
    </row>
  </sheetData>
  <phoneticPr fontId="2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50</vt:i4>
      </vt:variant>
    </vt:vector>
  </HeadingPairs>
  <TitlesOfParts>
    <vt:vector size="55" baseType="lpstr">
      <vt:lpstr>試作・調整・加工申請書（５件以下）</vt:lpstr>
      <vt:lpstr>試作・調整・加工申請書（６～１０件）</vt:lpstr>
      <vt:lpstr>試作・調整・加工申請書【記入例】</vt:lpstr>
      <vt:lpstr>試験項目一覧</vt:lpstr>
      <vt:lpstr>プルダウン用シート</vt:lpstr>
      <vt:lpstr>試験項目一覧!Print_Area</vt:lpstr>
      <vt:lpstr>'試作・調整・加工申請書（５件以下）'!Print_Area</vt:lpstr>
      <vt:lpstr>'試作・調整・加工申請書（６～１０件）'!Print_Area</vt:lpstr>
      <vt:lpstr>試作・調整・加工申請書【記入例】!Print_Area</vt:lpstr>
      <vt:lpstr>試験項目一覧!引っかき硬度･鉛筆法</vt:lpstr>
      <vt:lpstr>試験項目一覧!解析シミュレーション・CAE</vt:lpstr>
      <vt:lpstr>試験項目一覧!金属材料摩耗試験</vt:lpstr>
      <vt:lpstr>試験項目一覧!金属試験</vt:lpstr>
      <vt:lpstr>試験項目一覧!金属組織試験</vt:lpstr>
      <vt:lpstr>減免率</vt:lpstr>
      <vt:lpstr>試験項目一覧!硬度試験</vt:lpstr>
      <vt:lpstr>試験項目一覧!材料強度試験</vt:lpstr>
      <vt:lpstr>試験項目一覧!材料強度試験等</vt:lpstr>
      <vt:lpstr>試験項目一覧!材料試験等</vt:lpstr>
      <vt:lpstr>試験項目一覧!三次元形状データ作成・CAD</vt:lpstr>
      <vt:lpstr>試験項目一覧!残留応力測定</vt:lpstr>
      <vt:lpstr>四半期1始</vt:lpstr>
      <vt:lpstr>四半期1終</vt:lpstr>
      <vt:lpstr>四半期2始</vt:lpstr>
      <vt:lpstr>四半期2終</vt:lpstr>
      <vt:lpstr>四半期3始</vt:lpstr>
      <vt:lpstr>四半期3終</vt:lpstr>
      <vt:lpstr>四半期4始</vt:lpstr>
      <vt:lpstr>四半期4終</vt:lpstr>
      <vt:lpstr>試験項目一覧!試験区分</vt:lpstr>
      <vt:lpstr>試験項目一覧!焼結試験</vt:lpstr>
      <vt:lpstr>試験項目一覧!性能試験・長期性能試験</vt:lpstr>
      <vt:lpstr>試験項目一覧!精度試験</vt:lpstr>
      <vt:lpstr>試験項目一覧!精密測定・三次元測定機</vt:lpstr>
      <vt:lpstr>試験項目一覧!設計支援</vt:lpstr>
      <vt:lpstr>試験項目一覧!前処理・金属</vt:lpstr>
      <vt:lpstr>試験項目一覧!前処理・分析</vt:lpstr>
      <vt:lpstr>試験項目一覧!耐候試験・ウェザーメーター</vt:lpstr>
      <vt:lpstr>試験項目一覧!耐光試験・フェードメーター</vt:lpstr>
      <vt:lpstr>試験項目一覧!耐食試験</vt:lpstr>
      <vt:lpstr>担当者</vt:lpstr>
      <vt:lpstr>試験項目一覧!低歪速度試験</vt:lpstr>
      <vt:lpstr>試験項目一覧!定性分析</vt:lpstr>
      <vt:lpstr>試験項目一覧!定量分析</vt:lpstr>
      <vt:lpstr>試験項目一覧!透過率・反射率・吸光度測定</vt:lpstr>
      <vt:lpstr>試験項目一覧!疲労試験</vt:lpstr>
      <vt:lpstr>試験項目一覧!非破壊試験</vt:lpstr>
      <vt:lpstr>試験項目一覧!表面処理試験</vt:lpstr>
      <vt:lpstr>試験項目一覧!付着性･クロスカット法</vt:lpstr>
      <vt:lpstr>試験項目一覧!分析</vt:lpstr>
      <vt:lpstr>試験項目一覧!膜厚試験</vt:lpstr>
      <vt:lpstr>試験項目一覧!木材含水率測定</vt:lpstr>
      <vt:lpstr>試験項目一覧!木材試験</vt:lpstr>
      <vt:lpstr>試験項目一覧!木材比重測定</vt:lpstr>
      <vt:lpstr>試験項目一覧!劣化試験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m_tobita</dc:creator>
  <cp:lastModifiedBy>aoki</cp:lastModifiedBy>
  <cp:lastPrinted>2024-09-26T02:32:52Z</cp:lastPrinted>
  <dcterms:created xsi:type="dcterms:W3CDTF">2000-05-09T02:46:10Z</dcterms:created>
  <dcterms:modified xsi:type="dcterms:W3CDTF">2026-03-30T01:30:45Z</dcterms:modified>
</cp:coreProperties>
</file>