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drawings/drawing6.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defaultThemeVersion="124226"/>
  <mc:AlternateContent xmlns:mc="http://schemas.openxmlformats.org/markup-compatibility/2006">
    <mc:Choice Requires="x15">
      <x15ac:absPath xmlns:x15ac="http://schemas.microsoft.com/office/spreadsheetml/2010/11/ac" url="\\nas55\public\06_事業\使用料-手数料関連\00_申請書様式\R8.10.1様式\"/>
    </mc:Choice>
  </mc:AlternateContent>
  <xr:revisionPtr revIDLastSave="0" documentId="13_ncr:1_{8F2EDC57-6FA0-4514-A100-44C562B6CA27}" xr6:coauthVersionLast="47" xr6:coauthVersionMax="47" xr10:uidLastSave="{00000000-0000-0000-0000-000000000000}"/>
  <bookViews>
    <workbookView xWindow="28680" yWindow="-120" windowWidth="29040" windowHeight="15720" tabRatio="761" xr2:uid="{00000000-000D-0000-FFFF-FFFF00000000}"/>
  </bookViews>
  <sheets>
    <sheet name="設備使用申請書【記入例】" sheetId="28" r:id="rId1"/>
    <sheet name="設備使用申請書" sheetId="26" r:id="rId2"/>
    <sheet name="誓約書【記入例】" sheetId="31" r:id="rId3"/>
    <sheet name="誓約書" sheetId="32" r:id="rId4"/>
    <sheet name="設備機器一覧" sheetId="16" r:id="rId5"/>
    <sheet name="作成方法(管理者用）" sheetId="19" state="hidden" r:id="rId6"/>
    <sheet name="プルダウン用シート" sheetId="23" state="hidden" r:id="rId7"/>
  </sheets>
  <definedNames>
    <definedName name="_8">プルダウン用シート!$G$7:$G$16</definedName>
    <definedName name="_9">プルダウン用シート!$G$3:$G$6</definedName>
    <definedName name="_xlnm._FilterDatabase" localSheetId="4" hidden="1">設備機器一覧!$I$1:$I$110</definedName>
    <definedName name="_xlnm._FilterDatabase" localSheetId="1" hidden="1">設備使用申請書!$B$48:$BD$87</definedName>
    <definedName name="_xlnm._FilterDatabase" localSheetId="0" hidden="1">設備使用申請書【記入例】!$B$47:$BC$86</definedName>
    <definedName name="〇強度試験機器">設備機器一覧!$C$3:$C$5</definedName>
    <definedName name="EMI試験">設備機器一覧!#REF!</definedName>
    <definedName name="_xlnm.Print_Area" localSheetId="3">誓約書!$A$1:$P$51</definedName>
    <definedName name="_xlnm.Print_Area" localSheetId="2">誓約書【記入例】!$A$1:$P$52</definedName>
    <definedName name="_xlnm.Print_Area" localSheetId="4">設備機器一覧!$A$1:$L$111</definedName>
    <definedName name="_xlnm.Print_Area" localSheetId="1">設備使用申請書!$A$1:$BD$99</definedName>
    <definedName name="_xlnm.Print_Area" localSheetId="0">設備使用申請書【記入例】!$A$1:$BC$98</definedName>
    <definedName name="RFイミュニティ試験">設備機器一覧!#REF!</definedName>
    <definedName name="すべての機器">設備機器一覧!$C$2:$C$108</definedName>
    <definedName name="その他">設備機器一覧!#REF!</definedName>
    <definedName name="デジタルマルチメータによるもの">設備機器一覧!#REF!</definedName>
    <definedName name="ノイズ耐性試験">設備機器一覧!#REF!</definedName>
    <definedName name="プリンタ3Dインクジェット式">設備機器一覧!#REF!</definedName>
    <definedName name="プリンタ3D熱溶解積層法">設備機器一覧!#REF!</definedName>
    <definedName name="モデリングマシン">設備機器一覧!#REF!</definedName>
    <definedName name="一般分析">設備機器一覧!#REF!</definedName>
    <definedName name="引っかき硬度･鉛筆法">設備機器一覧!#REF!</definedName>
    <definedName name="栄養成分分析">設備機器一覧!#REF!</definedName>
    <definedName name="荷重試験">設備機器一覧!#REF!</definedName>
    <definedName name="解析シミュレーション・CAE">設備機器一覧!#REF!</definedName>
    <definedName name="官能検査">設備機器一覧!#REF!</definedName>
    <definedName name="強〇度試験機器">設備機器一覧!$C$3:$C$5</definedName>
    <definedName name="強度試験機器">設備機器一覧!$C$3:$C$5</definedName>
    <definedName name="金属工作機械">設備機器一覧!$C$62:$C$66</definedName>
    <definedName name="金属材料摩耗試験">設備機器一覧!#REF!</definedName>
    <definedName name="金属試験">設備機器一覧!#REF!</definedName>
    <definedName name="金属組織試験">設備機器一覧!#REF!</definedName>
    <definedName name="減免率">プルダウン用シート!$A$2:$A$4</definedName>
    <definedName name="抗菌試験">設備機器一覧!#REF!</definedName>
    <definedName name="硬度試験">設備機器一覧!#REF!</definedName>
    <definedName name="硬度試験機器">設備機器一覧!$C$9:$C$11</definedName>
    <definedName name="酵素試験">設備機器一覧!#REF!</definedName>
    <definedName name="細菌検査">設備機器一覧!#REF!</definedName>
    <definedName name="材料強度試験">設備機器一覧!#REF!</definedName>
    <definedName name="材料強度試験等">設備機器一覧!#REF!</definedName>
    <definedName name="材料試験等">設備機器一覧!#REF!</definedName>
    <definedName name="撮像検証システムによるもの">設備機器一覧!#REF!</definedName>
    <definedName name="三次元デジタイザによるもの">設備機器一覧!#REF!</definedName>
    <definedName name="三次元形状データ作成・CAD">設備機器一覧!#REF!</definedName>
    <definedName name="残留応力測定">設備機器一覧!#REF!</definedName>
    <definedName name="四半期1始">プルダウン用シート!$A$9</definedName>
    <definedName name="四半期1終">プルダウン用シート!$A$10</definedName>
    <definedName name="四半期2始">プルダウン用シート!$A$11</definedName>
    <definedName name="四半期2終">プルダウン用シート!$A$12</definedName>
    <definedName name="四半期3始">プルダウン用シート!$A$13</definedName>
    <definedName name="四半期3終">プルダウン用シート!$A$14</definedName>
    <definedName name="四半期4始">プルダウン用シート!$A$15</definedName>
    <definedName name="四半期4終">プルダウン用シート!$A$16</definedName>
    <definedName name="試験区分">設備機器一覧!#REF!</definedName>
    <definedName name="試験目的">設備機器一覧!#REF!</definedName>
    <definedName name="自動化技術支援">設備機器一覧!#REF!</definedName>
    <definedName name="自動化技術支援機器">設備機器一覧!$C$81:$C$84</definedName>
    <definedName name="焼結試験">設備機器一覧!#REF!</definedName>
    <definedName name="職員派遣">設備機器一覧!#REF!</definedName>
    <definedName name="食品の分析・試験等">設備機器一覧!#REF!</definedName>
    <definedName name="食品加工機器">設備機器一覧!$C$104:$C$108</definedName>
    <definedName name="食品加工試験機">設備機器一覧!$C$93:$C$102</definedName>
    <definedName name="食品等分析・観察機器">設備機器一覧!$C$86:$C$91</definedName>
    <definedName name="性能試験・長期性能試験">設備機器一覧!#REF!</definedName>
    <definedName name="成績書">設備機器一覧!#REF!</definedName>
    <definedName name="成績書交付">設備機器一覧!#REF!</definedName>
    <definedName name="精度試験">設備機器一覧!#REF!</definedName>
    <definedName name="精密測定・三次元測定機">設備機器一覧!#REF!</definedName>
    <definedName name="設計支援">設備機器一覧!#REF!</definedName>
    <definedName name="設計支援機器">設備機器一覧!$C$74:$C$79</definedName>
    <definedName name="設備区分">設備機器一覧!$A$2:$A$16</definedName>
    <definedName name="絶縁耐圧試験">設備機器一覧!#REF!</definedName>
    <definedName name="洗浄関連機器">設備機器一覧!#REF!</definedName>
    <definedName name="前処理・金属">設備機器一覧!#REF!</definedName>
    <definedName name="前処理・食品">設備機器一覧!#REF!</definedName>
    <definedName name="前処理・分析">設備機器一覧!#REF!</definedName>
    <definedName name="塑性加工解析・CAE">設備機器一覧!#REF!</definedName>
    <definedName name="測定試験">設備機器一覧!#REF!</definedName>
    <definedName name="耐環境試験">設備機器一覧!#REF!</definedName>
    <definedName name="耐候試験・ウェザーメーター">設備機器一覧!#REF!</definedName>
    <definedName name="耐候試験機器">設備機器一覧!$C$55:$C$57</definedName>
    <definedName name="耐光試験・フェードメーター">設備機器一覧!#REF!</definedName>
    <definedName name="耐食試験">設備機器一覧!#REF!</definedName>
    <definedName name="担当者">プルダウン用シート!$C$2:$C$35</definedName>
    <definedName name="低歪速度試験">設備機器一覧!#REF!</definedName>
    <definedName name="定性分析">設備機器一覧!#REF!</definedName>
    <definedName name="定量分析">設備機器一覧!#REF!</definedName>
    <definedName name="抵抗計によるもの">設備機器一覧!#REF!</definedName>
    <definedName name="電気化学測定">設備機器一覧!#REF!</definedName>
    <definedName name="電気試験">設備機器一覧!#REF!</definedName>
    <definedName name="電気試験機器">設備機器一覧!$C$44:$C$53</definedName>
    <definedName name="電磁ノイズ源探査">設備機器一覧!#REF!</definedName>
    <definedName name="電磁界解析">設備機器一覧!#REF!</definedName>
    <definedName name="塗膜摩耗試験">設備機器一覧!#REF!</definedName>
    <definedName name="透過率・反射率・吸光度測定">設備機器一覧!#REF!</definedName>
    <definedName name="特殊分析">設備機器一覧!#REF!</definedName>
    <definedName name="熱処理試験">設備機器一覧!#REF!</definedName>
    <definedName name="派遣">設備機器一覧!#REF!</definedName>
    <definedName name="疲労試験">設備機器一覧!#REF!</definedName>
    <definedName name="非破壊試験">設備機器一覧!#REF!</definedName>
    <definedName name="微生物試験関連機器">設備機器一覧!$C$59:$C$60</definedName>
    <definedName name="表面処理試験">設備機器一覧!#REF!</definedName>
    <definedName name="付着性･クロスカット法">設備機器一覧!#REF!</definedName>
    <definedName name="物性試験・薄膜作成等機器">設備機器一覧!$C$13:$C$42</definedName>
    <definedName name="分析">設備機器一覧!#REF!</definedName>
    <definedName name="保存試験">設備機器一覧!#REF!</definedName>
    <definedName name="摩擦・摩耗試験機器">設備機器一覧!$C$7:$C$7</definedName>
    <definedName name="膜厚試験">設備機器一覧!#REF!</definedName>
    <definedName name="模擬スマート工場を利用した動作検証">設備機器一覧!#REF!</definedName>
    <definedName name="模擬スマート工場用プログラム作成">設備機器一覧!#REF!</definedName>
    <definedName name="模型試作・CAM">設備機器一覧!#REF!</definedName>
    <definedName name="木材含水率測定">設備機器一覧!#REF!</definedName>
    <definedName name="木材工作機械">設備機器一覧!$C$68:$C$72</definedName>
    <definedName name="木材試験">設備機器一覧!#REF!</definedName>
    <definedName name="木材比重測定">設備機器一覧!#REF!</definedName>
    <definedName name="立体造形装置">設備機器一覧!#REF!</definedName>
    <definedName name="劣化試験">設備機器一覧!#REF!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64" i="26" l="1"/>
  <c r="J17" i="32"/>
  <c r="J16" i="32"/>
  <c r="K9" i="32"/>
  <c r="J15" i="32"/>
  <c r="O9" i="32"/>
  <c r="M9" i="32"/>
  <c r="AP75" i="28"/>
  <c r="AO73" i="28"/>
  <c r="AP72" i="28"/>
  <c r="AO70" i="28"/>
  <c r="H86" i="26"/>
  <c r="AO64" i="26"/>
  <c r="R86" i="26"/>
  <c r="AU64" i="26"/>
  <c r="AU82" i="26"/>
  <c r="AU79" i="26"/>
  <c r="AU76" i="26"/>
  <c r="AU73" i="26"/>
  <c r="AU70" i="26"/>
  <c r="AU67" i="26"/>
  <c r="AD82" i="26"/>
  <c r="AD79" i="26"/>
  <c r="AD76" i="26"/>
  <c r="AD73" i="26"/>
  <c r="AD70" i="26"/>
  <c r="AD67" i="26"/>
  <c r="AD64" i="26"/>
  <c r="AO82" i="26"/>
  <c r="AO79" i="26"/>
  <c r="AO76" i="26"/>
  <c r="AO73" i="26"/>
  <c r="AO70" i="26"/>
  <c r="AO67" i="26"/>
  <c r="X82" i="26"/>
  <c r="X79" i="26"/>
  <c r="X76" i="26"/>
  <c r="X73" i="26"/>
  <c r="X70" i="26"/>
  <c r="X67" i="26"/>
  <c r="AE1" i="28"/>
  <c r="K105" i="16"/>
  <c r="L105" i="16" s="1"/>
  <c r="K106" i="16"/>
  <c r="L106" i="16" s="1"/>
  <c r="K107" i="16"/>
  <c r="L107" i="16" s="1"/>
  <c r="K108" i="16"/>
  <c r="L108" i="16" s="1"/>
  <c r="K68" i="16"/>
  <c r="L68" i="16" s="1"/>
  <c r="K69" i="16"/>
  <c r="L69" i="16" s="1"/>
  <c r="K70" i="16"/>
  <c r="L70" i="16" s="1"/>
  <c r="K71" i="16"/>
  <c r="L71" i="16" s="1"/>
  <c r="K72" i="16"/>
  <c r="L72" i="16" s="1"/>
  <c r="K73" i="16"/>
  <c r="L73" i="16" s="1"/>
  <c r="K74" i="16"/>
  <c r="L74" i="16" s="1"/>
  <c r="K75" i="16"/>
  <c r="L75" i="16" s="1"/>
  <c r="K76" i="16"/>
  <c r="L76" i="16" s="1"/>
  <c r="K77" i="16"/>
  <c r="L77" i="16" s="1"/>
  <c r="K78" i="16"/>
  <c r="L78" i="16" s="1"/>
  <c r="K79" i="16"/>
  <c r="L79" i="16" s="1"/>
  <c r="K80" i="16"/>
  <c r="L80" i="16" s="1"/>
  <c r="K81" i="16"/>
  <c r="L81" i="16" s="1"/>
  <c r="K82" i="16"/>
  <c r="L82" i="16" s="1"/>
  <c r="K83" i="16"/>
  <c r="L83" i="16" s="1"/>
  <c r="K84" i="16"/>
  <c r="L84" i="16" s="1"/>
  <c r="K85" i="16"/>
  <c r="L85" i="16" s="1"/>
  <c r="K86" i="16"/>
  <c r="L86" i="16" s="1"/>
  <c r="K87" i="16"/>
  <c r="L87" i="16" s="1"/>
  <c r="K88" i="16"/>
  <c r="L88" i="16" s="1"/>
  <c r="K89" i="16"/>
  <c r="L89" i="16" s="1"/>
  <c r="K90" i="16"/>
  <c r="L90" i="16" s="1"/>
  <c r="K91" i="16"/>
  <c r="L91" i="16" s="1"/>
  <c r="K92" i="16"/>
  <c r="L92" i="16" s="1"/>
  <c r="K93" i="16"/>
  <c r="L93" i="16" s="1"/>
  <c r="K94" i="16"/>
  <c r="L94" i="16" s="1"/>
  <c r="K95" i="16"/>
  <c r="L95" i="16" s="1"/>
  <c r="K96" i="16"/>
  <c r="L96" i="16" s="1"/>
  <c r="K97" i="16"/>
  <c r="L97" i="16" s="1"/>
  <c r="K98" i="16"/>
  <c r="L98" i="16" s="1"/>
  <c r="K99" i="16"/>
  <c r="L99" i="16" s="1"/>
  <c r="K100" i="16"/>
  <c r="L100" i="16" s="1"/>
  <c r="K101" i="16"/>
  <c r="L101" i="16" s="1"/>
  <c r="K102" i="16"/>
  <c r="K103" i="16"/>
  <c r="L103" i="16" s="1"/>
  <c r="K104" i="16"/>
  <c r="L104" i="16" s="1"/>
  <c r="K10" i="16"/>
  <c r="L10" i="16" s="1"/>
  <c r="K11" i="16"/>
  <c r="L11" i="16" s="1"/>
  <c r="K12" i="16"/>
  <c r="L12" i="16" s="1"/>
  <c r="K13" i="16"/>
  <c r="L13" i="16" s="1"/>
  <c r="K14" i="16"/>
  <c r="L14" i="16" s="1"/>
  <c r="K15" i="16"/>
  <c r="L15" i="16" s="1"/>
  <c r="K16" i="16"/>
  <c r="L16" i="16" s="1"/>
  <c r="K17" i="16"/>
  <c r="K18" i="16"/>
  <c r="L18" i="16" s="1"/>
  <c r="K19" i="16"/>
  <c r="L19" i="16" s="1"/>
  <c r="K20" i="16"/>
  <c r="L20" i="16" s="1"/>
  <c r="K21" i="16"/>
  <c r="L21" i="16" s="1"/>
  <c r="K22" i="16"/>
  <c r="L22" i="16" s="1"/>
  <c r="K23" i="16"/>
  <c r="L23" i="16" s="1"/>
  <c r="K24" i="16"/>
  <c r="L24" i="16" s="1"/>
  <c r="K25" i="16"/>
  <c r="L25" i="16" s="1"/>
  <c r="K26" i="16"/>
  <c r="L26" i="16" s="1"/>
  <c r="K27" i="16"/>
  <c r="L27" i="16" s="1"/>
  <c r="K28" i="16"/>
  <c r="L28" i="16" s="1"/>
  <c r="K29" i="16"/>
  <c r="L29" i="16" s="1"/>
  <c r="K30" i="16"/>
  <c r="L30" i="16" s="1"/>
  <c r="K31" i="16"/>
  <c r="L31" i="16" s="1"/>
  <c r="K32" i="16"/>
  <c r="K33" i="16"/>
  <c r="K34" i="16"/>
  <c r="L34" i="16" s="1"/>
  <c r="K35" i="16"/>
  <c r="L35" i="16" s="1"/>
  <c r="K36" i="16"/>
  <c r="L36" i="16" s="1"/>
  <c r="K37" i="16"/>
  <c r="L37" i="16" s="1"/>
  <c r="K38" i="16"/>
  <c r="L38" i="16" s="1"/>
  <c r="K39" i="16"/>
  <c r="L39" i="16" s="1"/>
  <c r="K40" i="16"/>
  <c r="L40" i="16" s="1"/>
  <c r="K41" i="16"/>
  <c r="L41" i="16" s="1"/>
  <c r="K42" i="16"/>
  <c r="L42" i="16" s="1"/>
  <c r="K43" i="16"/>
  <c r="L43" i="16" s="1"/>
  <c r="K44" i="16"/>
  <c r="L44" i="16" s="1"/>
  <c r="K45" i="16"/>
  <c r="L45" i="16" s="1"/>
  <c r="K46" i="16"/>
  <c r="L46" i="16" s="1"/>
  <c r="K47" i="16"/>
  <c r="L47" i="16" s="1"/>
  <c r="K48" i="16"/>
  <c r="L48" i="16" s="1"/>
  <c r="K49" i="16"/>
  <c r="L49" i="16" s="1"/>
  <c r="K50" i="16"/>
  <c r="L50" i="16" s="1"/>
  <c r="K51" i="16"/>
  <c r="L51" i="16" s="1"/>
  <c r="K52" i="16"/>
  <c r="L52" i="16" s="1"/>
  <c r="K53" i="16"/>
  <c r="L53" i="16" s="1"/>
  <c r="K54" i="16"/>
  <c r="L54" i="16" s="1"/>
  <c r="K55" i="16"/>
  <c r="L55" i="16" s="1"/>
  <c r="K56" i="16"/>
  <c r="L56" i="16" s="1"/>
  <c r="K57" i="16"/>
  <c r="L57" i="16" s="1"/>
  <c r="K58" i="16"/>
  <c r="L58" i="16" s="1"/>
  <c r="K59" i="16"/>
  <c r="L59" i="16" s="1"/>
  <c r="K60" i="16"/>
  <c r="L60" i="16" s="1"/>
  <c r="K61" i="16"/>
  <c r="L61" i="16" s="1"/>
  <c r="K62" i="16"/>
  <c r="L62" i="16" s="1"/>
  <c r="K63" i="16"/>
  <c r="L63" i="16" s="1"/>
  <c r="K64" i="16"/>
  <c r="L64" i="16" s="1"/>
  <c r="K65" i="16"/>
  <c r="L65" i="16" s="1"/>
  <c r="K66" i="16"/>
  <c r="L66" i="16" s="1"/>
  <c r="K67" i="16"/>
  <c r="L67" i="16" s="1"/>
  <c r="K3" i="16"/>
  <c r="L3" i="16"/>
  <c r="K4" i="16"/>
  <c r="L4" i="16"/>
  <c r="K5" i="16"/>
  <c r="L5" i="16"/>
  <c r="K6" i="16"/>
  <c r="L6" i="16"/>
  <c r="K7" i="16"/>
  <c r="K8" i="16"/>
  <c r="L8" i="16"/>
  <c r="K9" i="16"/>
  <c r="L9" i="16" s="1"/>
  <c r="F4" i="16"/>
  <c r="F108" i="16"/>
  <c r="F107" i="16"/>
  <c r="F106" i="16"/>
  <c r="F105" i="16"/>
  <c r="F104" i="16"/>
  <c r="F102" i="16"/>
  <c r="F101" i="16"/>
  <c r="F100" i="16"/>
  <c r="F99" i="16"/>
  <c r="F98" i="16"/>
  <c r="F97" i="16"/>
  <c r="F96" i="16"/>
  <c r="F95" i="16"/>
  <c r="F94" i="16"/>
  <c r="F93" i="16"/>
  <c r="F91" i="16"/>
  <c r="F90" i="16"/>
  <c r="F89" i="16"/>
  <c r="F88" i="16"/>
  <c r="F87" i="16"/>
  <c r="F86" i="16"/>
  <c r="F84" i="16"/>
  <c r="F83" i="16"/>
  <c r="F82" i="16"/>
  <c r="F81" i="16"/>
  <c r="F79" i="16"/>
  <c r="F78" i="16"/>
  <c r="F77" i="16"/>
  <c r="F76" i="16"/>
  <c r="F75" i="16"/>
  <c r="F74" i="16"/>
  <c r="F72" i="16"/>
  <c r="F71" i="16"/>
  <c r="F70" i="16"/>
  <c r="F69" i="16"/>
  <c r="F68" i="16"/>
  <c r="F66" i="16"/>
  <c r="F65" i="16"/>
  <c r="F64" i="16"/>
  <c r="F63" i="16"/>
  <c r="F62" i="16"/>
  <c r="F60" i="16"/>
  <c r="F59" i="16"/>
  <c r="F57" i="16"/>
  <c r="F56" i="16"/>
  <c r="F55" i="16"/>
  <c r="F53" i="16"/>
  <c r="F52" i="16"/>
  <c r="F51" i="16"/>
  <c r="F50" i="16"/>
  <c r="F49" i="16"/>
  <c r="F48" i="16"/>
  <c r="F47" i="16"/>
  <c r="F46" i="16"/>
  <c r="F45" i="16"/>
  <c r="F44" i="16"/>
  <c r="F42" i="16"/>
  <c r="F41" i="16"/>
  <c r="F40" i="16"/>
  <c r="F39" i="16"/>
  <c r="F38" i="16"/>
  <c r="F37" i="16"/>
  <c r="F36" i="16"/>
  <c r="F35" i="16"/>
  <c r="F34" i="16"/>
  <c r="F33" i="16"/>
  <c r="F32" i="16"/>
  <c r="F31" i="16"/>
  <c r="F30" i="16"/>
  <c r="F29" i="16"/>
  <c r="F28" i="16"/>
  <c r="F27" i="16"/>
  <c r="F26" i="16"/>
  <c r="F25" i="16"/>
  <c r="F24" i="16"/>
  <c r="F23" i="16"/>
  <c r="F22" i="16"/>
  <c r="F21" i="16"/>
  <c r="F20" i="16"/>
  <c r="F19" i="16"/>
  <c r="F18" i="16"/>
  <c r="F17" i="16"/>
  <c r="F16" i="16"/>
  <c r="F15" i="16"/>
  <c r="F14" i="16"/>
  <c r="F13" i="16"/>
  <c r="F11" i="16"/>
  <c r="F10" i="16"/>
  <c r="F9" i="16"/>
  <c r="F7" i="16"/>
  <c r="F5" i="16"/>
  <c r="F3" i="16"/>
  <c r="AE1" i="26"/>
  <c r="S85" i="28"/>
  <c r="S83" i="28"/>
  <c r="AP81" i="28"/>
  <c r="AO79" i="28"/>
  <c r="AP78" i="28"/>
  <c r="AO76" i="28"/>
  <c r="AP69" i="28"/>
  <c r="AO67" i="28"/>
  <c r="AP66" i="28"/>
  <c r="AO64" i="28"/>
  <c r="AP63" i="28"/>
  <c r="AO61" i="28"/>
  <c r="H58" i="28"/>
  <c r="BH13" i="28"/>
  <c r="BG13" i="28"/>
  <c r="BE13" i="28"/>
  <c r="S86" i="26"/>
  <c r="S84" i="26"/>
  <c r="H59" i="26"/>
  <c r="BI13" i="26"/>
  <c r="BH13" i="26"/>
  <c r="BF13" i="26"/>
  <c r="I83" i="28"/>
  <c r="L2" i="16"/>
  <c r="J109" i="16"/>
  <c r="B83" i="26" s="1"/>
  <c r="BQ73" i="28" l="1"/>
  <c r="BQ70" i="28"/>
  <c r="L7" i="16"/>
  <c r="L33" i="16"/>
  <c r="BQ64" i="28" s="1"/>
  <c r="BR74" i="26"/>
  <c r="BR77" i="26"/>
  <c r="BR80" i="26"/>
  <c r="I85" i="28"/>
  <c r="L102" i="16"/>
  <c r="L32" i="16"/>
  <c r="L17" i="16"/>
  <c r="N24" i="16"/>
  <c r="C109" i="16"/>
  <c r="BR62" i="26"/>
  <c r="H62" i="26" s="1"/>
  <c r="BQ61" i="28"/>
  <c r="B82" i="28"/>
  <c r="H73" i="28" l="1"/>
  <c r="BW73" i="28"/>
  <c r="BU73" i="28"/>
  <c r="BT73" i="28"/>
  <c r="BS73" i="28"/>
  <c r="B73" i="28" s="1"/>
  <c r="BR73" i="28"/>
  <c r="H70" i="28"/>
  <c r="BW70" i="28"/>
  <c r="BU70" i="28"/>
  <c r="BT70" i="28"/>
  <c r="BS70" i="28"/>
  <c r="B70" i="28" s="1"/>
  <c r="BR70" i="28"/>
  <c r="BR65" i="26"/>
  <c r="BV65" i="26" s="1"/>
  <c r="BV77" i="26"/>
  <c r="BX77" i="26"/>
  <c r="BU77" i="26"/>
  <c r="BT77" i="26"/>
  <c r="B77" i="26" s="1"/>
  <c r="H77" i="26"/>
  <c r="BS77" i="26"/>
  <c r="BX80" i="26"/>
  <c r="BU80" i="26"/>
  <c r="BV80" i="26"/>
  <c r="BS80" i="26"/>
  <c r="BT80" i="26"/>
  <c r="B80" i="26" s="1"/>
  <c r="H80" i="26"/>
  <c r="BQ67" i="28"/>
  <c r="BR68" i="26"/>
  <c r="BQ79" i="28"/>
  <c r="BQ76" i="28"/>
  <c r="BR71" i="26"/>
  <c r="L109" i="16"/>
  <c r="BX74" i="26"/>
  <c r="H74" i="26"/>
  <c r="Y76" i="26" s="1"/>
  <c r="AP76" i="26" s="1"/>
  <c r="BV74" i="26"/>
  <c r="BS74" i="26"/>
  <c r="BT74" i="26"/>
  <c r="B74" i="26" s="1"/>
  <c r="BU74" i="26"/>
  <c r="BS64" i="28"/>
  <c r="B64" i="28" s="1"/>
  <c r="H64" i="28"/>
  <c r="BR64" i="28"/>
  <c r="BW64" i="28"/>
  <c r="BU64" i="28"/>
  <c r="BT64" i="28"/>
  <c r="BX62" i="26"/>
  <c r="BV62" i="26"/>
  <c r="BS62" i="26"/>
  <c r="BU62" i="26"/>
  <c r="BT62" i="26"/>
  <c r="B62" i="26" s="1"/>
  <c r="BS61" i="28"/>
  <c r="B61" i="28" s="1"/>
  <c r="BR61" i="28"/>
  <c r="BT61" i="28"/>
  <c r="BU61" i="28"/>
  <c r="BW61" i="28"/>
  <c r="H61" i="28"/>
  <c r="X73" i="28" l="1"/>
  <c r="AE73" i="28"/>
  <c r="Y75" i="28"/>
  <c r="X70" i="28"/>
  <c r="AE70" i="28"/>
  <c r="Y72" i="28"/>
  <c r="BU65" i="26"/>
  <c r="BS65" i="26"/>
  <c r="H65" i="26"/>
  <c r="BX65" i="26"/>
  <c r="BT65" i="26"/>
  <c r="B65" i="26" s="1"/>
  <c r="X77" i="26"/>
  <c r="AO77" i="26" s="1"/>
  <c r="AE77" i="26"/>
  <c r="Y79" i="26"/>
  <c r="AP79" i="26" s="1"/>
  <c r="AE80" i="26"/>
  <c r="X80" i="26"/>
  <c r="AO80" i="26" s="1"/>
  <c r="Y82" i="26"/>
  <c r="AP82" i="26" s="1"/>
  <c r="BR67" i="28"/>
  <c r="BT67" i="28"/>
  <c r="BW67" i="28"/>
  <c r="H67" i="28"/>
  <c r="BU67" i="28"/>
  <c r="BS67" i="28"/>
  <c r="B67" i="28" s="1"/>
  <c r="BX68" i="26"/>
  <c r="H68" i="26"/>
  <c r="BV68" i="26"/>
  <c r="BS68" i="26"/>
  <c r="BT68" i="26"/>
  <c r="B68" i="26" s="1"/>
  <c r="BU68" i="26"/>
  <c r="BT79" i="28"/>
  <c r="BR79" i="28"/>
  <c r="BW79" i="28"/>
  <c r="BS79" i="28"/>
  <c r="B79" i="28" s="1"/>
  <c r="BU79" i="28"/>
  <c r="H79" i="28"/>
  <c r="BS76" i="28"/>
  <c r="B76" i="28" s="1"/>
  <c r="BT76" i="28"/>
  <c r="H76" i="28"/>
  <c r="BR76" i="28"/>
  <c r="BW76" i="28"/>
  <c r="BU76" i="28"/>
  <c r="BV71" i="26"/>
  <c r="BX71" i="26"/>
  <c r="H71" i="26"/>
  <c r="BS71" i="26"/>
  <c r="BU71" i="26"/>
  <c r="BT71" i="26"/>
  <c r="B71" i="26" s="1"/>
  <c r="M32" i="28"/>
  <c r="M32" i="26"/>
  <c r="X74" i="26"/>
  <c r="AO74" i="26" s="1"/>
  <c r="AE74" i="26"/>
  <c r="X64" i="28"/>
  <c r="Y66" i="28"/>
  <c r="AE64" i="28"/>
  <c r="Y64" i="26"/>
  <c r="AP64" i="26" s="1"/>
  <c r="AE62" i="26"/>
  <c r="X62" i="26"/>
  <c r="AO62" i="26" s="1"/>
  <c r="AE61" i="28"/>
  <c r="X61" i="28"/>
  <c r="Y63" i="28"/>
  <c r="AE65" i="26" l="1"/>
  <c r="X65" i="26"/>
  <c r="AO65" i="26" s="1"/>
  <c r="Y67" i="26"/>
  <c r="AP67" i="26" s="1"/>
  <c r="AE67" i="28"/>
  <c r="AE79" i="28"/>
  <c r="X79" i="28"/>
  <c r="Y81" i="28"/>
  <c r="X67" i="28"/>
  <c r="Y69" i="28"/>
  <c r="X68" i="26"/>
  <c r="AO68" i="26" s="1"/>
  <c r="AE68" i="26"/>
  <c r="Y70" i="26"/>
  <c r="AP70" i="26" s="1"/>
  <c r="Y78" i="28"/>
  <c r="X76" i="28"/>
  <c r="AE76" i="28"/>
  <c r="X71" i="26"/>
  <c r="AO71" i="26" s="1"/>
  <c r="AE71" i="26"/>
  <c r="Y73" i="26"/>
  <c r="AP73" i="26" s="1"/>
  <c r="I86" i="26" l="1"/>
  <c r="I84"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H2504-Vostro270</author>
    <author>m_tobita</author>
    <author>yamashita</author>
    <author>Administrator</author>
  </authors>
  <commentList>
    <comment ref="AX13" authorId="0" shapeId="0" xr:uid="{00000000-0006-0000-0000-000001000000}">
      <text>
        <r>
          <rPr>
            <sz val="9"/>
            <color indexed="81"/>
            <rFont val="ＭＳ Ｐゴシック"/>
            <family val="3"/>
            <charset val="128"/>
          </rPr>
          <t>申請書提出日を記入願います（直接入力 or プルダウン選択）
※本様式（ver.8）の使用期限はR9年3月31日までとなります。</t>
        </r>
      </text>
    </comment>
    <comment ref="AJ26" authorId="0" shapeId="0" xr:uid="{00000000-0006-0000-0000-000002000000}">
      <text>
        <r>
          <rPr>
            <sz val="9"/>
            <color indexed="81"/>
            <rFont val="ＭＳ Ｐゴシック"/>
            <family val="3"/>
            <charset val="128"/>
          </rPr>
          <t xml:space="preserve">【記入例】
</t>
        </r>
        <r>
          <rPr>
            <sz val="9"/>
            <color indexed="10"/>
            <rFont val="ＭＳ Ｐゴシック"/>
            <family val="3"/>
            <charset val="128"/>
          </rPr>
          <t>【記入例】
代表取締役社長　
茨城　太郎
↑
申請者は　所属組織内で本申請に関する責任を有し、問題発生時に対応可能な方をご記載ください。</t>
        </r>
      </text>
    </comment>
    <comment ref="M32" authorId="1" shapeId="0" xr:uid="{00000000-0006-0000-0000-000003000000}">
      <text>
        <r>
          <rPr>
            <sz val="9"/>
            <color indexed="81"/>
            <rFont val="ＭＳ Ｐゴシック"/>
            <family val="3"/>
            <charset val="128"/>
            <scheme val="minor"/>
          </rPr>
          <t>設備機器一覧（</t>
        </r>
        <r>
          <rPr>
            <sz val="9"/>
            <color indexed="10"/>
            <rFont val="ＭＳ Ｐゴシック"/>
            <family val="3"/>
            <charset val="128"/>
            <scheme val="minor"/>
          </rPr>
          <t>別シート</t>
        </r>
        <r>
          <rPr>
            <sz val="9"/>
            <color indexed="81"/>
            <rFont val="ＭＳ Ｐゴシック"/>
            <family val="3"/>
            <charset val="128"/>
            <scheme val="minor"/>
          </rPr>
          <t xml:space="preserve">）から使用する機器を選択願います
選択した機器の情報が左の欄に反映されます
文字数に応じてフォントサイズの変更や折り返をお願いします。
機器の詳細は下記ページで確認できます。
</t>
        </r>
        <r>
          <rPr>
            <sz val="9"/>
            <color indexed="10"/>
            <rFont val="ＭＳ Ｐゴシック"/>
            <family val="3"/>
            <charset val="128"/>
            <scheme val="minor"/>
          </rPr>
          <t>※使用する機器の合計が8件以上の場合は
センター職員にお問い合わせ願います。</t>
        </r>
      </text>
    </comment>
    <comment ref="M35" authorId="1" shapeId="0" xr:uid="{00000000-0006-0000-0000-000004000000}">
      <text>
        <r>
          <rPr>
            <sz val="9"/>
            <color indexed="81"/>
            <rFont val="MS P ゴシック"/>
            <family val="3"/>
            <charset val="128"/>
          </rPr>
          <t>プルダウンから選択</t>
        </r>
      </text>
    </comment>
    <comment ref="Y35" authorId="1" shapeId="0" xr:uid="{00000000-0006-0000-0000-000005000000}">
      <text>
        <r>
          <rPr>
            <sz val="9"/>
            <color indexed="81"/>
            <rFont val="MS P ゴシック"/>
            <family val="3"/>
            <charset val="128"/>
          </rPr>
          <t>その他の時は具体的な内容を直接入力</t>
        </r>
      </text>
    </comment>
    <comment ref="M38" authorId="1" shapeId="0" xr:uid="{00000000-0006-0000-0000-000006000000}">
      <text>
        <r>
          <rPr>
            <sz val="9"/>
            <color indexed="81"/>
            <rFont val="MS P ゴシック"/>
            <family val="3"/>
            <charset val="128"/>
          </rPr>
          <t>〇個、〇個所、〇式、〇通りなど</t>
        </r>
      </text>
    </comment>
    <comment ref="AS43" authorId="0" shapeId="0" xr:uid="{DB478562-4701-42AD-B221-1328D5B3A142}">
      <text>
        <r>
          <rPr>
            <sz val="9"/>
            <color indexed="81"/>
            <rFont val="ＭＳ Ｐゴシック"/>
            <family val="3"/>
            <charset val="128"/>
          </rPr>
          <t xml:space="preserve">昼休憩時に設備を利用しない場合
</t>
        </r>
        <r>
          <rPr>
            <sz val="9"/>
            <color indexed="10"/>
            <rFont val="ＭＳ Ｐゴシック"/>
            <family val="3"/>
            <charset val="128"/>
          </rPr>
          <t>必要に応じて</t>
        </r>
        <r>
          <rPr>
            <sz val="9"/>
            <color indexed="81"/>
            <rFont val="ＭＳ Ｐゴシック"/>
            <family val="3"/>
            <charset val="128"/>
          </rPr>
          <t>プルダウンから
注意書きを選択してください</t>
        </r>
      </text>
    </comment>
    <comment ref="AL44" authorId="0" shapeId="0" xr:uid="{00000000-0006-0000-0000-000007000000}">
      <text>
        <r>
          <rPr>
            <sz val="9"/>
            <color indexed="81"/>
            <rFont val="ＭＳ Ｐゴシック"/>
            <family val="3"/>
            <charset val="128"/>
          </rPr>
          <t>時間が未定の場合は未記入のままお越し願います</t>
        </r>
      </text>
    </comment>
    <comment ref="C48" authorId="2" shapeId="0" xr:uid="{BBDEEF19-F615-41D1-BCD8-D9221353F36B}">
      <text>
        <r>
          <rPr>
            <sz val="9"/>
            <color indexed="10"/>
            <rFont val="MS P ゴシック"/>
            <family val="3"/>
            <charset val="128"/>
          </rPr>
          <t>申請者（代表者）＝ 設備使用者 の場合は代表者の情報を記入
申請者（代表者）≠ 設備使用者 の場合は使用者の情報を記入</t>
        </r>
      </text>
    </comment>
    <comment ref="B58" authorId="3" shapeId="0" xr:uid="{00000000-0006-0000-0000-000009000000}">
      <text>
        <r>
          <rPr>
            <sz val="9"/>
            <color indexed="81"/>
            <rFont val="MS P ゴシック"/>
            <family val="3"/>
            <charset val="128"/>
          </rPr>
          <t xml:space="preserve">減免申請を行う場合は
</t>
        </r>
        <r>
          <rPr>
            <sz val="9"/>
            <color indexed="10"/>
            <rFont val="MS P ゴシック"/>
            <family val="3"/>
            <charset val="128"/>
          </rPr>
          <t>センター職員が</t>
        </r>
        <r>
          <rPr>
            <sz val="9"/>
            <color indexed="81"/>
            <rFont val="MS P ゴシック"/>
            <family val="3"/>
            <charset val="128"/>
          </rPr>
          <t>該当する
項目を選択します</t>
        </r>
      </text>
    </comment>
    <comment ref="AJ59" authorId="3" shapeId="0" xr:uid="{00000000-0006-0000-0000-00000A000000}">
      <text>
        <r>
          <rPr>
            <sz val="9"/>
            <color indexed="81"/>
            <rFont val="MS P ゴシック"/>
            <family val="3"/>
            <charset val="128"/>
          </rPr>
          <t>センター職員が入力
（直接入力 or プルダウン選択）
※プルダウンは１～100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H2504-Vostro270</author>
    <author>m_tobita</author>
    <author>yamashita</author>
    <author>Administrator</author>
  </authors>
  <commentList>
    <comment ref="AY13" authorId="0" shapeId="0" xr:uid="{00000000-0006-0000-0100-000001000000}">
      <text>
        <r>
          <rPr>
            <sz val="9"/>
            <color indexed="81"/>
            <rFont val="ＭＳ Ｐゴシック"/>
            <family val="3"/>
            <charset val="128"/>
          </rPr>
          <t>申請書</t>
        </r>
        <r>
          <rPr>
            <sz val="9"/>
            <color indexed="10"/>
            <rFont val="ＭＳ Ｐゴシック"/>
            <family val="3"/>
            <charset val="128"/>
          </rPr>
          <t>提出日</t>
        </r>
        <r>
          <rPr>
            <sz val="9"/>
            <color indexed="81"/>
            <rFont val="ＭＳ Ｐゴシック"/>
            <family val="3"/>
            <charset val="128"/>
          </rPr>
          <t>を記入願います（直接入力 or プルダウン選択）
※本様式（ver.8）の使用期限はR9年3月31日までとなります。</t>
        </r>
      </text>
    </comment>
    <comment ref="AJ26" authorId="0" shapeId="0" xr:uid="{6461372E-B2F3-49E4-8098-5F8C0105EDC7}">
      <text>
        <r>
          <rPr>
            <sz val="9"/>
            <color indexed="81"/>
            <rFont val="ＭＳ Ｐゴシック"/>
            <family val="3"/>
            <charset val="128"/>
          </rPr>
          <t xml:space="preserve">【記入例】
</t>
        </r>
        <r>
          <rPr>
            <sz val="9"/>
            <color indexed="10"/>
            <rFont val="ＭＳ Ｐゴシック"/>
            <family val="3"/>
            <charset val="128"/>
          </rPr>
          <t>代表取締役社長　
茨城　太郎
↑
申請者は　所属組織内で本申請に関する責任を有し、問題発生時に対応可能な方をご記載ください。</t>
        </r>
      </text>
    </comment>
    <comment ref="M32" authorId="1" shapeId="0" xr:uid="{00000000-0006-0000-0100-000003000000}">
      <text>
        <r>
          <rPr>
            <sz val="9"/>
            <color indexed="81"/>
            <rFont val="ＭＳ Ｐゴシック"/>
            <family val="3"/>
            <charset val="128"/>
            <scheme val="minor"/>
          </rPr>
          <t>設備機器一覧（</t>
        </r>
        <r>
          <rPr>
            <sz val="9"/>
            <color indexed="10"/>
            <rFont val="ＭＳ Ｐゴシック"/>
            <family val="3"/>
            <charset val="128"/>
            <scheme val="minor"/>
          </rPr>
          <t>別シート</t>
        </r>
        <r>
          <rPr>
            <sz val="9"/>
            <color indexed="81"/>
            <rFont val="ＭＳ Ｐゴシック"/>
            <family val="3"/>
            <charset val="128"/>
            <scheme val="minor"/>
          </rPr>
          <t xml:space="preserve">）から使用する機器を選択願います
選択した機器の情報が左の欄に反映されます
文字数に応じてフォントサイズの変更や折り返をお願いします。
機器の詳細は下記ページで確認できます。
</t>
        </r>
        <r>
          <rPr>
            <sz val="9"/>
            <color indexed="10"/>
            <rFont val="ＭＳ Ｐゴシック"/>
            <family val="3"/>
            <charset val="128"/>
            <scheme val="minor"/>
          </rPr>
          <t>※使用する機器の合計が8件以上の場合は
センター職員にお問い合わせ願います。</t>
        </r>
      </text>
    </comment>
    <comment ref="M35" authorId="1" shapeId="0" xr:uid="{00000000-0006-0000-0100-000004000000}">
      <text>
        <r>
          <rPr>
            <sz val="9"/>
            <color indexed="81"/>
            <rFont val="MS P ゴシック"/>
            <family val="3"/>
            <charset val="128"/>
          </rPr>
          <t>プルダウンから選択</t>
        </r>
      </text>
    </comment>
    <comment ref="Y35" authorId="1" shapeId="0" xr:uid="{00000000-0006-0000-0100-000005000000}">
      <text>
        <r>
          <rPr>
            <sz val="9"/>
            <color indexed="81"/>
            <rFont val="MS P ゴシック"/>
            <family val="3"/>
            <charset val="128"/>
          </rPr>
          <t>その他の時は具体的な内容を直接入力</t>
        </r>
      </text>
    </comment>
    <comment ref="M38" authorId="1" shapeId="0" xr:uid="{00000000-0006-0000-0100-000006000000}">
      <text>
        <r>
          <rPr>
            <sz val="9"/>
            <color indexed="81"/>
            <rFont val="MS P ゴシック"/>
            <family val="3"/>
            <charset val="128"/>
          </rPr>
          <t>〇個、〇個所、〇式、〇通りなど</t>
        </r>
      </text>
    </comment>
    <comment ref="AL44" authorId="0" shapeId="0" xr:uid="{00000000-0006-0000-0100-000007000000}">
      <text>
        <r>
          <rPr>
            <sz val="9"/>
            <color indexed="81"/>
            <rFont val="ＭＳ Ｐゴシック"/>
            <family val="3"/>
            <charset val="128"/>
          </rPr>
          <t>時間が未定の場合は未記入のままお越し願います</t>
        </r>
      </text>
    </comment>
    <comment ref="AT44" authorId="0" shapeId="0" xr:uid="{C094D401-69D2-4E14-8AF0-D3FED35C7922}">
      <text>
        <r>
          <rPr>
            <sz val="9"/>
            <color indexed="81"/>
            <rFont val="ＭＳ Ｐゴシック"/>
            <family val="3"/>
            <charset val="128"/>
          </rPr>
          <t xml:space="preserve">昼休憩時に設備を利用しない場合
</t>
        </r>
        <r>
          <rPr>
            <sz val="9"/>
            <color indexed="10"/>
            <rFont val="ＭＳ Ｐゴシック"/>
            <family val="3"/>
            <charset val="128"/>
          </rPr>
          <t>必要に応じて</t>
        </r>
        <r>
          <rPr>
            <sz val="9"/>
            <color indexed="81"/>
            <rFont val="ＭＳ Ｐゴシック"/>
            <family val="3"/>
            <charset val="128"/>
          </rPr>
          <t>プルダウンから
注意書きを選択してください</t>
        </r>
      </text>
    </comment>
    <comment ref="C49" authorId="2" shapeId="0" xr:uid="{B6569007-2DD9-4899-8B71-88F16160C6A9}">
      <text>
        <r>
          <rPr>
            <sz val="9"/>
            <color indexed="10"/>
            <rFont val="MS P ゴシック"/>
            <family val="3"/>
            <charset val="128"/>
          </rPr>
          <t>申請者（代表者）＝ 設備使用者 の場合は代表者の情報を記入
申請者（代表者）≠ 設備使用者 の場合は使用者の情報を記入</t>
        </r>
      </text>
    </comment>
    <comment ref="B59" authorId="3" shapeId="0" xr:uid="{00000000-0006-0000-0100-000009000000}">
      <text>
        <r>
          <rPr>
            <sz val="8"/>
            <color indexed="81"/>
            <rFont val="MS P ゴシック"/>
            <family val="3"/>
            <charset val="128"/>
          </rPr>
          <t xml:space="preserve">減免申請を行う場合は
</t>
        </r>
        <r>
          <rPr>
            <sz val="8"/>
            <color indexed="10"/>
            <rFont val="MS P ゴシック"/>
            <family val="3"/>
            <charset val="128"/>
          </rPr>
          <t>センター職員が</t>
        </r>
        <r>
          <rPr>
            <sz val="8"/>
            <color indexed="81"/>
            <rFont val="MS P ゴシック"/>
            <family val="3"/>
            <charset val="128"/>
          </rPr>
          <t>該当する
項目を選択します</t>
        </r>
      </text>
    </comment>
    <comment ref="AJ60" authorId="3" shapeId="0" xr:uid="{00000000-0006-0000-0100-00000A000000}">
      <text>
        <r>
          <rPr>
            <sz val="9"/>
            <color indexed="10"/>
            <rFont val="MS P ゴシック"/>
            <family val="3"/>
            <charset val="128"/>
          </rPr>
          <t>センター職員が入力
（直接入力 or プルダウン選択）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飛田(真)</author>
    <author>山下</author>
  </authors>
  <commentList>
    <comment ref="K9" authorId="0" shapeId="0" xr:uid="{E02196F6-3E7D-41CB-ABCE-FE51B3334DED}">
      <text>
        <r>
          <rPr>
            <sz val="14"/>
            <color indexed="81"/>
            <rFont val="MS P ゴシック"/>
            <family val="3"/>
            <charset val="128"/>
          </rPr>
          <t>申請書に記載の日付が反映されます。</t>
        </r>
      </text>
    </comment>
    <comment ref="J15" authorId="0" shapeId="0" xr:uid="{FE378CE6-0A0D-4DEE-A07E-DA71E36FB706}">
      <text>
        <r>
          <rPr>
            <sz val="14"/>
            <color indexed="81"/>
            <rFont val="MS P ゴシック"/>
            <family val="3"/>
            <charset val="128"/>
          </rPr>
          <t>住所・電話番号・事業所名は申請書に記載の内容が反映されます。</t>
        </r>
      </text>
    </comment>
    <comment ref="H18" authorId="1" shapeId="0" xr:uid="{6616A289-127D-4CDD-89FE-272A309C0B32}">
      <text>
        <r>
          <rPr>
            <sz val="14"/>
            <color indexed="81"/>
            <rFont val="MS P ゴシック"/>
            <family val="3"/>
            <charset val="128"/>
          </rPr>
          <t>　設備使用者がセンターの備品その他の設備を壊した場合の弁償や、負傷した場合の治療費の負担などに対して、責任を負える立場の者</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H2504-Vostro270</author>
  </authors>
  <commentList>
    <comment ref="F1" authorId="0" shapeId="0" xr:uid="{00000000-0006-0000-0700-000001000000}">
      <text>
        <r>
          <rPr>
            <b/>
            <sz val="9"/>
            <color indexed="81"/>
            <rFont val="ＭＳ Ｐゴシック"/>
            <family val="3"/>
            <charset val="128"/>
          </rPr>
          <t xml:space="preserve">ドロップダウンリストのため削除しないでください
</t>
        </r>
      </text>
    </comment>
  </commentList>
</comments>
</file>

<file path=xl/sharedStrings.xml><?xml version="1.0" encoding="utf-8"?>
<sst xmlns="http://schemas.openxmlformats.org/spreadsheetml/2006/main" count="752" uniqueCount="485">
  <si>
    <t>センター長</t>
    <rPh sb="4" eb="5">
      <t>チョウ</t>
    </rPh>
    <phoneticPr fontId="2"/>
  </si>
  <si>
    <t>（〒）</t>
    <phoneticPr fontId="2"/>
  </si>
  <si>
    <t>電話番号</t>
    <rPh sb="0" eb="2">
      <t>デンワ</t>
    </rPh>
    <rPh sb="2" eb="4">
      <t>バンゴウ</t>
    </rPh>
    <phoneticPr fontId="2"/>
  </si>
  <si>
    <t>￥</t>
    <phoneticPr fontId="2"/>
  </si>
  <si>
    <t>住　　所</t>
    <rPh sb="0" eb="1">
      <t>ジュウ</t>
    </rPh>
    <rPh sb="3" eb="4">
      <t>トコロ</t>
    </rPh>
    <phoneticPr fontId="2"/>
  </si>
  <si>
    <t>氏　　名</t>
    <rPh sb="0" eb="1">
      <t>シ</t>
    </rPh>
    <rPh sb="3" eb="4">
      <t>メイ</t>
    </rPh>
    <phoneticPr fontId="2"/>
  </si>
  <si>
    <t>設備使用申請書</t>
    <rPh sb="0" eb="1">
      <t>セツ</t>
    </rPh>
    <rPh sb="1" eb="2">
      <t>ビ</t>
    </rPh>
    <rPh sb="2" eb="3">
      <t>ツカ</t>
    </rPh>
    <rPh sb="3" eb="4">
      <t>ヨウ</t>
    </rPh>
    <rPh sb="4" eb="5">
      <t>サル</t>
    </rPh>
    <rPh sb="5" eb="6">
      <t>ショウ</t>
    </rPh>
    <rPh sb="6" eb="7">
      <t>ショ</t>
    </rPh>
    <phoneticPr fontId="2"/>
  </si>
  <si>
    <t>茨城県産業技術イノベーションセンター長　殿</t>
    <rPh sb="0" eb="3">
      <t>イバラキケン</t>
    </rPh>
    <rPh sb="3" eb="5">
      <t>サンギョウ</t>
    </rPh>
    <rPh sb="5" eb="7">
      <t>ギジュツ</t>
    </rPh>
    <rPh sb="18" eb="19">
      <t>チョウ</t>
    </rPh>
    <rPh sb="20" eb="21">
      <t>ドノ</t>
    </rPh>
    <phoneticPr fontId="2"/>
  </si>
  <si>
    <t>グループ長</t>
    <rPh sb="4" eb="5">
      <t>チョウ</t>
    </rPh>
    <phoneticPr fontId="2"/>
  </si>
  <si>
    <t>部長</t>
    <rPh sb="0" eb="2">
      <t>ブチョウ</t>
    </rPh>
    <phoneticPr fontId="2"/>
  </si>
  <si>
    <t>グループ員</t>
    <rPh sb="4" eb="5">
      <t>イン</t>
    </rPh>
    <phoneticPr fontId="2"/>
  </si>
  <si>
    <t>１．設備の名称</t>
    <rPh sb="2" eb="4">
      <t>セツビ</t>
    </rPh>
    <rPh sb="5" eb="7">
      <t>メイショウ</t>
    </rPh>
    <phoneticPr fontId="2"/>
  </si>
  <si>
    <t>２．使用の目的</t>
    <rPh sb="2" eb="4">
      <t>シヨウ</t>
    </rPh>
    <rPh sb="5" eb="7">
      <t>モクテキ</t>
    </rPh>
    <phoneticPr fontId="2"/>
  </si>
  <si>
    <t>３．使用数量</t>
    <rPh sb="2" eb="4">
      <t>シヨウ</t>
    </rPh>
    <rPh sb="4" eb="6">
      <t>スウリョウ</t>
    </rPh>
    <phoneticPr fontId="2"/>
  </si>
  <si>
    <t>担当者</t>
    <rPh sb="0" eb="3">
      <t>タントウシャ</t>
    </rPh>
    <phoneticPr fontId="2"/>
  </si>
  <si>
    <t>副センター長</t>
    <rPh sb="0" eb="1">
      <t>フク</t>
    </rPh>
    <rPh sb="5" eb="6">
      <t>チョウ</t>
    </rPh>
    <phoneticPr fontId="2"/>
  </si>
  <si>
    <t>調定番号</t>
    <rPh sb="0" eb="4">
      <t>チョウテイバンゴウ</t>
    </rPh>
    <phoneticPr fontId="2"/>
  </si>
  <si>
    <t>確認番号</t>
    <rPh sb="0" eb="4">
      <t>カクニンバンゴウ</t>
    </rPh>
    <phoneticPr fontId="2"/>
  </si>
  <si>
    <t>令和　</t>
    <rPh sb="0" eb="2">
      <t>レイワ</t>
    </rPh>
    <phoneticPr fontId="2"/>
  </si>
  <si>
    <t>年</t>
    <rPh sb="0" eb="1">
      <t>ネン</t>
    </rPh>
    <phoneticPr fontId="2"/>
  </si>
  <si>
    <t>月</t>
    <rPh sb="0" eb="1">
      <t>ガツ</t>
    </rPh>
    <phoneticPr fontId="2"/>
  </si>
  <si>
    <t>日から令和　</t>
    <rPh sb="0" eb="1">
      <t>ニチ</t>
    </rPh>
    <rPh sb="3" eb="5">
      <t>レイワ</t>
    </rPh>
    <phoneticPr fontId="2"/>
  </si>
  <si>
    <t>日</t>
    <rPh sb="0" eb="1">
      <t>ニチ</t>
    </rPh>
    <phoneticPr fontId="2"/>
  </si>
  <si>
    <t>令和</t>
    <rPh sb="0" eb="2">
      <t>レイワ</t>
    </rPh>
    <phoneticPr fontId="2"/>
  </si>
  <si>
    <t>日まで</t>
    <rPh sb="0" eb="1">
      <t>ニチ</t>
    </rPh>
    <phoneticPr fontId="2"/>
  </si>
  <si>
    <t>月</t>
    <rPh sb="0" eb="1">
      <t>ツキ</t>
    </rPh>
    <phoneticPr fontId="2"/>
  </si>
  <si>
    <t>時から</t>
    <rPh sb="0" eb="1">
      <t>ジ</t>
    </rPh>
    <phoneticPr fontId="2"/>
  </si>
  <si>
    <t>時まで）</t>
    <rPh sb="0" eb="1">
      <t>ジ</t>
    </rPh>
    <phoneticPr fontId="2"/>
  </si>
  <si>
    <t>４．使用期間</t>
    <phoneticPr fontId="2"/>
  </si>
  <si>
    <t>）</t>
    <phoneticPr fontId="2"/>
  </si>
  <si>
    <t>（</t>
    <phoneticPr fontId="2"/>
  </si>
  <si>
    <t>調定決議</t>
    <rPh sb="0" eb="4">
      <t>チョウテイケツギ</t>
    </rPh>
    <phoneticPr fontId="2"/>
  </si>
  <si>
    <t>主任</t>
    <rPh sb="0" eb="2">
      <t>シュニン</t>
    </rPh>
    <phoneticPr fontId="2"/>
  </si>
  <si>
    <t>係長</t>
    <rPh sb="0" eb="2">
      <t>カカリチョウ</t>
    </rPh>
    <phoneticPr fontId="2"/>
  </si>
  <si>
    <t>管理部長</t>
    <rPh sb="0" eb="4">
      <t>カンリブチョウ</t>
    </rPh>
    <phoneticPr fontId="2"/>
  </si>
  <si>
    <t>納入金額</t>
    <rPh sb="0" eb="4">
      <t>ノウニュウキンガク</t>
    </rPh>
    <phoneticPr fontId="2"/>
  </si>
  <si>
    <t>納入義務者</t>
    <rPh sb="0" eb="5">
      <t>ノウニュウギムシャ</t>
    </rPh>
    <phoneticPr fontId="2"/>
  </si>
  <si>
    <t>収納済年月日</t>
    <rPh sb="0" eb="3">
      <t>シュウノウズ</t>
    </rPh>
    <rPh sb="3" eb="6">
      <t>ネンガッピ</t>
    </rPh>
    <phoneticPr fontId="2"/>
  </si>
  <si>
    <t>納入通知書発行日</t>
    <rPh sb="0" eb="5">
      <t>ノウニュウツウチショ</t>
    </rPh>
    <rPh sb="5" eb="8">
      <t>ハッコウビ</t>
    </rPh>
    <phoneticPr fontId="2"/>
  </si>
  <si>
    <t>納入通知書</t>
    <rPh sb="0" eb="5">
      <t>ノウニュウツウチショ</t>
    </rPh>
    <phoneticPr fontId="2"/>
  </si>
  <si>
    <t>　</t>
  </si>
  <si>
    <t>減免率</t>
    <phoneticPr fontId="28"/>
  </si>
  <si>
    <t>担当者</t>
    <phoneticPr fontId="28"/>
  </si>
  <si>
    <t>グループ</t>
    <phoneticPr fontId="28"/>
  </si>
  <si>
    <t>設備区分</t>
    <phoneticPr fontId="28"/>
  </si>
  <si>
    <t>インストロン万能試験機(15トン)</t>
    <phoneticPr fontId="28"/>
  </si>
  <si>
    <t>摩擦・摩耗試験機器</t>
    <phoneticPr fontId="28"/>
  </si>
  <si>
    <t>硬度試験機器</t>
  </si>
  <si>
    <t>落下試験機</t>
    <rPh sb="0" eb="2">
      <t>らっか</t>
    </rPh>
    <rPh sb="2" eb="4">
      <t>しけん</t>
    </rPh>
    <rPh sb="4" eb="5">
      <t>き</t>
    </rPh>
    <phoneticPr fontId="31" type="Hiragana"/>
  </si>
  <si>
    <t>物性試験・薄膜作成等機器</t>
    <phoneticPr fontId="28"/>
  </si>
  <si>
    <t>洗浄関連機器</t>
    <rPh sb="0" eb="6">
      <t>センジョウカンレンキキ</t>
    </rPh>
    <phoneticPr fontId="28"/>
  </si>
  <si>
    <t>スガ摩耗試験機</t>
  </si>
  <si>
    <t>電気試験機器</t>
  </si>
  <si>
    <t>耐候試験機器</t>
  </si>
  <si>
    <t>微小ビッカース硬さ試験機</t>
  </si>
  <si>
    <t>微生物試験関連機器</t>
  </si>
  <si>
    <t>ブリネル硬度計</t>
  </si>
  <si>
    <t>金属工作機械</t>
  </si>
  <si>
    <t>ロックウェル硬度計</t>
  </si>
  <si>
    <t>木材工作機械</t>
  </si>
  <si>
    <t>設計支援機器</t>
  </si>
  <si>
    <t>熱間埋込機(樹脂の包埋)</t>
  </si>
  <si>
    <t>自動化技術支援機器</t>
    <rPh sb="0" eb="9">
      <t>ジドウカギジュツシエンキキ</t>
    </rPh>
    <phoneticPr fontId="28"/>
  </si>
  <si>
    <t>蛍光エックス線膜厚計</t>
  </si>
  <si>
    <t>食品加工試験機</t>
  </si>
  <si>
    <t>微小蛍光エックス線分析装置</t>
  </si>
  <si>
    <t>食品加工機器</t>
  </si>
  <si>
    <t>ICP発光分析装置</t>
  </si>
  <si>
    <t>マイクロ波加熱分解装置</t>
    <phoneticPr fontId="28"/>
  </si>
  <si>
    <t>ドラフトチャンバー</t>
  </si>
  <si>
    <t>三次元測定機</t>
  </si>
  <si>
    <t>金属顕微鏡(組織解析機能付)</t>
    <phoneticPr fontId="28"/>
  </si>
  <si>
    <t>カーボンコーター(カーボンコーティング)</t>
  </si>
  <si>
    <t>スパッタリング装置</t>
  </si>
  <si>
    <t>雰囲気中液体急冷装置(アモルファス合金製造)</t>
  </si>
  <si>
    <t>走査型電子顕微鏡</t>
    <phoneticPr fontId="28"/>
  </si>
  <si>
    <t>モノクロメーター付キセノンランプ</t>
    <phoneticPr fontId="28"/>
  </si>
  <si>
    <t>粒度分布測定装置</t>
    <phoneticPr fontId="28"/>
  </si>
  <si>
    <t>走査型プローブ顕微鏡</t>
    <phoneticPr fontId="28"/>
  </si>
  <si>
    <t>試料研磨機</t>
    <phoneticPr fontId="28"/>
  </si>
  <si>
    <t>放電プラズマ焼結装置</t>
    <phoneticPr fontId="28"/>
  </si>
  <si>
    <t>ラマン分光分析装置</t>
    <phoneticPr fontId="28"/>
  </si>
  <si>
    <t>表面粗さ輪郭形状測定機</t>
    <phoneticPr fontId="28"/>
  </si>
  <si>
    <t>炭素硫黄分析装置</t>
  </si>
  <si>
    <t>エックス線残留応力測定装置</t>
    <phoneticPr fontId="28"/>
  </si>
  <si>
    <t>レーザー顕微鏡</t>
  </si>
  <si>
    <t>イオンミリング装置</t>
    <rPh sb="7" eb="9">
      <t>ソウチ</t>
    </rPh>
    <phoneticPr fontId="28"/>
  </si>
  <si>
    <t>分光光度計</t>
  </si>
  <si>
    <t>卓上SEM</t>
    <rPh sb="0" eb="2">
      <t>タクジョウ</t>
    </rPh>
    <phoneticPr fontId="28"/>
  </si>
  <si>
    <t>デジタルマイクロスコープ</t>
    <phoneticPr fontId="28"/>
  </si>
  <si>
    <t>真円度測定機</t>
    <rPh sb="0" eb="1">
      <t>シン</t>
    </rPh>
    <rPh sb="1" eb="6">
      <t>エンドソクテイキ</t>
    </rPh>
    <phoneticPr fontId="28"/>
  </si>
  <si>
    <t>画像測定機</t>
    <rPh sb="0" eb="5">
      <t>ガゾウソクテイキ</t>
    </rPh>
    <phoneticPr fontId="28"/>
  </si>
  <si>
    <t>RFイミュニティ機器</t>
  </si>
  <si>
    <t>耐ノイズ試験機</t>
  </si>
  <si>
    <t>EMI機器</t>
  </si>
  <si>
    <t>電源変動許容度試験器</t>
  </si>
  <si>
    <t>絶縁耐圧試験器</t>
    <rPh sb="0" eb="2">
      <t>ゼツエン</t>
    </rPh>
    <rPh sb="2" eb="4">
      <t>タイアツ</t>
    </rPh>
    <rPh sb="4" eb="6">
      <t>シケン</t>
    </rPh>
    <rPh sb="6" eb="7">
      <t>キ</t>
    </rPh>
    <phoneticPr fontId="28"/>
  </si>
  <si>
    <t>漏れ電流試験器</t>
    <rPh sb="0" eb="1">
      <t>モ</t>
    </rPh>
    <rPh sb="2" eb="4">
      <t>デンリュウ</t>
    </rPh>
    <rPh sb="4" eb="6">
      <t>シケン</t>
    </rPh>
    <rPh sb="6" eb="7">
      <t>キ</t>
    </rPh>
    <phoneticPr fontId="28"/>
  </si>
  <si>
    <t>抵抗計</t>
    <rPh sb="0" eb="3">
      <t>テイコウケイ</t>
    </rPh>
    <phoneticPr fontId="28"/>
  </si>
  <si>
    <t>通信環境評価装置</t>
    <rPh sb="0" eb="8">
      <t>ツウシンカンキョウヒョウカソウチ</t>
    </rPh>
    <phoneticPr fontId="28"/>
  </si>
  <si>
    <t>電磁界可視化装置</t>
    <rPh sb="0" eb="3">
      <t>デンジカイ</t>
    </rPh>
    <rPh sb="3" eb="8">
      <t>カシカソウチ</t>
    </rPh>
    <phoneticPr fontId="28"/>
  </si>
  <si>
    <t>汎用型オシロスコープ</t>
    <rPh sb="0" eb="3">
      <t>ハンヨウガタ</t>
    </rPh>
    <phoneticPr fontId="28"/>
  </si>
  <si>
    <t>耐候試験機器</t>
    <phoneticPr fontId="28"/>
  </si>
  <si>
    <t>恒温恒湿器(1時間)</t>
    <phoneticPr fontId="28"/>
  </si>
  <si>
    <t>恒温恒湿器(1時間超毎)</t>
    <rPh sb="7" eb="9">
      <t>ジカン</t>
    </rPh>
    <rPh sb="9" eb="10">
      <t>コ</t>
    </rPh>
    <rPh sb="10" eb="11">
      <t>マイ</t>
    </rPh>
    <phoneticPr fontId="28"/>
  </si>
  <si>
    <t>卓上型塩水噴霧試験機</t>
    <rPh sb="0" eb="10">
      <t>タクジョウガタエンスイフンムシケンキ</t>
    </rPh>
    <phoneticPr fontId="28"/>
  </si>
  <si>
    <t>微生物試験関連機器</t>
    <phoneticPr fontId="28"/>
  </si>
  <si>
    <t>オートクレーブ</t>
  </si>
  <si>
    <t>低温恒温器</t>
    <phoneticPr fontId="28"/>
  </si>
  <si>
    <t>金属工作機械</t>
    <phoneticPr fontId="28"/>
  </si>
  <si>
    <t>切断機</t>
    <phoneticPr fontId="28"/>
  </si>
  <si>
    <t>油圧サーボプレス機(110トン)</t>
    <rPh sb="0" eb="2">
      <t>ユアツ</t>
    </rPh>
    <rPh sb="8" eb="9">
      <t>キ</t>
    </rPh>
    <phoneticPr fontId="28"/>
  </si>
  <si>
    <t>ダイカストマシンシステム</t>
    <phoneticPr fontId="28"/>
  </si>
  <si>
    <t>温間圧延機</t>
    <rPh sb="0" eb="1">
      <t>オン</t>
    </rPh>
    <rPh sb="1" eb="2">
      <t>カン</t>
    </rPh>
    <rPh sb="2" eb="4">
      <t>アツエン</t>
    </rPh>
    <rPh sb="4" eb="5">
      <t>キ</t>
    </rPh>
    <phoneticPr fontId="28"/>
  </si>
  <si>
    <t>ダイヤモンドワイヤー切断機</t>
    <rPh sb="10" eb="13">
      <t>セツダンキ</t>
    </rPh>
    <phoneticPr fontId="28"/>
  </si>
  <si>
    <t>木材工作機械</t>
    <phoneticPr fontId="28"/>
  </si>
  <si>
    <t>超仕上鉋盤</t>
  </si>
  <si>
    <t>手押し鉋盤</t>
  </si>
  <si>
    <t>バンドソー</t>
  </si>
  <si>
    <t>自動一面鉋盤</t>
    <phoneticPr fontId="28"/>
  </si>
  <si>
    <t>木工旋盤</t>
    <phoneticPr fontId="28"/>
  </si>
  <si>
    <t>設計支援機器</t>
    <phoneticPr fontId="28"/>
  </si>
  <si>
    <t>大判インクジェットプリンタ(B0)</t>
  </si>
  <si>
    <t>大判インクジェットプリンタ(A0)</t>
    <phoneticPr fontId="28"/>
  </si>
  <si>
    <t>大判インクジェットプリンタ(A1)</t>
  </si>
  <si>
    <t>大判インクジェットプリンタ(A2)</t>
  </si>
  <si>
    <t>簡易3Dスキャナ</t>
    <rPh sb="0" eb="2">
      <t>カンイ</t>
    </rPh>
    <phoneticPr fontId="28"/>
  </si>
  <si>
    <t>三次元デジタイザ</t>
    <rPh sb="0" eb="3">
      <t>サンジゲン</t>
    </rPh>
    <phoneticPr fontId="28"/>
  </si>
  <si>
    <t>加工工程模擬ライン装置</t>
    <rPh sb="0" eb="6">
      <t>カコウコウテイモギ</t>
    </rPh>
    <rPh sb="9" eb="11">
      <t>ソウチ</t>
    </rPh>
    <phoneticPr fontId="28"/>
  </si>
  <si>
    <t>組立工程模擬ライン装置</t>
    <rPh sb="0" eb="6">
      <t>クミタテコウテイモギ</t>
    </rPh>
    <rPh sb="9" eb="11">
      <t>ソウチ</t>
    </rPh>
    <phoneticPr fontId="28"/>
  </si>
  <si>
    <t>検査工程模擬ライン装置</t>
    <rPh sb="0" eb="6">
      <t>ケンサコウテイモギ</t>
    </rPh>
    <rPh sb="9" eb="11">
      <t>ソウチ</t>
    </rPh>
    <phoneticPr fontId="28"/>
  </si>
  <si>
    <t>撮像検証システム</t>
    <rPh sb="0" eb="4">
      <t>サツゾウケンショウ</t>
    </rPh>
    <phoneticPr fontId="28"/>
  </si>
  <si>
    <t>食品等分析・観察機器</t>
    <phoneticPr fontId="28"/>
  </si>
  <si>
    <t>アルコール分析機</t>
    <phoneticPr fontId="28"/>
  </si>
  <si>
    <t>ガス透過率測定機</t>
  </si>
  <si>
    <t>赤外線水分計</t>
    <phoneticPr fontId="28"/>
  </si>
  <si>
    <t>穀粒判別機</t>
    <rPh sb="0" eb="1">
      <t>コク</t>
    </rPh>
    <rPh sb="1" eb="2">
      <t>リュウ</t>
    </rPh>
    <rPh sb="2" eb="4">
      <t>ハンベツ</t>
    </rPh>
    <rPh sb="4" eb="5">
      <t>キ</t>
    </rPh>
    <phoneticPr fontId="32"/>
  </si>
  <si>
    <t>水分活性測定装置</t>
    <rPh sb="0" eb="2">
      <t>スイブン</t>
    </rPh>
    <rPh sb="2" eb="4">
      <t>カッセイ</t>
    </rPh>
    <rPh sb="4" eb="6">
      <t>ソクテイ</t>
    </rPh>
    <rPh sb="6" eb="8">
      <t>ソウチ</t>
    </rPh>
    <phoneticPr fontId="33"/>
  </si>
  <si>
    <t>テンシプレッサー</t>
    <phoneticPr fontId="28"/>
  </si>
  <si>
    <t>高温高圧調理滅菌機</t>
  </si>
  <si>
    <t>ドラムドライヤー</t>
  </si>
  <si>
    <t>微粉砕試験機</t>
  </si>
  <si>
    <t>ピンミル</t>
  </si>
  <si>
    <t>オーブン</t>
  </si>
  <si>
    <t>スチーマーボックス</t>
  </si>
  <si>
    <t>製麺機</t>
  </si>
  <si>
    <t>真空凍結乾燥機</t>
  </si>
  <si>
    <t>人工太陽照明システム</t>
  </si>
  <si>
    <t>加圧釜</t>
    <rPh sb="0" eb="2">
      <t>カアツ</t>
    </rPh>
    <rPh sb="2" eb="3">
      <t>カマ</t>
    </rPh>
    <phoneticPr fontId="28"/>
  </si>
  <si>
    <t>食品加工機器</t>
    <phoneticPr fontId="28"/>
  </si>
  <si>
    <t>試験用精米機</t>
  </si>
  <si>
    <t>蒸米機</t>
    <phoneticPr fontId="28"/>
  </si>
  <si>
    <t>製品濾過機</t>
  </si>
  <si>
    <t>圧搾機</t>
  </si>
  <si>
    <t>醸造用小型精米機</t>
    <rPh sb="0" eb="3">
      <t>ジョウゾウヨウ</t>
    </rPh>
    <rPh sb="3" eb="5">
      <t>コガタ</t>
    </rPh>
    <rPh sb="5" eb="8">
      <t>セイマイキ</t>
    </rPh>
    <phoneticPr fontId="32"/>
  </si>
  <si>
    <t>設　備　名</t>
    <phoneticPr fontId="28"/>
  </si>
  <si>
    <t>コード</t>
    <phoneticPr fontId="2"/>
  </si>
  <si>
    <t>50％減免</t>
    <rPh sb="3" eb="5">
      <t>ゲンメン</t>
    </rPh>
    <phoneticPr fontId="2"/>
  </si>
  <si>
    <t>5101</t>
  </si>
  <si>
    <t>5103</t>
  </si>
  <si>
    <t>5201</t>
  </si>
  <si>
    <t>5301</t>
  </si>
  <si>
    <t>5302</t>
  </si>
  <si>
    <t>5303</t>
  </si>
  <si>
    <t>5401</t>
  </si>
  <si>
    <t>5402</t>
  </si>
  <si>
    <t>5404</t>
  </si>
  <si>
    <t>5405</t>
  </si>
  <si>
    <t>5406</t>
  </si>
  <si>
    <t>5407</t>
  </si>
  <si>
    <t>5408</t>
  </si>
  <si>
    <t>5409</t>
  </si>
  <si>
    <t>5410</t>
  </si>
  <si>
    <t>5411</t>
  </si>
  <si>
    <t>5412</t>
  </si>
  <si>
    <t>5413</t>
  </si>
  <si>
    <t>5414</t>
  </si>
  <si>
    <t>5415</t>
  </si>
  <si>
    <t>5416</t>
  </si>
  <si>
    <t>5417</t>
  </si>
  <si>
    <t>5418</t>
  </si>
  <si>
    <t>5419</t>
  </si>
  <si>
    <t>5420</t>
  </si>
  <si>
    <t>5421</t>
  </si>
  <si>
    <t>5422</t>
  </si>
  <si>
    <t>5423</t>
  </si>
  <si>
    <t>5424</t>
  </si>
  <si>
    <t>5425</t>
  </si>
  <si>
    <t>5426</t>
  </si>
  <si>
    <t>5427</t>
  </si>
  <si>
    <t>5428</t>
  </si>
  <si>
    <t>5429</t>
  </si>
  <si>
    <t>5430</t>
  </si>
  <si>
    <t>5601</t>
  </si>
  <si>
    <t>5602</t>
  </si>
  <si>
    <t>5603</t>
  </si>
  <si>
    <t>5604</t>
  </si>
  <si>
    <t>5605</t>
  </si>
  <si>
    <t>5606</t>
  </si>
  <si>
    <t>5607</t>
  </si>
  <si>
    <t>5608</t>
  </si>
  <si>
    <t>5609</t>
  </si>
  <si>
    <t>5610</t>
  </si>
  <si>
    <t>5703</t>
  </si>
  <si>
    <t>5704</t>
  </si>
  <si>
    <t>5705</t>
  </si>
  <si>
    <t>5801</t>
  </si>
  <si>
    <t>5802</t>
  </si>
  <si>
    <t>5902</t>
  </si>
  <si>
    <t>5904</t>
  </si>
  <si>
    <t>5905</t>
  </si>
  <si>
    <t>5906</t>
  </si>
  <si>
    <t>5907</t>
  </si>
  <si>
    <t>6002</t>
  </si>
  <si>
    <t>6003</t>
  </si>
  <si>
    <t>6004</t>
  </si>
  <si>
    <t>6006</t>
  </si>
  <si>
    <t>6007</t>
  </si>
  <si>
    <t>6101</t>
  </si>
  <si>
    <t>6102</t>
  </si>
  <si>
    <t>6103</t>
  </si>
  <si>
    <t>6104</t>
  </si>
  <si>
    <t>6106</t>
  </si>
  <si>
    <t>6107</t>
  </si>
  <si>
    <t>6201</t>
  </si>
  <si>
    <t>6202</t>
  </si>
  <si>
    <t>6203</t>
  </si>
  <si>
    <t>6204</t>
  </si>
  <si>
    <t>6301</t>
  </si>
  <si>
    <t>6302</t>
  </si>
  <si>
    <t>6303</t>
  </si>
  <si>
    <t>6304</t>
  </si>
  <si>
    <t>6305</t>
  </si>
  <si>
    <t>6306</t>
  </si>
  <si>
    <t>6401</t>
  </si>
  <si>
    <t>6402</t>
  </si>
  <si>
    <t>6403</t>
  </si>
  <si>
    <t>6405</t>
  </si>
  <si>
    <t>6406</t>
  </si>
  <si>
    <t>6407</t>
  </si>
  <si>
    <t>6410</t>
  </si>
  <si>
    <t>6411</t>
  </si>
  <si>
    <t>6412</t>
  </si>
  <si>
    <t>6413</t>
  </si>
  <si>
    <t>6501</t>
  </si>
  <si>
    <t>6502</t>
  </si>
  <si>
    <t>6503</t>
  </si>
  <si>
    <t>6504</t>
  </si>
  <si>
    <t>6505</t>
  </si>
  <si>
    <t>7101</t>
  </si>
  <si>
    <t>7103</t>
  </si>
  <si>
    <t>7201</t>
  </si>
  <si>
    <t>7301</t>
  </si>
  <si>
    <t>7302</t>
  </si>
  <si>
    <t>7303</t>
  </si>
  <si>
    <t>7401</t>
  </si>
  <si>
    <t>7402</t>
  </si>
  <si>
    <t>7404</t>
  </si>
  <si>
    <t>7405</t>
  </si>
  <si>
    <t>7406</t>
  </si>
  <si>
    <t>7407</t>
  </si>
  <si>
    <t>7408</t>
  </si>
  <si>
    <t>7409</t>
  </si>
  <si>
    <t>7410</t>
  </si>
  <si>
    <t>7411</t>
  </si>
  <si>
    <t>7412</t>
  </si>
  <si>
    <t>7413</t>
  </si>
  <si>
    <t>7414</t>
  </si>
  <si>
    <t>7415</t>
  </si>
  <si>
    <t>7416</t>
  </si>
  <si>
    <t>7417</t>
  </si>
  <si>
    <t>7418</t>
  </si>
  <si>
    <t>7419</t>
  </si>
  <si>
    <t>7420</t>
  </si>
  <si>
    <t>7421</t>
  </si>
  <si>
    <t>7422</t>
  </si>
  <si>
    <t>7423</t>
  </si>
  <si>
    <t>7424</t>
  </si>
  <si>
    <t>7425</t>
  </si>
  <si>
    <t>7426</t>
  </si>
  <si>
    <t>7427</t>
  </si>
  <si>
    <t>7428</t>
  </si>
  <si>
    <t>7429</t>
  </si>
  <si>
    <t>7430</t>
  </si>
  <si>
    <t>7601</t>
  </si>
  <si>
    <t>7602</t>
  </si>
  <si>
    <t>7603</t>
  </si>
  <si>
    <t>7604</t>
  </si>
  <si>
    <t>7605</t>
  </si>
  <si>
    <t>7606</t>
  </si>
  <si>
    <t>7607</t>
  </si>
  <si>
    <t>7608</t>
  </si>
  <si>
    <t>7609</t>
  </si>
  <si>
    <t>7610</t>
  </si>
  <si>
    <t>7703</t>
  </si>
  <si>
    <t>7704</t>
  </si>
  <si>
    <t>7705</t>
  </si>
  <si>
    <t>7801</t>
  </si>
  <si>
    <t>7802</t>
  </si>
  <si>
    <t>7902</t>
  </si>
  <si>
    <t>7904</t>
  </si>
  <si>
    <t>7905</t>
  </si>
  <si>
    <t>7906</t>
  </si>
  <si>
    <t>7907</t>
  </si>
  <si>
    <t>8002</t>
  </si>
  <si>
    <t>8003</t>
  </si>
  <si>
    <t>8004</t>
  </si>
  <si>
    <t>8006</t>
  </si>
  <si>
    <t>8007</t>
  </si>
  <si>
    <t>8101</t>
  </si>
  <si>
    <t>8102</t>
  </si>
  <si>
    <t>8103</t>
  </si>
  <si>
    <t>8104</t>
  </si>
  <si>
    <t>8106</t>
  </si>
  <si>
    <t>8107</t>
  </si>
  <si>
    <t>8201</t>
  </si>
  <si>
    <t>8202</t>
  </si>
  <si>
    <t>8203</t>
  </si>
  <si>
    <t>8204</t>
  </si>
  <si>
    <t>8301</t>
  </si>
  <si>
    <t>8302</t>
  </si>
  <si>
    <t>8303</t>
  </si>
  <si>
    <t>8304</t>
  </si>
  <si>
    <t>8305</t>
  </si>
  <si>
    <t>8306</t>
  </si>
  <si>
    <t>8401</t>
  </si>
  <si>
    <t>8402</t>
  </si>
  <si>
    <t>8403</t>
  </si>
  <si>
    <t>8405</t>
  </si>
  <si>
    <t>8406</t>
  </si>
  <si>
    <t>8407</t>
  </si>
  <si>
    <t>8410</t>
  </si>
  <si>
    <t>8411</t>
  </si>
  <si>
    <t>8412</t>
  </si>
  <si>
    <t>8413</t>
  </si>
  <si>
    <t>8503</t>
  </si>
  <si>
    <t>8504</t>
  </si>
  <si>
    <t>8505</t>
  </si>
  <si>
    <t>8501</t>
  </si>
  <si>
    <t>8502</t>
  </si>
  <si>
    <t>単価</t>
    <rPh sb="0" eb="2">
      <t>タンカ</t>
    </rPh>
    <phoneticPr fontId="2"/>
  </si>
  <si>
    <t>(</t>
    <phoneticPr fontId="2"/>
  </si>
  <si>
    <t>)</t>
    <phoneticPr fontId="2"/>
  </si>
  <si>
    <t>単位</t>
    <rPh sb="0" eb="2">
      <t>タンイ</t>
    </rPh>
    <phoneticPr fontId="2"/>
  </si>
  <si>
    <t>単価
減免無し</t>
    <rPh sb="3" eb="6">
      <t>ゲンメンナ</t>
    </rPh>
    <phoneticPr fontId="28"/>
  </si>
  <si>
    <t>コード
減免無し</t>
    <phoneticPr fontId="2"/>
  </si>
  <si>
    <t>単価
50％減免</t>
    <rPh sb="0" eb="2">
      <t>タンカ</t>
    </rPh>
    <rPh sb="6" eb="8">
      <t>ゲンメン</t>
    </rPh>
    <phoneticPr fontId="28"/>
  </si>
  <si>
    <t>コード
50％減免</t>
    <phoneticPr fontId="2"/>
  </si>
  <si>
    <t>　</t>
    <phoneticPr fontId="2"/>
  </si>
  <si>
    <t>時間</t>
  </si>
  <si>
    <t>日</t>
    <phoneticPr fontId="2"/>
  </si>
  <si>
    <t>枚・B0判</t>
    <phoneticPr fontId="2"/>
  </si>
  <si>
    <t>枚・A0判</t>
    <phoneticPr fontId="2"/>
  </si>
  <si>
    <t>枚・A1判</t>
    <phoneticPr fontId="2"/>
  </si>
  <si>
    <t>枚・A2判</t>
    <phoneticPr fontId="2"/>
  </si>
  <si>
    <t>決裁日</t>
    <rPh sb="0" eb="3">
      <t>ケッサイビ</t>
    </rPh>
    <phoneticPr fontId="2"/>
  </si>
  <si>
    <t>数字</t>
    <rPh sb="0" eb="2">
      <t>スウジ</t>
    </rPh>
    <phoneticPr fontId="2"/>
  </si>
  <si>
    <t>すべての機器</t>
    <rPh sb="4" eb="6">
      <t>キキ</t>
    </rPh>
    <phoneticPr fontId="2"/>
  </si>
  <si>
    <t>単価
100％減免</t>
    <rPh sb="0" eb="2">
      <t>タンカ</t>
    </rPh>
    <rPh sb="7" eb="9">
      <t>ゲンメン</t>
    </rPh>
    <phoneticPr fontId="28"/>
  </si>
  <si>
    <t>食品加工試験機</t>
    <phoneticPr fontId="28"/>
  </si>
  <si>
    <t>電気試験機器</t>
    <phoneticPr fontId="2"/>
  </si>
  <si>
    <t>物性試験・薄膜作成等機器</t>
    <phoneticPr fontId="28"/>
  </si>
  <si>
    <t>硬度試験機器</t>
    <phoneticPr fontId="2"/>
  </si>
  <si>
    <t>摩擦・摩耗試験機器</t>
    <phoneticPr fontId="28"/>
  </si>
  <si>
    <t>強度試験機器</t>
    <phoneticPr fontId="2"/>
  </si>
  <si>
    <t>311-3195</t>
    <phoneticPr fontId="2"/>
  </si>
  <si>
    <t>茨城県東茨城郡茨城町長岡3781-1</t>
    <phoneticPr fontId="2"/>
  </si>
  <si>
    <t>茨城県産業技術イノベーションセンター</t>
    <phoneticPr fontId="2"/>
  </si>
  <si>
    <t>記入例</t>
    <rPh sb="0" eb="3">
      <t>キニュウレイ</t>
    </rPh>
    <phoneticPr fontId="2"/>
  </si>
  <si>
    <t>設備機器名</t>
    <rPh sb="0" eb="4">
      <t>セツビ</t>
    </rPh>
    <rPh sb="4" eb="5">
      <t>メイ</t>
    </rPh>
    <phoneticPr fontId="2"/>
  </si>
  <si>
    <t>※本記入例を参考に設備使用申請書（別シート）に記入願います</t>
    <rPh sb="1" eb="2">
      <t>ホン</t>
    </rPh>
    <rPh sb="2" eb="4">
      <t>キニュウ</t>
    </rPh>
    <rPh sb="4" eb="5">
      <t>レイ</t>
    </rPh>
    <rPh sb="6" eb="8">
      <t>サンコウ</t>
    </rPh>
    <rPh sb="9" eb="16">
      <t>セツビシヨウシンセイショ</t>
    </rPh>
    <rPh sb="17" eb="18">
      <t>ベツ</t>
    </rPh>
    <rPh sb="23" eb="26">
      <t>キニュウネガ</t>
    </rPh>
    <phoneticPr fontId="2"/>
  </si>
  <si>
    <t>029-293-7212</t>
    <phoneticPr fontId="2"/>
  </si>
  <si>
    <t>赤外分光光度計</t>
    <phoneticPr fontId="2"/>
  </si>
  <si>
    <t>https://www.itic.pref.ibaraki.jp/facility/</t>
    <phoneticPr fontId="2"/>
  </si>
  <si>
    <t>使用する機器</t>
    <rPh sb="0" eb="2">
      <t>シヨウ</t>
    </rPh>
    <rPh sb="4" eb="6">
      <t>キキ</t>
    </rPh>
    <phoneticPr fontId="2"/>
  </si>
  <si>
    <t>以下センター職員記入欄</t>
    <phoneticPr fontId="2"/>
  </si>
  <si>
    <t>②コード、５０％減免単価、単位を追加</t>
    <rPh sb="8" eb="10">
      <t>ゲンメン</t>
    </rPh>
    <rPh sb="10" eb="12">
      <t>タンカ</t>
    </rPh>
    <rPh sb="13" eb="15">
      <t>タンイ</t>
    </rPh>
    <rPh sb="16" eb="18">
      <t>ツイカ</t>
    </rPh>
    <phoneticPr fontId="2"/>
  </si>
  <si>
    <t>　⇒枠線を動かすとセルの枠線に容易に合わせることができる</t>
    <rPh sb="2" eb="4">
      <t>ワクセン</t>
    </rPh>
    <rPh sb="5" eb="6">
      <t>ウゴ</t>
    </rPh>
    <rPh sb="12" eb="14">
      <t>ワクセン</t>
    </rPh>
    <rPh sb="15" eb="17">
      <t>ヨウイ</t>
    </rPh>
    <rPh sb="18" eb="19">
      <t>ア</t>
    </rPh>
    <phoneticPr fontId="2"/>
  </si>
  <si>
    <t>　⇒チェックボックスに連動して「TRUE」「FALSE」を表示するようになる。</t>
    <rPh sb="11" eb="13">
      <t>レンドウ</t>
    </rPh>
    <rPh sb="29" eb="31">
      <t>ヒョウジ</t>
    </rPh>
    <phoneticPr fontId="2"/>
  </si>
  <si>
    <t>※チェックボックスを入力したセルをコピーする場合は、⑦を行う前にコピーする。（連動するセルを指定した後ではコピー元の✔の有無に連動する。）</t>
    <rPh sb="10" eb="12">
      <t>ニュウリョク</t>
    </rPh>
    <rPh sb="22" eb="24">
      <t>バアイ</t>
    </rPh>
    <rPh sb="28" eb="29">
      <t>オコナ</t>
    </rPh>
    <rPh sb="30" eb="31">
      <t>マエ</t>
    </rPh>
    <rPh sb="39" eb="41">
      <t>レンドウ</t>
    </rPh>
    <rPh sb="46" eb="48">
      <t>シテイ</t>
    </rPh>
    <rPh sb="50" eb="51">
      <t>アト</t>
    </rPh>
    <rPh sb="56" eb="57">
      <t>モト</t>
    </rPh>
    <rPh sb="60" eb="62">
      <t>ウム</t>
    </rPh>
    <rPh sb="63" eb="65">
      <t>レンドウ</t>
    </rPh>
    <phoneticPr fontId="2"/>
  </si>
  <si>
    <t>　そのため、連動するセルは個別に設定する必要がある。</t>
    <rPh sb="6" eb="8">
      <t>レンドウ</t>
    </rPh>
    <rPh sb="13" eb="15">
      <t>コベツ</t>
    </rPh>
    <rPh sb="16" eb="18">
      <t>セッテイ</t>
    </rPh>
    <rPh sb="20" eb="22">
      <t>ヒツヨウ</t>
    </rPh>
    <phoneticPr fontId="2"/>
  </si>
  <si>
    <t>【チェックリスト】</t>
    <phoneticPr fontId="2"/>
  </si>
  <si>
    <t>①手数料使用料管理一覧のリストを作成し、一覧シートへコピー</t>
    <rPh sb="1" eb="4">
      <t>テスウリョウ</t>
    </rPh>
    <rPh sb="4" eb="7">
      <t>シヨウリョウ</t>
    </rPh>
    <rPh sb="7" eb="11">
      <t>カンリイチラン</t>
    </rPh>
    <rPh sb="16" eb="18">
      <t>サクセイ</t>
    </rPh>
    <rPh sb="20" eb="22">
      <t>イチラン</t>
    </rPh>
    <phoneticPr fontId="2"/>
  </si>
  <si>
    <t>【実施伺】本件、受諾してよろしいか。</t>
    <rPh sb="1" eb="3">
      <t>ジッシ</t>
    </rPh>
    <rPh sb="3" eb="4">
      <t>ウカガイ</t>
    </rPh>
    <rPh sb="5" eb="7">
      <t>ホンケン</t>
    </rPh>
    <rPh sb="8" eb="10">
      <t>ジュダク</t>
    </rPh>
    <phoneticPr fontId="2"/>
  </si>
  <si>
    <t>E-MAIL</t>
    <phoneticPr fontId="2"/>
  </si>
  <si>
    <t>所属部署</t>
    <rPh sb="0" eb="4">
      <t>ショゾクブショ</t>
    </rPh>
    <phoneticPr fontId="2"/>
  </si>
  <si>
    <t>役職・氏名</t>
    <rPh sb="0" eb="2">
      <t>ヤクショク</t>
    </rPh>
    <rPh sb="3" eb="5">
      <t>シメイ</t>
    </rPh>
    <phoneticPr fontId="2"/>
  </si>
  <si>
    <t>（１）</t>
    <phoneticPr fontId="2"/>
  </si>
  <si>
    <t>（２）</t>
    <phoneticPr fontId="2"/>
  </si>
  <si>
    <t>（３）</t>
    <phoneticPr fontId="2"/>
  </si>
  <si>
    <t>TEL</t>
    <phoneticPr fontId="2"/>
  </si>
  <si>
    <t>（４）</t>
  </si>
  <si>
    <t>製品の性能評価</t>
  </si>
  <si>
    <t>〇個、〇個所、〇式、〇通りなど</t>
    <phoneticPr fontId="2"/>
  </si>
  <si>
    <t>○○部○○課</t>
    <rPh sb="2" eb="3">
      <t>ブ</t>
    </rPh>
    <rPh sb="5" eb="6">
      <t>カ</t>
    </rPh>
    <phoneticPr fontId="2"/>
  </si>
  <si>
    <t>主任　○○　○○</t>
    <rPh sb="0" eb="2">
      <t>シュニン</t>
    </rPh>
    <phoneticPr fontId="2"/>
  </si>
  <si>
    <t>029-293-7213</t>
    <phoneticPr fontId="2"/>
  </si>
  <si>
    <t>誓 約 書</t>
  </si>
  <si>
    <t>茨城県産業技術イノベーションセンター長　 殿</t>
    <rPh sb="3" eb="5">
      <t>サンギョウ</t>
    </rPh>
    <phoneticPr fontId="2"/>
  </si>
  <si>
    <t>電話番号</t>
  </si>
  <si>
    <t>事業所名</t>
  </si>
  <si>
    <t xml:space="preserve">事業主名
（代表者）　　　　　　　　　  　　            　　　　 </t>
    <rPh sb="0" eb="3">
      <t>ジギョウヌシ</t>
    </rPh>
    <rPh sb="3" eb="4">
      <t>メイ</t>
    </rPh>
    <phoneticPr fontId="2"/>
  </si>
  <si>
    <t>原子吸光分析装置</t>
    <phoneticPr fontId="2"/>
  </si>
  <si>
    <t>③非表示列を再表示</t>
    <rPh sb="1" eb="4">
      <t>ヒヒョウジ</t>
    </rPh>
    <rPh sb="4" eb="5">
      <t>レツ</t>
    </rPh>
    <rPh sb="6" eb="9">
      <t>サイヒョウジ</t>
    </rPh>
    <phoneticPr fontId="2"/>
  </si>
  <si>
    <t>③</t>
    <phoneticPr fontId="2"/>
  </si>
  <si>
    <t>④ファイル⇒オプション⇒リボンのユーザー設定⇒開発に✔</t>
    <rPh sb="20" eb="22">
      <t>セッテイ</t>
    </rPh>
    <rPh sb="23" eb="25">
      <t>カイハツ</t>
    </rPh>
    <phoneticPr fontId="2"/>
  </si>
  <si>
    <t>④</t>
    <phoneticPr fontId="2"/>
  </si>
  <si>
    <t>⑤</t>
    <phoneticPr fontId="2"/>
  </si>
  <si>
    <t>⑤挿入したい場所で、開発タブの挿入⇒チェックボックスを選択</t>
    <rPh sb="1" eb="3">
      <t>ソウニュウ</t>
    </rPh>
    <rPh sb="6" eb="8">
      <t>バショ</t>
    </rPh>
    <rPh sb="10" eb="12">
      <t>カイハツ</t>
    </rPh>
    <rPh sb="15" eb="17">
      <t>ソウニュウ</t>
    </rPh>
    <rPh sb="27" eb="29">
      <t>センタク</t>
    </rPh>
    <phoneticPr fontId="2"/>
  </si>
  <si>
    <t>⑥チェックボックス横の文字を削除</t>
    <rPh sb="9" eb="10">
      <t>ヨコ</t>
    </rPh>
    <rPh sb="11" eb="13">
      <t>モジ</t>
    </rPh>
    <rPh sb="14" eb="16">
      <t>サクジョ</t>
    </rPh>
    <phoneticPr fontId="2"/>
  </si>
  <si>
    <t>⑥</t>
    <phoneticPr fontId="2"/>
  </si>
  <si>
    <t>⑦チェックボックスを選択したまま、図形の書式タブ⇒配置⇒枠線に合わせる</t>
    <rPh sb="10" eb="12">
      <t>センタク</t>
    </rPh>
    <rPh sb="17" eb="19">
      <t>ズケイ</t>
    </rPh>
    <rPh sb="20" eb="22">
      <t>ショシキ</t>
    </rPh>
    <rPh sb="25" eb="27">
      <t>ハイチ</t>
    </rPh>
    <rPh sb="28" eb="30">
      <t>ワクセン</t>
    </rPh>
    <rPh sb="31" eb="32">
      <t>ア</t>
    </rPh>
    <phoneticPr fontId="2"/>
  </si>
  <si>
    <t>⑦</t>
    <phoneticPr fontId="2"/>
  </si>
  <si>
    <t>⑧チェックボックスを選択したまま右クリック⇒コントロールの書式設定⇒チェックボックスの右隣のセルをクリック</t>
    <rPh sb="10" eb="12">
      <t>センタク</t>
    </rPh>
    <rPh sb="16" eb="17">
      <t>ミギ</t>
    </rPh>
    <rPh sb="29" eb="31">
      <t>ショシキ</t>
    </rPh>
    <rPh sb="31" eb="33">
      <t>セッテイ</t>
    </rPh>
    <rPh sb="43" eb="44">
      <t>ミギ</t>
    </rPh>
    <rPh sb="44" eb="45">
      <t>トナリ</t>
    </rPh>
    <phoneticPr fontId="2"/>
  </si>
  <si>
    <t>⑧</t>
    <phoneticPr fontId="2"/>
  </si>
  <si>
    <t>⑨</t>
    <phoneticPr fontId="2"/>
  </si>
  <si>
    <t>【留意事項】</t>
    <rPh sb="1" eb="5">
      <t>リュウイジコウ</t>
    </rPh>
    <phoneticPr fontId="2"/>
  </si>
  <si>
    <t>項目削除により行を削除した場合、チェックボックスだけ残ってしまうため、チェックボックスとリンクされているセルを確認のうえ、削除すること。</t>
    <rPh sb="0" eb="4">
      <t>コウモクサクジョ</t>
    </rPh>
    <rPh sb="7" eb="8">
      <t>ギョウ</t>
    </rPh>
    <rPh sb="9" eb="11">
      <t>サクジョ</t>
    </rPh>
    <rPh sb="13" eb="15">
      <t>バアイ</t>
    </rPh>
    <rPh sb="26" eb="27">
      <t>ノコ</t>
    </rPh>
    <rPh sb="55" eb="57">
      <t>カクニン</t>
    </rPh>
    <rPh sb="61" eb="63">
      <t>サクジョ</t>
    </rPh>
    <phoneticPr fontId="2"/>
  </si>
  <si>
    <t>その他</t>
    <rPh sb="2" eb="3">
      <t>タ</t>
    </rPh>
    <phoneticPr fontId="2"/>
  </si>
  <si>
    <t xml:space="preserve">住　　  所 </t>
    <phoneticPr fontId="2"/>
  </si>
  <si>
    <t>茨城県東茨城郡茨城町長岡3781-1</t>
    <phoneticPr fontId="2"/>
  </si>
  <si>
    <t>029-293-7212</t>
    <phoneticPr fontId="2"/>
  </si>
  <si>
    <t>茨城県産業技術イノベーションセンター</t>
    <phoneticPr fontId="2"/>
  </si>
  <si>
    <t>代表取締役　茨城　太郎</t>
    <phoneticPr fontId="2"/>
  </si>
  <si>
    <t>次により，貴センターの設備を使用したいので，申請します。</t>
    <rPh sb="0" eb="1">
      <t>ツギ</t>
    </rPh>
    <rPh sb="5" eb="6">
      <t>キ</t>
    </rPh>
    <rPh sb="11" eb="13">
      <t>セツビ</t>
    </rPh>
    <rPh sb="14" eb="16">
      <t>シヨウ</t>
    </rPh>
    <rPh sb="22" eb="24">
      <t>シンセイ</t>
    </rPh>
    <phoneticPr fontId="2"/>
  </si>
  <si>
    <t>１　関係規定及び茨城県産業技術イノベーションセンター職員の指示に従います。
２　設備使用にあたっては、申請書に記載した目的以外の利用はいたしません。
３　設備使用にあたって、必要な工具、原材料は当社（使用者）の負担で持参し、持参した
　もの及び発生した廃棄物等は当社（使用者）がすべて持ち帰ります。
４　当社（使用者）が故意又は自らの過失により試験機器等を滅失又はき損した場合は、
　当社（使用者）が滅失又はき損した当該機器の補てん又は修理等を行い、茨城県産業
　技術イノベーションセンターに損害を賠償します。
５　次に掲げる(1)または(2)により当社（使用者）が被った損害については、当社（使用者）
　が全責任を負い、茨城県産業技術イノベーションセンターに損害賠償等の請求は一切
　行いません。
　(1)　当社（使用者）の故意又は過失により発生した事故
　(2)　自然災害
６　設備使用により得られたデータを公開する場合は、茨城県及び茨城県産業技術
　イノベーションセンターの名称を一切使用いたしません。</t>
    <rPh sb="8" eb="11">
      <t>イバラキケン</t>
    </rPh>
    <rPh sb="11" eb="15">
      <t>サンギョウギジュツ</t>
    </rPh>
    <rPh sb="41" eb="45">
      <t>セツビシヨウ</t>
    </rPh>
    <rPh sb="79" eb="83">
      <t>セツビシヨウ</t>
    </rPh>
    <rPh sb="102" eb="105">
      <t>シヨウシャ</t>
    </rPh>
    <rPh sb="136" eb="139">
      <t>シヨウシャ</t>
    </rPh>
    <rPh sb="158" eb="160">
      <t>シヨウ</t>
    </rPh>
    <rPh sb="175" eb="179">
      <t>シケンキキ</t>
    </rPh>
    <rPh sb="228" eb="231">
      <t>イバラキケン</t>
    </rPh>
    <rPh sb="282" eb="284">
      <t>シヨウ</t>
    </rPh>
    <rPh sb="301" eb="303">
      <t>シヨウ</t>
    </rPh>
    <rPh sb="315" eb="322">
      <t>イバラキケンサンギョウギジュツ</t>
    </rPh>
    <rPh sb="363" eb="365">
      <t>シヨウ</t>
    </rPh>
    <rPh sb="398" eb="402">
      <t>セツビシヨウ</t>
    </rPh>
    <rPh sb="413" eb="415">
      <t>コウカイ</t>
    </rPh>
    <rPh sb="417" eb="419">
      <t>バアイ</t>
    </rPh>
    <rPh sb="421" eb="424">
      <t>イバラキケン</t>
    </rPh>
    <rPh sb="426" eb="433">
      <t>イバラキケンサンギョウギジュツ</t>
    </rPh>
    <phoneticPr fontId="2"/>
  </si>
  <si>
    <t>バージョン情報</t>
    <rPh sb="5" eb="7">
      <t>ジョウホウ</t>
    </rPh>
    <phoneticPr fontId="2"/>
  </si>
  <si>
    <t>シャルピー衝撃試験機</t>
    <rPh sb="5" eb="10">
      <t>しょうげきしけんき</t>
    </rPh>
    <phoneticPr fontId="31" type="Hiragana"/>
  </si>
  <si>
    <t>設備使用者連絡先</t>
    <phoneticPr fontId="2"/>
  </si>
  <si>
    <t>××××＠○○○○.jp</t>
    <phoneticPr fontId="2"/>
  </si>
  <si>
    <t>コードNo</t>
    <phoneticPr fontId="2"/>
  </si>
  <si>
    <t>設　備　機　器　名</t>
    <rPh sb="0" eb="1">
      <t>セツ</t>
    </rPh>
    <rPh sb="2" eb="3">
      <t>ビ</t>
    </rPh>
    <rPh sb="4" eb="5">
      <t>キ</t>
    </rPh>
    <rPh sb="6" eb="7">
      <t>ウツワ</t>
    </rPh>
    <rPh sb="8" eb="9">
      <t>メイ</t>
    </rPh>
    <phoneticPr fontId="2"/>
  </si>
  <si>
    <t>単   価</t>
    <rPh sb="0" eb="1">
      <t>タン</t>
    </rPh>
    <rPh sb="4" eb="5">
      <t>アタイ</t>
    </rPh>
    <phoneticPr fontId="2"/>
  </si>
  <si>
    <t>単位数</t>
    <rPh sb="0" eb="3">
      <t>タンイスウ</t>
    </rPh>
    <phoneticPr fontId="2"/>
  </si>
  <si>
    <t>金 額</t>
    <rPh sb="0" eb="1">
      <t>キン</t>
    </rPh>
    <rPh sb="2" eb="3">
      <t>ガク</t>
    </rPh>
    <phoneticPr fontId="2"/>
  </si>
  <si>
    <t>確 認 者</t>
    <phoneticPr fontId="2"/>
  </si>
  <si>
    <t>使用料
【税込み】</t>
    <rPh sb="0" eb="3">
      <t>シヨウリョウ</t>
    </rPh>
    <rPh sb="5" eb="7">
      <t>ゼイコ</t>
    </rPh>
    <phoneticPr fontId="2"/>
  </si>
  <si>
    <t>領収月日</t>
    <rPh sb="0" eb="2">
      <t>リョウシュウ</t>
    </rPh>
    <rPh sb="2" eb="4">
      <t>ガッピ</t>
    </rPh>
    <phoneticPr fontId="2"/>
  </si>
  <si>
    <t>領収番号</t>
    <rPh sb="0" eb="2">
      <t>リョウシュウ</t>
    </rPh>
    <rPh sb="2" eb="4">
      <t>バンゴウ</t>
    </rPh>
    <phoneticPr fontId="2"/>
  </si>
  <si>
    <t>　私、このたび設備使用者　　　　　</t>
    <phoneticPr fontId="2"/>
  </si>
  <si>
    <t>が貴所の試験機器の設備を使用</t>
    <phoneticPr fontId="2"/>
  </si>
  <si>
    <t>することにつきましては、以下を遵守することを誓約します。</t>
    <phoneticPr fontId="2"/>
  </si>
  <si>
    <t>水戸　次郎</t>
    <rPh sb="0" eb="2">
      <t>ミト</t>
    </rPh>
    <rPh sb="3" eb="5">
      <t>ジロウ</t>
    </rPh>
    <phoneticPr fontId="2"/>
  </si>
  <si>
    <t>今日の日付(参考）</t>
    <rPh sb="0" eb="2">
      <t>キョウ</t>
    </rPh>
    <rPh sb="3" eb="5">
      <t>ヒヅケ</t>
    </rPh>
    <rPh sb="6" eb="8">
      <t>サンコウ</t>
    </rPh>
    <phoneticPr fontId="2"/>
  </si>
  <si>
    <t>ver8（R8.10.1）</t>
    <phoneticPr fontId="2"/>
  </si>
  <si>
    <t>代表取締役社長</t>
    <rPh sb="0" eb="7">
      <t>ダイヒョウトリシマリヤクシャチョウ</t>
    </rPh>
    <phoneticPr fontId="2"/>
  </si>
  <si>
    <t>茨城　太郎</t>
    <rPh sb="0" eb="2">
      <t>イバラキ</t>
    </rPh>
    <rPh sb="3" eb="5">
      <t>タロウ</t>
    </rPh>
    <phoneticPr fontId="2"/>
  </si>
  <si>
    <t>事業所名</t>
    <rPh sb="0" eb="3">
      <t>ジギョウショ</t>
    </rPh>
    <rPh sb="3" eb="4">
      <t>メイ</t>
    </rPh>
    <phoneticPr fontId="2"/>
  </si>
  <si>
    <t>　　（使用時間</t>
    <phoneticPr fontId="2"/>
  </si>
  <si>
    <t>石川</t>
    <rPh sb="0" eb="2">
      <t>イシカワ</t>
    </rPh>
    <phoneticPr fontId="3"/>
  </si>
  <si>
    <t>新ビジネス支援</t>
    <rPh sb="0" eb="1">
      <t>シン</t>
    </rPh>
    <rPh sb="5" eb="7">
      <t>シエン</t>
    </rPh>
    <phoneticPr fontId="3"/>
  </si>
  <si>
    <t>山屋</t>
    <rPh sb="0" eb="2">
      <t>ヤマヤ</t>
    </rPh>
    <phoneticPr fontId="3"/>
  </si>
  <si>
    <t>関谷</t>
    <rPh sb="0" eb="2">
      <t>セキヤ</t>
    </rPh>
    <phoneticPr fontId="3"/>
  </si>
  <si>
    <t>青木</t>
    <rPh sb="0" eb="2">
      <t>アオキ</t>
    </rPh>
    <phoneticPr fontId="3"/>
  </si>
  <si>
    <t>IT・マテリアル</t>
  </si>
  <si>
    <t>西本</t>
    <rPh sb="0" eb="2">
      <t>ニシモト</t>
    </rPh>
    <phoneticPr fontId="3"/>
  </si>
  <si>
    <t>上田</t>
    <rPh sb="0" eb="2">
      <t>ウエダ</t>
    </rPh>
    <phoneticPr fontId="3"/>
  </si>
  <si>
    <t>前島</t>
    <rPh sb="0" eb="2">
      <t>マエシマ</t>
    </rPh>
    <phoneticPr fontId="3"/>
  </si>
  <si>
    <t>石川(卓)</t>
    <rPh sb="0" eb="2">
      <t>イシカワ</t>
    </rPh>
    <rPh sb="3" eb="4">
      <t>タク</t>
    </rPh>
    <phoneticPr fontId="3"/>
  </si>
  <si>
    <t>中山</t>
    <rPh sb="0" eb="2">
      <t>ナカヤマ</t>
    </rPh>
    <phoneticPr fontId="3"/>
  </si>
  <si>
    <t>富田</t>
    <rPh sb="0" eb="2">
      <t>トミタ</t>
    </rPh>
    <phoneticPr fontId="16"/>
  </si>
  <si>
    <t>廣嶌</t>
    <rPh sb="0" eb="1">
      <t>ヒロシ</t>
    </rPh>
    <phoneticPr fontId="3"/>
  </si>
  <si>
    <t>勝山</t>
    <rPh sb="0" eb="2">
      <t>カツヤマ</t>
    </rPh>
    <phoneticPr fontId="3"/>
  </si>
  <si>
    <t>中村</t>
    <rPh sb="0" eb="2">
      <t>ナカムラ</t>
    </rPh>
    <phoneticPr fontId="3"/>
  </si>
  <si>
    <t>平山</t>
    <rPh sb="0" eb="2">
      <t>ヒラヤマ</t>
    </rPh>
    <phoneticPr fontId="16"/>
  </si>
  <si>
    <t>堀内</t>
    <rPh sb="0" eb="2">
      <t>ホリウチ</t>
    </rPh>
    <phoneticPr fontId="3"/>
  </si>
  <si>
    <t>沖島</t>
    <rPh sb="0" eb="2">
      <t>オキシマ</t>
    </rPh>
    <phoneticPr fontId="3"/>
  </si>
  <si>
    <t>楯</t>
    <rPh sb="0" eb="1">
      <t>タテ</t>
    </rPh>
    <phoneticPr fontId="3"/>
  </si>
  <si>
    <t>吉浦</t>
    <rPh sb="0" eb="2">
      <t>ヨシウラ</t>
    </rPh>
    <phoneticPr fontId="16"/>
  </si>
  <si>
    <t>フード・ケミカル</t>
  </si>
  <si>
    <t>磯(智)</t>
    <rPh sb="0" eb="1">
      <t>イソ</t>
    </rPh>
    <rPh sb="2" eb="3">
      <t>トモ</t>
    </rPh>
    <phoneticPr fontId="16"/>
  </si>
  <si>
    <t>飛田</t>
    <rPh sb="0" eb="2">
      <t>トビタ</t>
    </rPh>
    <phoneticPr fontId="3"/>
  </si>
  <si>
    <t>久保</t>
    <rPh sb="0" eb="2">
      <t>クボ</t>
    </rPh>
    <phoneticPr fontId="16"/>
  </si>
  <si>
    <t>岩佐</t>
    <rPh sb="0" eb="2">
      <t>イワサ</t>
    </rPh>
    <phoneticPr fontId="16"/>
  </si>
  <si>
    <t>櫻井</t>
    <rPh sb="0" eb="2">
      <t>サクライ</t>
    </rPh>
    <phoneticPr fontId="3"/>
  </si>
  <si>
    <t>野口</t>
    <rPh sb="0" eb="2">
      <t>ノグチ</t>
    </rPh>
    <phoneticPr fontId="3"/>
  </si>
  <si>
    <t>中川</t>
    <rPh sb="0" eb="2">
      <t>ナカガワ</t>
    </rPh>
    <phoneticPr fontId="3"/>
  </si>
  <si>
    <t>曽我部</t>
    <rPh sb="0" eb="3">
      <t>ソガベ</t>
    </rPh>
    <phoneticPr fontId="3"/>
  </si>
  <si>
    <t>吉田(彩)</t>
    <rPh sb="0" eb="2">
      <t>ヨシダ</t>
    </rPh>
    <rPh sb="3" eb="4">
      <t>アヤ</t>
    </rPh>
    <phoneticPr fontId="16"/>
  </si>
  <si>
    <t>稲葉</t>
    <rPh sb="0" eb="2">
      <t>イナバ</t>
    </rPh>
    <phoneticPr fontId="16"/>
  </si>
  <si>
    <t>杉浦</t>
    <rPh sb="0" eb="2">
      <t>スギウラ</t>
    </rPh>
    <phoneticPr fontId="16"/>
  </si>
  <si>
    <t>澤畠</t>
  </si>
  <si>
    <t>岡田</t>
    <rPh sb="0" eb="2">
      <t>オカダ</t>
    </rPh>
    <phoneticPr fontId="3"/>
  </si>
  <si>
    <t>浅野</t>
    <rPh sb="0" eb="2">
      <t>アサノ</t>
    </rPh>
    <phoneticPr fontId="3"/>
  </si>
  <si>
    <t>(お昼休憩のため12時～13時は使用していない)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</si>
</sst>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0;[Red]&quot;¥&quot;\-#,##0"/>
    <numFmt numFmtId="176" formatCode="[$-411]e;@"/>
    <numFmt numFmtId="177" formatCode="0_);[Red]\(0\)"/>
    <numFmt numFmtId="178" formatCode="#,###&quot; 件&quot;"/>
    <numFmt numFmtId="179" formatCode="#,##0&quot;円&quot;"/>
    <numFmt numFmtId="180" formatCode="#,##0_ &quot;円&quot;"/>
    <numFmt numFmtId="181" formatCode="0_ "/>
    <numFmt numFmtId="182" formatCode="#,##0&quot;月&quot;"/>
    <numFmt numFmtId="183" formatCode="#,##0&quot;日&quot;"/>
    <numFmt numFmtId="184" formatCode="&quot;申&quot;&quot;請&quot;&quot;件&quot;&quot;数&quot;\ \ &quot;合&quot;&quot;計&quot;\ ##0\ &quot;件&quot;"/>
    <numFmt numFmtId="185" formatCode="&quot;令&quot;&quot;和&quot;##0&quot;年&quot;"/>
    <numFmt numFmtId="186" formatCode="[White]&quot;減免率&quot;0%"/>
    <numFmt numFmtId="187" formatCode="&quot;使用する機器の合計 &quot;##0&quot; 件&quot;"/>
    <numFmt numFmtId="188" formatCode="#"/>
  </numFmts>
  <fonts count="80">
    <font>
      <sz val="11"/>
      <name val="ＭＳ Ｐゴシック"/>
      <family val="3"/>
      <charset val="128"/>
    </font>
    <font>
      <sz val="11"/>
      <name val="ＭＳ Ｐゴシック"/>
      <family val="3"/>
      <charset val="128"/>
    </font>
    <font>
      <sz val="6"/>
      <name val="ＭＳ Ｐゴシック"/>
      <family val="3"/>
      <charset val="128"/>
    </font>
    <font>
      <sz val="18"/>
      <name val="ＭＳ Ｐ明朝"/>
      <family val="1"/>
      <charset val="128"/>
    </font>
    <font>
      <sz val="24"/>
      <name val="ＭＳ Ｐゴシック"/>
      <family val="3"/>
      <charset val="128"/>
    </font>
    <font>
      <sz val="12"/>
      <name val="ＭＳ Ｐ明朝"/>
      <family val="1"/>
      <charset val="128"/>
    </font>
    <font>
      <sz val="11"/>
      <name val="ＭＳ Ｐ明朝"/>
      <family val="1"/>
      <charset val="128"/>
    </font>
    <font>
      <sz val="16"/>
      <name val="ＭＳ Ｐ明朝"/>
      <family val="1"/>
      <charset val="128"/>
    </font>
    <font>
      <sz val="14"/>
      <name val="ＭＳ Ｐ明朝"/>
      <family val="1"/>
      <charset val="128"/>
    </font>
    <font>
      <sz val="9"/>
      <name val="ＭＳ Ｐ明朝"/>
      <family val="1"/>
      <charset val="128"/>
    </font>
    <font>
      <sz val="8"/>
      <name val="ＭＳ Ｐ明朝"/>
      <family val="1"/>
      <charset val="128"/>
    </font>
    <font>
      <sz val="10"/>
      <name val="ＭＳ Ｐ明朝"/>
      <family val="1"/>
      <charset val="128"/>
    </font>
    <font>
      <sz val="18"/>
      <name val="ＭＳ Ｐゴシック"/>
      <family val="3"/>
      <charset val="128"/>
    </font>
    <font>
      <sz val="12"/>
      <name val="ＭＳ Ｐゴシック"/>
      <family val="3"/>
      <charset val="128"/>
    </font>
    <font>
      <sz val="20"/>
      <name val="ＭＳ Ｐ明朝"/>
      <family val="1"/>
      <charset val="128"/>
    </font>
    <font>
      <sz val="10"/>
      <name val="ＭＳ Ｐゴシック"/>
      <family val="3"/>
      <charset val="128"/>
    </font>
    <font>
      <sz val="14"/>
      <name val="ＭＳ Ｐゴシック"/>
      <family val="3"/>
      <charset val="128"/>
      <scheme val="minor"/>
    </font>
    <font>
      <sz val="10"/>
      <name val="ＭＳ Ｐゴシック"/>
      <family val="3"/>
      <charset val="128"/>
      <scheme val="minor"/>
    </font>
    <font>
      <sz val="11"/>
      <name val="ＪＳゴシック"/>
      <family val="3"/>
      <charset val="128"/>
    </font>
    <font>
      <sz val="15"/>
      <name val="ＭＳ Ｐゴシック"/>
      <family val="3"/>
      <charset val="128"/>
    </font>
    <font>
      <sz val="15"/>
      <name val="ＭＳ Ｐ明朝"/>
      <family val="1"/>
      <charset val="128"/>
    </font>
    <font>
      <b/>
      <sz val="11"/>
      <name val="ＭＳ Ｐゴシック"/>
      <family val="3"/>
      <charset val="128"/>
    </font>
    <font>
      <b/>
      <sz val="11"/>
      <color rgb="FFFF0000"/>
      <name val="ＭＳ Ｐゴシック"/>
      <family val="3"/>
      <charset val="128"/>
    </font>
    <font>
      <b/>
      <sz val="10"/>
      <name val="ＭＳ Ｐゴシック"/>
      <family val="3"/>
      <charset val="128"/>
    </font>
    <font>
      <b/>
      <sz val="12"/>
      <name val="ＭＳ Ｐゴシック"/>
      <family val="3"/>
      <charset val="128"/>
    </font>
    <font>
      <b/>
      <sz val="9"/>
      <color indexed="81"/>
      <name val="ＭＳ Ｐゴシック"/>
      <family val="3"/>
      <charset val="128"/>
    </font>
    <font>
      <sz val="9"/>
      <color indexed="81"/>
      <name val="ＭＳ Ｐゴシック"/>
      <family val="3"/>
      <charset val="128"/>
    </font>
    <font>
      <sz val="10"/>
      <name val="ＭＳ ゴシック"/>
      <family val="3"/>
      <charset val="128"/>
    </font>
    <font>
      <sz val="6"/>
      <name val="ＭＳ ゴシック"/>
      <family val="3"/>
      <charset val="128"/>
    </font>
    <font>
      <sz val="10"/>
      <color theme="1"/>
      <name val="ＭＳ ゴシック"/>
      <family val="3"/>
      <charset val="128"/>
    </font>
    <font>
      <sz val="10"/>
      <color rgb="FFFF0000"/>
      <name val="ＭＳ ゴシック"/>
      <family val="3"/>
      <charset val="128"/>
    </font>
    <font>
      <sz val="12"/>
      <name val="ＭＳ ゴシック"/>
      <family val="3"/>
      <charset val="128"/>
    </font>
    <font>
      <b/>
      <sz val="11"/>
      <color indexed="52"/>
      <name val="ＭＳ Ｐゴシック"/>
      <family val="3"/>
      <charset val="128"/>
    </font>
    <font>
      <sz val="11"/>
      <color indexed="20"/>
      <name val="ＭＳ Ｐゴシック"/>
      <family val="3"/>
      <charset val="128"/>
    </font>
    <font>
      <sz val="22"/>
      <name val="ＭＳ Ｐゴシック"/>
      <family val="3"/>
      <charset val="128"/>
    </font>
    <font>
      <b/>
      <sz val="16"/>
      <name val="ＭＳ Ｐ明朝"/>
      <family val="1"/>
      <charset val="128"/>
    </font>
    <font>
      <b/>
      <sz val="20"/>
      <name val="ＭＳ Ｐ明朝"/>
      <family val="1"/>
      <charset val="128"/>
    </font>
    <font>
      <b/>
      <sz val="14"/>
      <name val="ＭＳ ゴシック"/>
      <family val="3"/>
      <charset val="128"/>
    </font>
    <font>
      <sz val="20"/>
      <name val="ＭＳ Ｐゴシック"/>
      <family val="3"/>
      <charset val="128"/>
    </font>
    <font>
      <sz val="8"/>
      <name val="ＭＳ Ｐゴシック"/>
      <family val="3"/>
      <charset val="128"/>
    </font>
    <font>
      <sz val="14"/>
      <name val="ＭＳ 明朝"/>
      <family val="1"/>
      <charset val="128"/>
    </font>
    <font>
      <b/>
      <sz val="16"/>
      <name val="ＭＳ ゴシック"/>
      <family val="3"/>
      <charset val="128"/>
    </font>
    <font>
      <sz val="11"/>
      <color rgb="FFFF0000"/>
      <name val="ＭＳ Ｐゴシック"/>
      <family val="3"/>
      <charset val="128"/>
    </font>
    <font>
      <sz val="9"/>
      <color theme="0" tint="-0.499984740745262"/>
      <name val="ＭＳ ゴシック"/>
      <family val="3"/>
      <charset val="128"/>
    </font>
    <font>
      <sz val="10"/>
      <color theme="0" tint="-0.499984740745262"/>
      <name val="ＭＳ ゴシック"/>
      <family val="3"/>
      <charset val="128"/>
    </font>
    <font>
      <sz val="10"/>
      <color theme="0" tint="-0.499984740745262"/>
      <name val="ＭＳ Ｐゴシック"/>
      <family val="3"/>
      <charset val="128"/>
    </font>
    <font>
      <sz val="14"/>
      <color theme="0" tint="-0.499984740745262"/>
      <name val="ＭＳ ゴシック"/>
      <family val="3"/>
      <charset val="128"/>
    </font>
    <font>
      <sz val="11"/>
      <color theme="0" tint="-0.499984740745262"/>
      <name val="ＭＳ Ｐゴシック"/>
      <family val="3"/>
      <charset val="128"/>
    </font>
    <font>
      <sz val="9"/>
      <name val="ＭＳ Ｐゴシック"/>
      <family val="3"/>
      <charset val="128"/>
    </font>
    <font>
      <sz val="9"/>
      <name val="ＭＳ Ｐゴシック"/>
      <family val="3"/>
      <charset val="128"/>
      <scheme val="minor"/>
    </font>
    <font>
      <b/>
      <sz val="18"/>
      <color rgb="FFFFC000"/>
      <name val="ＭＳ Ｐゴシック"/>
      <family val="3"/>
      <charset val="128"/>
    </font>
    <font>
      <b/>
      <sz val="14"/>
      <name val="ＭＳ Ｐゴシック"/>
      <family val="3"/>
      <charset val="128"/>
    </font>
    <font>
      <b/>
      <sz val="18"/>
      <color rgb="FF00FF00"/>
      <name val="ＭＳ Ｐゴシック"/>
      <family val="3"/>
      <charset val="128"/>
    </font>
    <font>
      <b/>
      <sz val="18"/>
      <color rgb="FF00FFFF"/>
      <name val="ＭＳ Ｐゴシック"/>
      <family val="3"/>
      <charset val="128"/>
    </font>
    <font>
      <b/>
      <sz val="18"/>
      <color rgb="FFCC00CC"/>
      <name val="ＭＳ Ｐゴシック"/>
      <family val="3"/>
      <charset val="128"/>
    </font>
    <font>
      <b/>
      <sz val="36"/>
      <color rgb="FFFF0000"/>
      <name val="ＭＳ Ｐ明朝"/>
      <family val="1"/>
      <charset val="128"/>
    </font>
    <font>
      <sz val="9"/>
      <color rgb="FFFF0000"/>
      <name val="ＭＳ Ｐゴシック"/>
      <family val="3"/>
      <charset val="128"/>
    </font>
    <font>
      <sz val="18"/>
      <color theme="1"/>
      <name val="ＭＳ Ｐゴシック"/>
      <family val="3"/>
      <charset val="128"/>
    </font>
    <font>
      <u/>
      <sz val="11"/>
      <color theme="10"/>
      <name val="ＭＳ Ｐゴシック"/>
      <family val="3"/>
      <charset val="128"/>
    </font>
    <font>
      <b/>
      <sz val="14"/>
      <name val="ＭＳ Ｐ明朝"/>
      <family val="1"/>
      <charset val="128"/>
    </font>
    <font>
      <sz val="9"/>
      <color indexed="10"/>
      <name val="ＭＳ Ｐゴシック"/>
      <family val="3"/>
      <charset val="128"/>
    </font>
    <font>
      <sz val="11"/>
      <name val="ＭＳ ゴシック"/>
      <family val="3"/>
      <charset val="128"/>
    </font>
    <font>
      <sz val="10"/>
      <color theme="1"/>
      <name val="ＭＳ Ｐゴシック"/>
      <family val="3"/>
      <charset val="128"/>
    </font>
    <font>
      <sz val="24"/>
      <name val="ＭＳ ゴシック"/>
      <family val="3"/>
      <charset val="128"/>
    </font>
    <font>
      <sz val="14"/>
      <name val="ＭＳ Ｐゴシック"/>
      <family val="3"/>
      <charset val="128"/>
    </font>
    <font>
      <sz val="28"/>
      <name val="ＭＳ Ｐ明朝"/>
      <family val="1"/>
      <charset val="128"/>
    </font>
    <font>
      <sz val="18"/>
      <color rgb="FFFF0000"/>
      <name val="ＭＳ Ｐ明朝"/>
      <family val="1"/>
      <charset val="128"/>
    </font>
    <font>
      <sz val="11"/>
      <color rgb="FFFF0000"/>
      <name val="ＭＳ Ｐ明朝"/>
      <family val="1"/>
      <charset val="128"/>
    </font>
    <font>
      <sz val="9"/>
      <color indexed="81"/>
      <name val="ＭＳ Ｐゴシック"/>
      <family val="3"/>
      <charset val="128"/>
      <scheme val="minor"/>
    </font>
    <font>
      <sz val="9"/>
      <color indexed="10"/>
      <name val="ＭＳ Ｐゴシック"/>
      <family val="3"/>
      <charset val="128"/>
      <scheme val="minor"/>
    </font>
    <font>
      <sz val="9"/>
      <color indexed="81"/>
      <name val="MS P ゴシック"/>
      <family val="3"/>
      <charset val="128"/>
    </font>
    <font>
      <sz val="9"/>
      <color indexed="10"/>
      <name val="MS P ゴシック"/>
      <family val="3"/>
      <charset val="128"/>
    </font>
    <font>
      <sz val="8"/>
      <color indexed="81"/>
      <name val="MS P ゴシック"/>
      <family val="3"/>
      <charset val="128"/>
    </font>
    <font>
      <sz val="8"/>
      <color indexed="10"/>
      <name val="MS P ゴシック"/>
      <family val="3"/>
      <charset val="128"/>
    </font>
    <font>
      <sz val="14"/>
      <color rgb="FFFF0000"/>
      <name val="ＭＳ 明朝"/>
      <family val="1"/>
      <charset val="128"/>
    </font>
    <font>
      <sz val="10"/>
      <color rgb="FFFF0000"/>
      <name val="ＭＳ Ｐ明朝"/>
      <family val="1"/>
      <charset val="128"/>
    </font>
    <font>
      <sz val="14"/>
      <color rgb="FFFF0000"/>
      <name val="ＭＳ Ｐ明朝"/>
      <family val="1"/>
      <charset val="128"/>
    </font>
    <font>
      <sz val="16"/>
      <color rgb="FFFF0000"/>
      <name val="ＭＳ Ｐ明朝"/>
      <family val="1"/>
      <charset val="128"/>
    </font>
    <font>
      <sz val="16"/>
      <color theme="1"/>
      <name val="ＭＳ Ｐ明朝"/>
      <family val="1"/>
      <charset val="128"/>
    </font>
    <font>
      <sz val="14"/>
      <color indexed="81"/>
      <name val="MS P ゴシック"/>
      <family val="3"/>
      <charset val="128"/>
    </font>
  </fonts>
  <fills count="9">
    <fill>
      <patternFill patternType="none"/>
    </fill>
    <fill>
      <patternFill patternType="gray125"/>
    </fill>
    <fill>
      <patternFill patternType="solid">
        <fgColor theme="1"/>
        <bgColor indexed="64"/>
      </patternFill>
    </fill>
    <fill>
      <patternFill patternType="solid">
        <fgColor indexed="45"/>
        <bgColor indexed="64"/>
      </patternFill>
    </fill>
    <fill>
      <patternFill patternType="solid">
        <fgColor indexed="10"/>
        <bgColor indexed="64"/>
      </patternFill>
    </fill>
    <fill>
      <patternFill patternType="solid">
        <fgColor indexed="47"/>
        <bgColor indexed="64"/>
      </patternFill>
    </fill>
    <fill>
      <patternFill patternType="solid">
        <fgColor indexed="43"/>
        <bgColor indexed="64"/>
      </patternFill>
    </fill>
    <fill>
      <patternFill patternType="solid">
        <fgColor indexed="44"/>
        <bgColor indexed="64"/>
      </patternFill>
    </fill>
    <fill>
      <patternFill patternType="solid">
        <fgColor rgb="FFFFEBFF"/>
        <bgColor indexed="64"/>
      </patternFill>
    </fill>
  </fills>
  <borders count="72">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diagonal/>
    </border>
    <border>
      <left/>
      <right style="hair">
        <color indexed="64"/>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medium">
        <color indexed="64"/>
      </right>
      <top/>
      <bottom style="thin">
        <color indexed="64"/>
      </bottom>
      <diagonal/>
    </border>
    <border>
      <left/>
      <right style="medium">
        <color indexed="64"/>
      </right>
      <top style="thin">
        <color indexed="64"/>
      </top>
      <bottom/>
      <diagonal/>
    </border>
  </borders>
  <cellStyleXfs count="6">
    <xf numFmtId="0" fontId="0" fillId="0" borderId="0"/>
    <xf numFmtId="38" fontId="1" fillId="0" borderId="0" applyFont="0" applyFill="0" applyBorder="0" applyAlignment="0" applyProtection="0"/>
    <xf numFmtId="6" fontId="1"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xf numFmtId="0" fontId="58" fillId="0" borderId="0" applyNumberFormat="0" applyFill="0" applyBorder="0" applyAlignment="0" applyProtection="0"/>
  </cellStyleXfs>
  <cellXfs count="578">
    <xf numFmtId="0" fontId="0" fillId="0" borderId="0" xfId="0"/>
    <xf numFmtId="0" fontId="6" fillId="0" borderId="0" xfId="0" applyFont="1"/>
    <xf numFmtId="0" fontId="27" fillId="3" borderId="36" xfId="3" applyFont="1" applyFill="1" applyBorder="1" applyAlignment="1">
      <alignment horizontal="center" vertical="center"/>
    </xf>
    <xf numFmtId="0" fontId="27" fillId="0" borderId="0" xfId="3" applyFont="1" applyAlignment="1">
      <alignment horizontal="center" vertical="center"/>
    </xf>
    <xf numFmtId="0" fontId="27" fillId="0" borderId="0" xfId="3" applyFont="1">
      <alignment vertical="center"/>
    </xf>
    <xf numFmtId="9" fontId="27" fillId="0" borderId="41" xfId="3" applyNumberFormat="1" applyFont="1" applyBorder="1" applyAlignment="1">
      <alignment horizontal="center" vertical="center"/>
    </xf>
    <xf numFmtId="9" fontId="27" fillId="0" borderId="0" xfId="3" applyNumberFormat="1" applyFont="1" applyAlignment="1">
      <alignment horizontal="center" vertical="center"/>
    </xf>
    <xf numFmtId="9" fontId="27" fillId="0" borderId="44" xfId="3" applyNumberFormat="1" applyFont="1" applyBorder="1" applyAlignment="1">
      <alignment horizontal="center" vertical="center"/>
    </xf>
    <xf numFmtId="9" fontId="27" fillId="0" borderId="45" xfId="3" applyNumberFormat="1" applyFont="1" applyBorder="1" applyAlignment="1">
      <alignment horizontal="center" vertical="center"/>
    </xf>
    <xf numFmtId="0" fontId="51" fillId="0" borderId="0" xfId="0" applyFont="1"/>
    <xf numFmtId="0" fontId="64" fillId="0" borderId="0" xfId="0" applyFont="1"/>
    <xf numFmtId="0" fontId="7" fillId="0" borderId="0" xfId="0" applyFont="1"/>
    <xf numFmtId="0" fontId="3" fillId="0" borderId="0" xfId="0" applyFont="1"/>
    <xf numFmtId="0" fontId="7" fillId="0" borderId="0" xfId="0" applyFont="1" applyAlignment="1">
      <alignment vertical="top" wrapText="1"/>
    </xf>
    <xf numFmtId="0" fontId="29" fillId="4" borderId="37" xfId="0" applyFont="1" applyFill="1" applyBorder="1" applyAlignment="1">
      <alignment horizontal="center" vertical="center"/>
    </xf>
    <xf numFmtId="0" fontId="27" fillId="4" borderId="38" xfId="0" applyFont="1" applyFill="1" applyBorder="1" applyAlignment="1">
      <alignment horizontal="center" vertical="center"/>
    </xf>
    <xf numFmtId="49" fontId="29" fillId="0" borderId="22" xfId="0" applyNumberFormat="1" applyFont="1" applyBorder="1" applyAlignment="1">
      <alignment vertical="center"/>
    </xf>
    <xf numFmtId="49" fontId="27" fillId="0" borderId="21" xfId="0" applyNumberFormat="1" applyFont="1" applyBorder="1" applyAlignment="1">
      <alignment vertical="center" shrinkToFit="1"/>
    </xf>
    <xf numFmtId="49" fontId="27" fillId="0" borderId="23" xfId="0" applyNumberFormat="1" applyFont="1" applyBorder="1" applyAlignment="1">
      <alignment vertical="center" shrinkToFit="1"/>
    </xf>
    <xf numFmtId="49" fontId="29" fillId="0" borderId="24" xfId="0" applyNumberFormat="1" applyFont="1" applyBorder="1" applyAlignment="1">
      <alignment vertical="center"/>
    </xf>
    <xf numFmtId="49" fontId="27" fillId="0" borderId="26" xfId="0" applyNumberFormat="1" applyFont="1" applyBorder="1" applyAlignment="1">
      <alignment vertical="center" shrinkToFit="1"/>
    </xf>
    <xf numFmtId="0" fontId="30" fillId="0" borderId="0" xfId="3" applyFont="1">
      <alignment vertical="center"/>
    </xf>
    <xf numFmtId="14" fontId="27" fillId="0" borderId="0" xfId="3" applyNumberFormat="1" applyFont="1">
      <alignment vertical="center"/>
    </xf>
    <xf numFmtId="0" fontId="48" fillId="0" borderId="0" xfId="0" applyFont="1" applyProtection="1">
      <protection hidden="1"/>
    </xf>
    <xf numFmtId="0" fontId="49" fillId="0" borderId="10" xfId="0" applyFont="1" applyBorder="1" applyProtection="1">
      <protection hidden="1"/>
    </xf>
    <xf numFmtId="0" fontId="49" fillId="0" borderId="0" xfId="0" applyFont="1" applyAlignment="1" applyProtection="1">
      <alignment horizontal="center" vertical="center" wrapText="1"/>
      <protection hidden="1"/>
    </xf>
    <xf numFmtId="0" fontId="49" fillId="0" borderId="65" xfId="0" applyFont="1" applyBorder="1" applyAlignment="1" applyProtection="1">
      <alignment horizontal="center" vertical="center" wrapText="1"/>
      <protection hidden="1"/>
    </xf>
    <xf numFmtId="0" fontId="49" fillId="0" borderId="0" xfId="0" applyFont="1" applyAlignment="1" applyProtection="1">
      <alignment horizontal="center" vertical="center"/>
      <protection hidden="1"/>
    </xf>
    <xf numFmtId="0" fontId="49" fillId="0" borderId="0" xfId="0" applyFont="1" applyProtection="1">
      <protection hidden="1"/>
    </xf>
    <xf numFmtId="0" fontId="15" fillId="0" borderId="0" xfId="0" applyFont="1" applyProtection="1">
      <protection hidden="1"/>
    </xf>
    <xf numFmtId="0" fontId="21" fillId="0" borderId="0" xfId="0" applyFont="1" applyProtection="1">
      <protection hidden="1"/>
    </xf>
    <xf numFmtId="0" fontId="22" fillId="0" borderId="0" xfId="0" applyFont="1" applyProtection="1">
      <protection hidden="1"/>
    </xf>
    <xf numFmtId="0" fontId="0" fillId="0" borderId="0" xfId="0" applyProtection="1">
      <protection hidden="1"/>
    </xf>
    <xf numFmtId="0" fontId="17" fillId="0" borderId="0" xfId="0" applyFont="1" applyAlignment="1" applyProtection="1">
      <alignment horizontal="left"/>
      <protection hidden="1"/>
    </xf>
    <xf numFmtId="0" fontId="18" fillId="0" borderId="0" xfId="0" applyFont="1" applyAlignment="1" applyProtection="1">
      <alignment horizontal="center"/>
      <protection hidden="1"/>
    </xf>
    <xf numFmtId="0" fontId="23" fillId="0" borderId="0" xfId="0" applyFont="1" applyProtection="1">
      <protection hidden="1"/>
    </xf>
    <xf numFmtId="0" fontId="51" fillId="0" borderId="0" xfId="0" applyFont="1" applyProtection="1">
      <protection hidden="1"/>
    </xf>
    <xf numFmtId="0" fontId="19" fillId="0" borderId="0" xfId="0" applyFont="1" applyProtection="1">
      <protection hidden="1"/>
    </xf>
    <xf numFmtId="0" fontId="19" fillId="0" borderId="7" xfId="0" applyFont="1" applyBorder="1" applyAlignment="1" applyProtection="1">
      <alignment vertical="center"/>
      <protection hidden="1"/>
    </xf>
    <xf numFmtId="0" fontId="19" fillId="0" borderId="0" xfId="0" applyFont="1" applyAlignment="1" applyProtection="1">
      <alignment vertical="center"/>
      <protection hidden="1"/>
    </xf>
    <xf numFmtId="0" fontId="13" fillId="0" borderId="0" xfId="0" applyFont="1" applyAlignment="1" applyProtection="1">
      <alignment vertical="center"/>
      <protection hidden="1"/>
    </xf>
    <xf numFmtId="0" fontId="19" fillId="0" borderId="8" xfId="0" applyFont="1" applyBorder="1" applyAlignment="1" applyProtection="1">
      <alignment vertical="center"/>
      <protection hidden="1"/>
    </xf>
    <xf numFmtId="182" fontId="51" fillId="2" borderId="0" xfId="0" applyNumberFormat="1" applyFont="1" applyFill="1" applyAlignment="1" applyProtection="1">
      <alignment vertical="center" shrinkToFit="1"/>
      <protection hidden="1"/>
    </xf>
    <xf numFmtId="183" fontId="51" fillId="2" borderId="0" xfId="0" applyNumberFormat="1" applyFont="1" applyFill="1" applyAlignment="1" applyProtection="1">
      <alignment vertical="center" shrinkToFit="1"/>
      <protection hidden="1"/>
    </xf>
    <xf numFmtId="0" fontId="19" fillId="0" borderId="7" xfId="0" applyFont="1" applyBorder="1" applyProtection="1">
      <protection hidden="1"/>
    </xf>
    <xf numFmtId="0" fontId="5" fillId="0" borderId="0" xfId="0" applyFont="1" applyAlignment="1" applyProtection="1">
      <alignment vertical="center"/>
      <protection hidden="1"/>
    </xf>
    <xf numFmtId="0" fontId="20" fillId="0" borderId="0" xfId="0" applyFont="1" applyProtection="1">
      <protection hidden="1"/>
    </xf>
    <xf numFmtId="0" fontId="20" fillId="0" borderId="8" xfId="0" applyFont="1" applyBorder="1" applyProtection="1">
      <protection hidden="1"/>
    </xf>
    <xf numFmtId="0" fontId="20" fillId="0" borderId="8" xfId="0" applyFont="1" applyBorder="1" applyAlignment="1" applyProtection="1">
      <alignment horizontal="center"/>
      <protection hidden="1"/>
    </xf>
    <xf numFmtId="0" fontId="20" fillId="0" borderId="0" xfId="0" applyFont="1" applyAlignment="1" applyProtection="1">
      <alignment vertical="center" shrinkToFit="1"/>
      <protection hidden="1"/>
    </xf>
    <xf numFmtId="0" fontId="20" fillId="0" borderId="0" xfId="0" applyFont="1" applyAlignment="1" applyProtection="1">
      <alignment shrinkToFit="1"/>
      <protection hidden="1"/>
    </xf>
    <xf numFmtId="0" fontId="19" fillId="0" borderId="8" xfId="0" applyFont="1" applyBorder="1" applyProtection="1">
      <protection hidden="1"/>
    </xf>
    <xf numFmtId="0" fontId="20" fillId="0" borderId="0" xfId="0" applyFont="1" applyAlignment="1" applyProtection="1">
      <alignment horizontal="left" vertical="center"/>
      <protection hidden="1"/>
    </xf>
    <xf numFmtId="0" fontId="8" fillId="0" borderId="0" xfId="0" applyFont="1" applyAlignment="1" applyProtection="1">
      <alignment horizontal="left" vertical="center"/>
      <protection hidden="1"/>
    </xf>
    <xf numFmtId="0" fontId="20" fillId="0" borderId="7" xfId="0" applyFont="1" applyBorder="1" applyProtection="1">
      <protection hidden="1"/>
    </xf>
    <xf numFmtId="0" fontId="20" fillId="0" borderId="0" xfId="0" applyFont="1" applyAlignment="1" applyProtection="1">
      <alignment horizontal="left"/>
      <protection hidden="1"/>
    </xf>
    <xf numFmtId="0" fontId="58" fillId="0" borderId="0" xfId="5" applyProtection="1">
      <protection hidden="1"/>
    </xf>
    <xf numFmtId="0" fontId="8" fillId="0" borderId="0" xfId="0" applyFont="1" applyAlignment="1" applyProtection="1">
      <alignment horizontal="left" vertical="center" wrapText="1"/>
      <protection hidden="1"/>
    </xf>
    <xf numFmtId="0" fontId="8" fillId="0" borderId="0" xfId="0" applyFont="1" applyAlignment="1" applyProtection="1">
      <alignment horizontal="center" vertical="center"/>
      <protection hidden="1"/>
    </xf>
    <xf numFmtId="0" fontId="8" fillId="0" borderId="8" xfId="0" applyFont="1" applyBorder="1" applyAlignment="1" applyProtection="1">
      <alignment horizontal="center" vertical="center"/>
      <protection hidden="1"/>
    </xf>
    <xf numFmtId="0" fontId="35" fillId="0" borderId="0" xfId="0" applyFont="1" applyAlignment="1" applyProtection="1">
      <alignment horizontal="center" vertical="center" shrinkToFit="1"/>
      <protection hidden="1"/>
    </xf>
    <xf numFmtId="0" fontId="19" fillId="0" borderId="9" xfId="0" applyFont="1" applyBorder="1" applyProtection="1">
      <protection hidden="1"/>
    </xf>
    <xf numFmtId="0" fontId="19" fillId="0" borderId="10" xfId="0" applyFont="1" applyBorder="1" applyProtection="1">
      <protection hidden="1"/>
    </xf>
    <xf numFmtId="0" fontId="19" fillId="0" borderId="35" xfId="0" applyFont="1" applyBorder="1" applyProtection="1">
      <protection hidden="1"/>
    </xf>
    <xf numFmtId="0" fontId="19" fillId="0" borderId="11" xfId="0" applyFont="1" applyBorder="1" applyProtection="1">
      <protection hidden="1"/>
    </xf>
    <xf numFmtId="0" fontId="0" fillId="0" borderId="0" xfId="0" applyAlignment="1" applyProtection="1">
      <alignment vertical="center"/>
      <protection hidden="1"/>
    </xf>
    <xf numFmtId="0" fontId="0" fillId="0" borderId="0" xfId="0" applyAlignment="1" applyProtection="1">
      <alignment horizontal="center" vertical="center"/>
      <protection hidden="1"/>
    </xf>
    <xf numFmtId="0" fontId="0" fillId="0" borderId="0" xfId="0" applyAlignment="1" applyProtection="1">
      <alignment horizontal="center" vertical="center" shrinkToFit="1"/>
      <protection hidden="1"/>
    </xf>
    <xf numFmtId="0" fontId="15" fillId="0" borderId="0" xfId="0" applyFont="1" applyAlignment="1" applyProtection="1">
      <alignment vertical="center" wrapText="1"/>
      <protection hidden="1"/>
    </xf>
    <xf numFmtId="0" fontId="15" fillId="0" borderId="0" xfId="0" applyFont="1" applyAlignment="1" applyProtection="1">
      <alignment horizontal="left" vertical="center" wrapText="1"/>
      <protection hidden="1"/>
    </xf>
    <xf numFmtId="0" fontId="15" fillId="0" borderId="15" xfId="0" applyFont="1" applyBorder="1" applyAlignment="1" applyProtection="1">
      <alignment horizontal="left" vertical="center" wrapText="1"/>
      <protection hidden="1"/>
    </xf>
    <xf numFmtId="0" fontId="42" fillId="0" borderId="0" xfId="0" applyFont="1" applyProtection="1">
      <protection hidden="1"/>
    </xf>
    <xf numFmtId="0" fontId="57" fillId="0" borderId="0" xfId="0" applyFont="1" applyAlignment="1" applyProtection="1">
      <alignment vertical="center" wrapText="1"/>
      <protection hidden="1"/>
    </xf>
    <xf numFmtId="0" fontId="42" fillId="0" borderId="0" xfId="0" applyFont="1" applyAlignment="1" applyProtection="1">
      <alignment horizontal="center" vertical="center" wrapText="1"/>
      <protection hidden="1"/>
    </xf>
    <xf numFmtId="0" fontId="42" fillId="0" borderId="0" xfId="0" applyFont="1" applyAlignment="1" applyProtection="1">
      <alignment vertical="center" wrapText="1"/>
      <protection hidden="1"/>
    </xf>
    <xf numFmtId="0" fontId="57" fillId="0" borderId="2" xfId="0" applyFont="1" applyBorder="1" applyAlignment="1" applyProtection="1">
      <alignment vertical="center" wrapText="1"/>
      <protection hidden="1"/>
    </xf>
    <xf numFmtId="0" fontId="21" fillId="0" borderId="0" xfId="0" applyFont="1" applyAlignment="1" applyProtection="1">
      <alignment horizontal="left" vertical="center"/>
      <protection hidden="1"/>
    </xf>
    <xf numFmtId="0" fontId="7" fillId="0" borderId="0" xfId="0" applyFont="1" applyAlignment="1" applyProtection="1">
      <alignment horizontal="center" vertical="distributed" wrapText="1"/>
      <protection hidden="1"/>
    </xf>
    <xf numFmtId="0" fontId="24" fillId="0" borderId="12" xfId="0" applyFont="1" applyBorder="1" applyAlignment="1" applyProtection="1">
      <alignment horizontal="center" vertical="center" shrinkToFit="1"/>
      <protection hidden="1"/>
    </xf>
    <xf numFmtId="0" fontId="24" fillId="0" borderId="3" xfId="0" applyFont="1" applyBorder="1" applyAlignment="1" applyProtection="1">
      <alignment horizontal="center" vertical="center" shrinkToFit="1"/>
      <protection hidden="1"/>
    </xf>
    <xf numFmtId="0" fontId="21" fillId="0" borderId="0" xfId="0" applyFont="1" applyAlignment="1" applyProtection="1">
      <alignment horizontal="center" vertical="center" shrinkToFit="1"/>
      <protection hidden="1"/>
    </xf>
    <xf numFmtId="0" fontId="13" fillId="0" borderId="0" xfId="0" applyFont="1" applyAlignment="1" applyProtection="1">
      <alignment horizontal="center" vertical="center" wrapText="1"/>
      <protection hidden="1"/>
    </xf>
    <xf numFmtId="0" fontId="22" fillId="0" borderId="0" xfId="0" applyFont="1" applyAlignment="1" applyProtection="1">
      <alignment horizontal="center" vertical="center" shrinkToFit="1"/>
      <protection hidden="1"/>
    </xf>
    <xf numFmtId="0" fontId="6" fillId="0" borderId="0" xfId="0" applyFont="1" applyAlignment="1" applyProtection="1">
      <alignment vertical="top"/>
      <protection hidden="1"/>
    </xf>
    <xf numFmtId="0" fontId="10" fillId="0" borderId="0" xfId="0" applyFont="1" applyAlignment="1" applyProtection="1">
      <alignment vertical="top"/>
      <protection hidden="1"/>
    </xf>
    <xf numFmtId="0" fontId="6" fillId="0" borderId="0" xfId="0" applyFont="1" applyProtection="1">
      <protection hidden="1"/>
    </xf>
    <xf numFmtId="184" fontId="0" fillId="0" borderId="0" xfId="0" applyNumberFormat="1" applyProtection="1">
      <protection hidden="1"/>
    </xf>
    <xf numFmtId="0" fontId="47" fillId="0" borderId="0" xfId="0" applyFont="1" applyAlignment="1" applyProtection="1">
      <alignment horizontal="center" shrinkToFit="1"/>
      <protection hidden="1"/>
    </xf>
    <xf numFmtId="0" fontId="47" fillId="0" borderId="0" xfId="0" applyFont="1" applyAlignment="1" applyProtection="1">
      <alignment shrinkToFit="1"/>
      <protection hidden="1"/>
    </xf>
    <xf numFmtId="0" fontId="0" fillId="0" borderId="16" xfId="0" applyBorder="1" applyProtection="1">
      <protection hidden="1"/>
    </xf>
    <xf numFmtId="0" fontId="11" fillId="0" borderId="0" xfId="0" applyFont="1" applyAlignment="1" applyProtection="1">
      <alignment vertical="distributed"/>
      <protection hidden="1"/>
    </xf>
    <xf numFmtId="178" fontId="50" fillId="0" borderId="0" xfId="0" applyNumberFormat="1" applyFont="1" applyAlignment="1" applyProtection="1">
      <alignment vertical="center"/>
      <protection hidden="1"/>
    </xf>
    <xf numFmtId="0" fontId="8" fillId="0" borderId="0" xfId="0" applyFont="1" applyProtection="1">
      <protection hidden="1"/>
    </xf>
    <xf numFmtId="0" fontId="0" fillId="0" borderId="1" xfId="0" applyBorder="1" applyProtection="1">
      <protection hidden="1"/>
    </xf>
    <xf numFmtId="0" fontId="6" fillId="0" borderId="13" xfId="0" applyFont="1" applyBorder="1" applyAlignment="1" applyProtection="1">
      <alignment vertical="center" wrapText="1"/>
      <protection hidden="1"/>
    </xf>
    <xf numFmtId="0" fontId="0" fillId="0" borderId="13" xfId="0" applyBorder="1" applyProtection="1">
      <protection hidden="1"/>
    </xf>
    <xf numFmtId="178" fontId="24" fillId="0" borderId="0" xfId="0" applyNumberFormat="1" applyFont="1" applyAlignment="1" applyProtection="1">
      <alignment vertical="center"/>
      <protection hidden="1"/>
    </xf>
    <xf numFmtId="0" fontId="6" fillId="0" borderId="12" xfId="0" applyFont="1" applyBorder="1" applyAlignment="1" applyProtection="1">
      <alignment vertical="center" wrapText="1"/>
      <protection hidden="1"/>
    </xf>
    <xf numFmtId="0" fontId="15" fillId="0" borderId="30" xfId="0" applyFont="1" applyBorder="1" applyProtection="1">
      <protection hidden="1"/>
    </xf>
    <xf numFmtId="0" fontId="0" fillId="0" borderId="34" xfId="0" applyBorder="1" applyProtection="1">
      <protection hidden="1"/>
    </xf>
    <xf numFmtId="0" fontId="15" fillId="0" borderId="34" xfId="0" applyFont="1" applyBorder="1" applyProtection="1">
      <protection hidden="1"/>
    </xf>
    <xf numFmtId="0" fontId="15" fillId="0" borderId="1" xfId="0" applyFont="1" applyBorder="1" applyProtection="1">
      <protection hidden="1"/>
    </xf>
    <xf numFmtId="0" fontId="6" fillId="0" borderId="0" xfId="0" applyFont="1" applyAlignment="1" applyProtection="1">
      <alignment horizontal="right"/>
      <protection hidden="1"/>
    </xf>
    <xf numFmtId="0" fontId="0" fillId="0" borderId="30" xfId="0" applyBorder="1" applyProtection="1">
      <protection hidden="1"/>
    </xf>
    <xf numFmtId="0" fontId="0" fillId="0" borderId="27" xfId="0" applyBorder="1" applyProtection="1">
      <protection hidden="1"/>
    </xf>
    <xf numFmtId="0" fontId="0" fillId="0" borderId="28" xfId="0" applyBorder="1" applyProtection="1">
      <protection hidden="1"/>
    </xf>
    <xf numFmtId="0" fontId="15" fillId="0" borderId="28" xfId="0" applyFont="1" applyBorder="1" applyProtection="1">
      <protection hidden="1"/>
    </xf>
    <xf numFmtId="0" fontId="15" fillId="0" borderId="31" xfId="0" applyFont="1" applyBorder="1" applyProtection="1">
      <protection hidden="1"/>
    </xf>
    <xf numFmtId="0" fontId="0" fillId="0" borderId="31" xfId="0" applyBorder="1" applyProtection="1">
      <protection hidden="1"/>
    </xf>
    <xf numFmtId="0" fontId="15" fillId="0" borderId="29" xfId="0" applyFont="1" applyBorder="1" applyProtection="1">
      <protection hidden="1"/>
    </xf>
    <xf numFmtId="0" fontId="15" fillId="0" borderId="13" xfId="0" applyFont="1" applyBorder="1" applyProtection="1">
      <protection hidden="1"/>
    </xf>
    <xf numFmtId="0" fontId="15" fillId="0" borderId="27" xfId="0" applyFont="1" applyBorder="1" applyProtection="1">
      <protection hidden="1"/>
    </xf>
    <xf numFmtId="0" fontId="15" fillId="0" borderId="12" xfId="0" applyFont="1" applyBorder="1" applyProtection="1">
      <protection hidden="1"/>
    </xf>
    <xf numFmtId="0" fontId="15" fillId="0" borderId="2" xfId="0" applyFont="1" applyBorder="1" applyProtection="1">
      <protection hidden="1"/>
    </xf>
    <xf numFmtId="0" fontId="0" fillId="0" borderId="2" xfId="0" applyBorder="1" applyProtection="1">
      <protection hidden="1"/>
    </xf>
    <xf numFmtId="0" fontId="15" fillId="0" borderId="3" xfId="0" applyFont="1" applyBorder="1" applyProtection="1">
      <protection hidden="1"/>
    </xf>
    <xf numFmtId="0" fontId="15" fillId="0" borderId="17" xfId="0" applyFont="1" applyBorder="1" applyProtection="1">
      <protection hidden="1"/>
    </xf>
    <xf numFmtId="0" fontId="15" fillId="0" borderId="15" xfId="0" applyFont="1" applyBorder="1" applyProtection="1">
      <protection hidden="1"/>
    </xf>
    <xf numFmtId="0" fontId="0" fillId="0" borderId="15" xfId="0" applyBorder="1" applyProtection="1">
      <protection hidden="1"/>
    </xf>
    <xf numFmtId="0" fontId="15" fillId="0" borderId="16" xfId="0" applyFont="1" applyBorder="1" applyProtection="1">
      <protection hidden="1"/>
    </xf>
    <xf numFmtId="0" fontId="0" fillId="0" borderId="0" xfId="0" applyProtection="1">
      <protection locked="0" hidden="1"/>
    </xf>
    <xf numFmtId="0" fontId="15" fillId="0" borderId="0" xfId="0" applyFont="1" applyProtection="1">
      <protection locked="0" hidden="1"/>
    </xf>
    <xf numFmtId="0" fontId="0" fillId="0" borderId="13" xfId="0" applyBorder="1" applyProtection="1">
      <protection locked="0" hidden="1"/>
    </xf>
    <xf numFmtId="0" fontId="15" fillId="0" borderId="30" xfId="0" applyFont="1" applyBorder="1" applyProtection="1">
      <protection locked="0" hidden="1"/>
    </xf>
    <xf numFmtId="0" fontId="0" fillId="0" borderId="34" xfId="0" applyBorder="1" applyProtection="1">
      <protection locked="0" hidden="1"/>
    </xf>
    <xf numFmtId="0" fontId="15" fillId="0" borderId="34" xfId="0" applyFont="1" applyBorder="1" applyProtection="1">
      <protection locked="0" hidden="1"/>
    </xf>
    <xf numFmtId="0" fontId="15" fillId="0" borderId="1" xfId="0" applyFont="1" applyBorder="1" applyProtection="1">
      <protection locked="0" hidden="1"/>
    </xf>
    <xf numFmtId="0" fontId="0" fillId="0" borderId="30" xfId="0" applyBorder="1" applyProtection="1">
      <protection locked="0" hidden="1"/>
    </xf>
    <xf numFmtId="0" fontId="0" fillId="0" borderId="27" xfId="0" applyBorder="1" applyProtection="1">
      <protection locked="0" hidden="1"/>
    </xf>
    <xf numFmtId="0" fontId="0" fillId="0" borderId="28" xfId="0" applyBorder="1" applyProtection="1">
      <protection locked="0" hidden="1"/>
    </xf>
    <xf numFmtId="0" fontId="15" fillId="0" borderId="28" xfId="0" applyFont="1" applyBorder="1" applyProtection="1">
      <protection locked="0" hidden="1"/>
    </xf>
    <xf numFmtId="0" fontId="15" fillId="0" borderId="31" xfId="0" applyFont="1" applyBorder="1" applyProtection="1">
      <protection locked="0" hidden="1"/>
    </xf>
    <xf numFmtId="0" fontId="0" fillId="0" borderId="31" xfId="0" applyBorder="1" applyProtection="1">
      <protection locked="0" hidden="1"/>
    </xf>
    <xf numFmtId="0" fontId="15" fillId="0" borderId="29" xfId="0" applyFont="1" applyBorder="1" applyProtection="1">
      <protection locked="0" hidden="1"/>
    </xf>
    <xf numFmtId="0" fontId="15" fillId="0" borderId="13" xfId="0" applyFont="1" applyBorder="1" applyProtection="1">
      <protection locked="0" hidden="1"/>
    </xf>
    <xf numFmtId="0" fontId="15" fillId="0" borderId="27" xfId="0" applyFont="1" applyBorder="1" applyProtection="1">
      <protection locked="0" hidden="1"/>
    </xf>
    <xf numFmtId="0" fontId="15" fillId="0" borderId="12" xfId="0" applyFont="1" applyBorder="1" applyProtection="1">
      <protection locked="0" hidden="1"/>
    </xf>
    <xf numFmtId="0" fontId="15" fillId="0" borderId="2" xfId="0" applyFont="1" applyBorder="1" applyProtection="1">
      <protection locked="0" hidden="1"/>
    </xf>
    <xf numFmtId="0" fontId="15" fillId="0" borderId="3" xfId="0" applyFont="1" applyBorder="1" applyProtection="1">
      <protection locked="0" hidden="1"/>
    </xf>
    <xf numFmtId="0" fontId="15" fillId="0" borderId="17" xfId="0" applyFont="1" applyBorder="1" applyProtection="1">
      <protection locked="0" hidden="1"/>
    </xf>
    <xf numFmtId="0" fontId="15" fillId="0" borderId="15" xfId="0" applyFont="1" applyBorder="1" applyProtection="1">
      <protection locked="0" hidden="1"/>
    </xf>
    <xf numFmtId="0" fontId="15" fillId="0" borderId="16" xfId="0" applyFont="1" applyBorder="1" applyProtection="1">
      <protection locked="0" hidden="1"/>
    </xf>
    <xf numFmtId="0" fontId="27" fillId="5" borderId="36" xfId="3" applyFont="1" applyFill="1" applyBorder="1" applyAlignment="1" applyProtection="1">
      <alignment horizontal="center" vertical="center"/>
      <protection hidden="1"/>
    </xf>
    <xf numFmtId="0" fontId="27" fillId="0" borderId="0" xfId="3" applyFont="1" applyProtection="1">
      <alignment vertical="center"/>
      <protection hidden="1"/>
    </xf>
    <xf numFmtId="38" fontId="27" fillId="6" borderId="37" xfId="4" applyFont="1" applyFill="1" applyBorder="1" applyAlignment="1" applyProtection="1">
      <alignment horizontal="center" vertical="center"/>
      <protection hidden="1"/>
    </xf>
    <xf numFmtId="38" fontId="27" fillId="6" borderId="55" xfId="4" applyFont="1" applyFill="1" applyBorder="1" applyAlignment="1" applyProtection="1">
      <alignment horizontal="center" vertical="center"/>
      <protection hidden="1"/>
    </xf>
    <xf numFmtId="0" fontId="27" fillId="6" borderId="55" xfId="4" applyNumberFormat="1" applyFont="1" applyFill="1" applyBorder="1" applyAlignment="1" applyProtection="1">
      <alignment horizontal="center" vertical="center"/>
      <protection hidden="1"/>
    </xf>
    <xf numFmtId="0" fontId="27" fillId="6" borderId="50" xfId="4" applyNumberFormat="1" applyFont="1" applyFill="1" applyBorder="1" applyAlignment="1" applyProtection="1">
      <alignment horizontal="center" vertical="center"/>
      <protection hidden="1"/>
    </xf>
    <xf numFmtId="38" fontId="27" fillId="6" borderId="50" xfId="4" applyFont="1" applyFill="1" applyBorder="1" applyAlignment="1" applyProtection="1">
      <alignment horizontal="center" vertical="center"/>
      <protection hidden="1"/>
    </xf>
    <xf numFmtId="0" fontId="61" fillId="0" borderId="14" xfId="3" applyFont="1" applyBorder="1" applyAlignment="1" applyProtection="1">
      <alignment horizontal="center" vertical="center"/>
      <protection hidden="1"/>
    </xf>
    <xf numFmtId="0" fontId="27" fillId="0" borderId="14" xfId="3" applyFont="1" applyBorder="1" applyProtection="1">
      <alignment vertical="center"/>
      <protection hidden="1"/>
    </xf>
    <xf numFmtId="0" fontId="27" fillId="0" borderId="14" xfId="3" applyFont="1" applyBorder="1" applyAlignment="1" applyProtection="1">
      <alignment horizontal="center" vertical="center"/>
      <protection hidden="1"/>
    </xf>
    <xf numFmtId="0" fontId="27" fillId="0" borderId="41" xfId="3" applyFont="1" applyBorder="1" applyAlignment="1" applyProtection="1">
      <alignment vertical="top" wrapText="1"/>
      <protection hidden="1"/>
    </xf>
    <xf numFmtId="0" fontId="27" fillId="6" borderId="39" xfId="3" applyFont="1" applyFill="1" applyBorder="1" applyAlignment="1" applyProtection="1">
      <alignment horizontal="center" vertical="top" wrapText="1"/>
      <protection hidden="1"/>
    </xf>
    <xf numFmtId="0" fontId="27" fillId="0" borderId="60" xfId="3" applyFont="1" applyBorder="1" applyProtection="1">
      <alignment vertical="center"/>
      <protection hidden="1"/>
    </xf>
    <xf numFmtId="0" fontId="27" fillId="0" borderId="7" xfId="3" applyFont="1" applyBorder="1" applyAlignment="1" applyProtection="1">
      <alignment horizontal="left" vertical="top" wrapText="1"/>
      <protection hidden="1"/>
    </xf>
    <xf numFmtId="38" fontId="27" fillId="0" borderId="20" xfId="4" applyFont="1" applyBorder="1" applyAlignment="1" applyProtection="1">
      <alignment horizontal="right" vertical="top" wrapText="1"/>
      <protection hidden="1"/>
    </xf>
    <xf numFmtId="0" fontId="27" fillId="0" borderId="20" xfId="4" applyNumberFormat="1" applyFont="1" applyBorder="1" applyAlignment="1" applyProtection="1">
      <alignment horizontal="right" vertical="top" wrapText="1"/>
      <protection hidden="1"/>
    </xf>
    <xf numFmtId="0" fontId="27" fillId="0" borderId="52" xfId="4" applyNumberFormat="1" applyFont="1" applyBorder="1" applyAlignment="1" applyProtection="1">
      <alignment horizontal="right" vertical="top" wrapText="1"/>
      <protection hidden="1"/>
    </xf>
    <xf numFmtId="38" fontId="27" fillId="0" borderId="52" xfId="4" applyFont="1" applyBorder="1" applyAlignment="1" applyProtection="1">
      <alignment horizontal="right" vertical="top" wrapText="1"/>
      <protection hidden="1"/>
    </xf>
    <xf numFmtId="0" fontId="61" fillId="8" borderId="14" xfId="3" applyFont="1" applyFill="1" applyBorder="1" applyAlignment="1" applyProtection="1">
      <alignment horizontal="center" vertical="center"/>
      <protection hidden="1"/>
    </xf>
    <xf numFmtId="0" fontId="27" fillId="0" borderId="44" xfId="3" applyFont="1" applyBorder="1" applyAlignment="1" applyProtection="1">
      <alignment vertical="top" wrapText="1"/>
      <protection hidden="1"/>
    </xf>
    <xf numFmtId="0" fontId="27" fillId="0" borderId="42" xfId="3" applyFont="1" applyBorder="1" applyAlignment="1" applyProtection="1">
      <alignment horizontal="left" vertical="top" wrapText="1"/>
      <protection hidden="1"/>
    </xf>
    <xf numFmtId="38" fontId="27" fillId="0" borderId="14" xfId="4" applyFont="1" applyBorder="1" applyAlignment="1" applyProtection="1">
      <alignment horizontal="right" vertical="top" wrapText="1"/>
      <protection hidden="1"/>
    </xf>
    <xf numFmtId="0" fontId="27" fillId="0" borderId="14" xfId="4" applyNumberFormat="1" applyFont="1" applyBorder="1" applyAlignment="1" applyProtection="1">
      <alignment horizontal="right" vertical="top" wrapText="1"/>
      <protection hidden="1"/>
    </xf>
    <xf numFmtId="0" fontId="27" fillId="0" borderId="23" xfId="4" applyNumberFormat="1" applyFont="1" applyBorder="1" applyAlignment="1" applyProtection="1">
      <alignment horizontal="right" vertical="top" wrapText="1"/>
      <protection hidden="1"/>
    </xf>
    <xf numFmtId="38" fontId="27" fillId="0" borderId="18" xfId="4" applyFont="1" applyBorder="1" applyAlignment="1" applyProtection="1">
      <alignment horizontal="right" vertical="top" wrapText="1"/>
      <protection hidden="1"/>
    </xf>
    <xf numFmtId="0" fontId="27" fillId="0" borderId="18" xfId="4" applyNumberFormat="1" applyFont="1" applyBorder="1" applyAlignment="1" applyProtection="1">
      <alignment horizontal="right" vertical="top" wrapText="1"/>
      <protection hidden="1"/>
    </xf>
    <xf numFmtId="0" fontId="27" fillId="0" borderId="43" xfId="4" applyNumberFormat="1" applyFont="1" applyBorder="1" applyAlignment="1" applyProtection="1">
      <alignment horizontal="right" vertical="top" wrapText="1"/>
      <protection hidden="1"/>
    </xf>
    <xf numFmtId="38" fontId="27" fillId="6" borderId="55" xfId="4" applyFont="1" applyFill="1" applyBorder="1" applyProtection="1">
      <alignment vertical="center"/>
      <protection hidden="1"/>
    </xf>
    <xf numFmtId="0" fontId="27" fillId="6" borderId="55" xfId="4" applyNumberFormat="1" applyFont="1" applyFill="1" applyBorder="1" applyAlignment="1" applyProtection="1">
      <alignment horizontal="right" vertical="center"/>
      <protection hidden="1"/>
    </xf>
    <xf numFmtId="38" fontId="27" fillId="6" borderId="55" xfId="4" applyFont="1" applyFill="1" applyBorder="1" applyAlignment="1" applyProtection="1">
      <alignment horizontal="right" vertical="center"/>
      <protection hidden="1"/>
    </xf>
    <xf numFmtId="0" fontId="27" fillId="6" borderId="50" xfId="4" applyNumberFormat="1" applyFont="1" applyFill="1" applyBorder="1" applyAlignment="1" applyProtection="1">
      <alignment horizontal="right" vertical="center"/>
      <protection hidden="1"/>
    </xf>
    <xf numFmtId="38" fontId="27" fillId="6" borderId="50" xfId="4" applyFont="1" applyFill="1" applyBorder="1" applyAlignment="1" applyProtection="1">
      <alignment horizontal="right" vertical="center"/>
      <protection hidden="1"/>
    </xf>
    <xf numFmtId="0" fontId="29" fillId="0" borderId="44" xfId="3" applyFont="1" applyBorder="1" applyProtection="1">
      <alignment vertical="center"/>
      <protection hidden="1"/>
    </xf>
    <xf numFmtId="38" fontId="27" fillId="0" borderId="19" xfId="4" applyFont="1" applyFill="1" applyBorder="1" applyAlignment="1" applyProtection="1">
      <alignment horizontal="right" vertical="top" wrapText="1"/>
      <protection hidden="1"/>
    </xf>
    <xf numFmtId="0" fontId="27" fillId="0" borderId="19" xfId="4" applyNumberFormat="1" applyFont="1" applyFill="1" applyBorder="1" applyAlignment="1" applyProtection="1">
      <alignment horizontal="right" vertical="top" wrapText="1"/>
      <protection hidden="1"/>
    </xf>
    <xf numFmtId="0" fontId="27" fillId="0" borderId="54" xfId="4" applyNumberFormat="1" applyFont="1" applyFill="1" applyBorder="1" applyAlignment="1" applyProtection="1">
      <alignment horizontal="right" vertical="top" wrapText="1"/>
      <protection hidden="1"/>
    </xf>
    <xf numFmtId="0" fontId="27" fillId="0" borderId="51" xfId="3" applyFont="1" applyBorder="1" applyAlignment="1" applyProtection="1">
      <alignment horizontal="left" vertical="top" wrapText="1"/>
      <protection hidden="1"/>
    </xf>
    <xf numFmtId="0" fontId="27" fillId="0" borderId="44" xfId="3" applyFont="1" applyBorder="1" applyAlignment="1" applyProtection="1">
      <alignment horizontal="left" vertical="top" wrapText="1"/>
      <protection hidden="1"/>
    </xf>
    <xf numFmtId="0" fontId="27" fillId="0" borderId="47" xfId="3" applyFont="1" applyBorder="1" applyAlignment="1" applyProtection="1">
      <alignment horizontal="left" vertical="top" wrapText="1"/>
      <protection hidden="1"/>
    </xf>
    <xf numFmtId="38" fontId="27" fillId="0" borderId="18" xfId="4" applyFont="1" applyFill="1" applyBorder="1" applyAlignment="1" applyProtection="1">
      <alignment horizontal="right" vertical="top" wrapText="1"/>
      <protection hidden="1"/>
    </xf>
    <xf numFmtId="0" fontId="27" fillId="0" borderId="18" xfId="4" applyNumberFormat="1" applyFont="1" applyFill="1" applyBorder="1" applyAlignment="1" applyProtection="1">
      <alignment horizontal="right" vertical="top" wrapText="1"/>
      <protection hidden="1"/>
    </xf>
    <xf numFmtId="0" fontId="27" fillId="0" borderId="43" xfId="4" applyNumberFormat="1" applyFont="1" applyFill="1" applyBorder="1" applyAlignment="1" applyProtection="1">
      <alignment horizontal="right" vertical="top" wrapText="1"/>
      <protection hidden="1"/>
    </xf>
    <xf numFmtId="38" fontId="27" fillId="0" borderId="54" xfId="4" applyFont="1" applyBorder="1" applyAlignment="1" applyProtection="1">
      <alignment horizontal="right" vertical="top" wrapText="1"/>
      <protection hidden="1"/>
    </xf>
    <xf numFmtId="0" fontId="58" fillId="0" borderId="0" xfId="5" applyAlignment="1" applyProtection="1">
      <alignment vertical="center"/>
      <protection hidden="1"/>
    </xf>
    <xf numFmtId="0" fontId="29" fillId="0" borderId="44" xfId="3" applyFont="1" applyBorder="1" applyAlignment="1" applyProtection="1">
      <alignment vertical="top" wrapText="1"/>
      <protection hidden="1"/>
    </xf>
    <xf numFmtId="38" fontId="27" fillId="0" borderId="14" xfId="4" applyFont="1" applyFill="1" applyBorder="1" applyAlignment="1" applyProtection="1">
      <alignment horizontal="right" vertical="top" wrapText="1"/>
      <protection hidden="1"/>
    </xf>
    <xf numFmtId="0" fontId="27" fillId="0" borderId="14" xfId="4" applyNumberFormat="1" applyFont="1" applyFill="1" applyBorder="1" applyAlignment="1" applyProtection="1">
      <alignment horizontal="right" vertical="top" wrapText="1"/>
      <protection hidden="1"/>
    </xf>
    <xf numFmtId="0" fontId="27" fillId="0" borderId="23" xfId="4" applyNumberFormat="1" applyFont="1" applyFill="1" applyBorder="1" applyAlignment="1" applyProtection="1">
      <alignment horizontal="right" vertical="top" wrapText="1"/>
      <protection hidden="1"/>
    </xf>
    <xf numFmtId="38" fontId="27" fillId="0" borderId="52" xfId="4" applyFont="1" applyFill="1" applyBorder="1" applyAlignment="1" applyProtection="1">
      <alignment horizontal="right" vertical="top" wrapText="1"/>
      <protection hidden="1"/>
    </xf>
    <xf numFmtId="0" fontId="27" fillId="0" borderId="45" xfId="3" applyFont="1" applyBorder="1" applyAlignment="1" applyProtection="1">
      <alignment vertical="top" wrapText="1"/>
      <protection hidden="1"/>
    </xf>
    <xf numFmtId="0" fontId="27" fillId="0" borderId="0" xfId="3" applyFont="1" applyAlignment="1" applyProtection="1">
      <alignment vertical="top" wrapText="1"/>
      <protection hidden="1"/>
    </xf>
    <xf numFmtId="38" fontId="27" fillId="0" borderId="23" xfId="4" applyFont="1" applyFill="1" applyBorder="1" applyAlignment="1" applyProtection="1">
      <alignment horizontal="right" vertical="top" wrapText="1"/>
      <protection hidden="1"/>
    </xf>
    <xf numFmtId="0" fontId="27" fillId="0" borderId="47" xfId="3" applyFont="1" applyBorder="1" applyProtection="1">
      <alignment vertical="center"/>
      <protection hidden="1"/>
    </xf>
    <xf numFmtId="38" fontId="27" fillId="0" borderId="14" xfId="4" applyFont="1" applyFill="1" applyBorder="1" applyProtection="1">
      <alignment vertical="center"/>
      <protection hidden="1"/>
    </xf>
    <xf numFmtId="0" fontId="27" fillId="0" borderId="14" xfId="4" applyNumberFormat="1" applyFont="1" applyFill="1" applyBorder="1" applyAlignment="1" applyProtection="1">
      <alignment horizontal="right" vertical="center"/>
      <protection hidden="1"/>
    </xf>
    <xf numFmtId="38" fontId="27" fillId="0" borderId="14" xfId="4" applyFont="1" applyFill="1" applyBorder="1" applyAlignment="1" applyProtection="1">
      <alignment horizontal="right" vertical="center"/>
      <protection hidden="1"/>
    </xf>
    <xf numFmtId="0" fontId="27" fillId="0" borderId="23" xfId="4" applyNumberFormat="1" applyFont="1" applyFill="1" applyBorder="1" applyAlignment="1" applyProtection="1">
      <alignment horizontal="right" vertical="center"/>
      <protection hidden="1"/>
    </xf>
    <xf numFmtId="38" fontId="27" fillId="0" borderId="23" xfId="4" applyFont="1" applyFill="1" applyBorder="1" applyAlignment="1" applyProtection="1">
      <alignment horizontal="right" vertical="center"/>
      <protection hidden="1"/>
    </xf>
    <xf numFmtId="0" fontId="27" fillId="0" borderId="42" xfId="3" applyFont="1" applyBorder="1" applyProtection="1">
      <alignment vertical="center"/>
      <protection hidden="1"/>
    </xf>
    <xf numFmtId="38" fontId="27" fillId="0" borderId="18" xfId="4" applyFont="1" applyFill="1" applyBorder="1" applyProtection="1">
      <alignment vertical="center"/>
      <protection hidden="1"/>
    </xf>
    <xf numFmtId="0" fontId="27" fillId="0" borderId="18" xfId="4" applyNumberFormat="1" applyFont="1" applyFill="1" applyBorder="1" applyAlignment="1" applyProtection="1">
      <alignment horizontal="right" vertical="center"/>
      <protection hidden="1"/>
    </xf>
    <xf numFmtId="38" fontId="27" fillId="0" borderId="18" xfId="4" applyFont="1" applyFill="1" applyBorder="1" applyAlignment="1" applyProtection="1">
      <alignment horizontal="right" vertical="center"/>
      <protection hidden="1"/>
    </xf>
    <xf numFmtId="0" fontId="27" fillId="0" borderId="43" xfId="4" applyNumberFormat="1" applyFont="1" applyFill="1" applyBorder="1" applyAlignment="1" applyProtection="1">
      <alignment horizontal="right" vertical="center"/>
      <protection hidden="1"/>
    </xf>
    <xf numFmtId="38" fontId="27" fillId="0" borderId="43" xfId="4" applyFont="1" applyFill="1" applyBorder="1" applyAlignment="1" applyProtection="1">
      <alignment horizontal="right" vertical="center"/>
      <protection hidden="1"/>
    </xf>
    <xf numFmtId="38" fontId="27" fillId="0" borderId="23" xfId="4" applyFont="1" applyBorder="1" applyAlignment="1" applyProtection="1">
      <alignment horizontal="right" vertical="top" wrapText="1"/>
      <protection hidden="1"/>
    </xf>
    <xf numFmtId="0" fontId="27" fillId="0" borderId="47" xfId="3" applyFont="1" applyBorder="1" applyAlignment="1" applyProtection="1">
      <alignment vertical="top" wrapText="1"/>
      <protection hidden="1"/>
    </xf>
    <xf numFmtId="38" fontId="27" fillId="0" borderId="43" xfId="4" applyFont="1" applyFill="1" applyBorder="1" applyAlignment="1" applyProtection="1">
      <alignment horizontal="right" vertical="top" wrapText="1"/>
      <protection hidden="1"/>
    </xf>
    <xf numFmtId="38" fontId="27" fillId="0" borderId="43" xfId="4" applyFont="1" applyBorder="1" applyAlignment="1" applyProtection="1">
      <alignment horizontal="right" vertical="top" wrapText="1"/>
      <protection hidden="1"/>
    </xf>
    <xf numFmtId="38" fontId="27" fillId="0" borderId="20" xfId="4" applyFont="1" applyFill="1" applyBorder="1" applyAlignment="1" applyProtection="1">
      <alignment horizontal="right" vertical="top" wrapText="1"/>
      <protection hidden="1"/>
    </xf>
    <xf numFmtId="0" fontId="27" fillId="0" borderId="20" xfId="4" applyNumberFormat="1" applyFont="1" applyFill="1" applyBorder="1" applyAlignment="1" applyProtection="1">
      <alignment horizontal="right" vertical="top" wrapText="1"/>
      <protection hidden="1"/>
    </xf>
    <xf numFmtId="0" fontId="27" fillId="0" borderId="52" xfId="4" applyNumberFormat="1" applyFont="1" applyFill="1" applyBorder="1" applyAlignment="1" applyProtection="1">
      <alignment horizontal="right" vertical="top" wrapText="1"/>
      <protection hidden="1"/>
    </xf>
    <xf numFmtId="0" fontId="27" fillId="0" borderId="53" xfId="3" applyFont="1" applyBorder="1" applyAlignment="1" applyProtection="1">
      <alignment horizontal="left" vertical="top" wrapText="1"/>
      <protection hidden="1"/>
    </xf>
    <xf numFmtId="38" fontId="27" fillId="0" borderId="25" xfId="4" applyFont="1" applyBorder="1" applyAlignment="1" applyProtection="1">
      <alignment horizontal="right" vertical="top" wrapText="1"/>
      <protection hidden="1"/>
    </xf>
    <xf numFmtId="0" fontId="27" fillId="0" borderId="25" xfId="4" applyNumberFormat="1" applyFont="1" applyBorder="1" applyAlignment="1" applyProtection="1">
      <alignment horizontal="right" vertical="top" wrapText="1"/>
      <protection hidden="1"/>
    </xf>
    <xf numFmtId="0" fontId="27" fillId="0" borderId="26" xfId="4" applyNumberFormat="1" applyFont="1" applyBorder="1" applyAlignment="1" applyProtection="1">
      <alignment horizontal="right" vertical="top" wrapText="1"/>
      <protection hidden="1"/>
    </xf>
    <xf numFmtId="38" fontId="27" fillId="0" borderId="26" xfId="4" applyFont="1" applyBorder="1" applyAlignment="1" applyProtection="1">
      <alignment horizontal="right" vertical="top" wrapText="1"/>
      <protection hidden="1"/>
    </xf>
    <xf numFmtId="187" fontId="27" fillId="0" borderId="0" xfId="3" applyNumberFormat="1" applyFont="1" applyProtection="1">
      <alignment vertical="center"/>
      <protection hidden="1"/>
    </xf>
    <xf numFmtId="38" fontId="27" fillId="0" borderId="0" xfId="4" applyFont="1" applyProtection="1">
      <alignment vertical="center"/>
      <protection hidden="1"/>
    </xf>
    <xf numFmtId="0" fontId="27" fillId="0" borderId="0" xfId="4" applyNumberFormat="1" applyFont="1" applyAlignment="1" applyProtection="1">
      <alignment horizontal="right" vertical="center"/>
      <protection hidden="1"/>
    </xf>
    <xf numFmtId="38" fontId="27" fillId="0" borderId="0" xfId="4" applyFont="1" applyAlignment="1" applyProtection="1">
      <alignment horizontal="right" vertical="center"/>
      <protection hidden="1"/>
    </xf>
    <xf numFmtId="0" fontId="61" fillId="8" borderId="0" xfId="3" applyFont="1" applyFill="1" applyAlignment="1" applyProtection="1">
      <alignment horizontal="center" vertical="center"/>
      <protection hidden="1"/>
    </xf>
    <xf numFmtId="0" fontId="27" fillId="0" borderId="0" xfId="3" applyFont="1" applyProtection="1">
      <alignment vertical="center"/>
      <protection locked="0" hidden="1"/>
    </xf>
    <xf numFmtId="49" fontId="27" fillId="0" borderId="14" xfId="3" applyNumberFormat="1" applyFont="1" applyBorder="1" applyProtection="1">
      <alignment vertical="center"/>
      <protection locked="0" hidden="1"/>
    </xf>
    <xf numFmtId="49" fontId="61" fillId="8" borderId="0" xfId="3" applyNumberFormat="1" applyFont="1" applyFill="1" applyAlignment="1" applyProtection="1">
      <alignment horizontal="center" vertical="center"/>
      <protection locked="0" hidden="1"/>
    </xf>
    <xf numFmtId="49" fontId="27" fillId="0" borderId="0" xfId="3" applyNumberFormat="1" applyFont="1" applyProtection="1">
      <alignment vertical="center"/>
      <protection locked="0" hidden="1"/>
    </xf>
    <xf numFmtId="0" fontId="66" fillId="0" borderId="0" xfId="0" applyFont="1" applyProtection="1">
      <protection locked="0"/>
    </xf>
    <xf numFmtId="181" fontId="46" fillId="7" borderId="0" xfId="0" applyNumberFormat="1" applyFont="1" applyFill="1" applyAlignment="1" applyProtection="1">
      <alignment horizontal="center" vertical="center" shrinkToFit="1"/>
      <protection hidden="1"/>
    </xf>
    <xf numFmtId="0" fontId="0" fillId="0" borderId="0" xfId="0" applyAlignment="1" applyProtection="1">
      <alignment horizontal="center"/>
      <protection hidden="1"/>
    </xf>
    <xf numFmtId="0" fontId="37" fillId="0" borderId="0" xfId="0" applyFont="1" applyAlignment="1" applyProtection="1">
      <alignment horizontal="center" vertical="center" shrinkToFit="1"/>
      <protection hidden="1"/>
    </xf>
    <xf numFmtId="180" fontId="46" fillId="7" borderId="0" xfId="0" applyNumberFormat="1" applyFont="1" applyFill="1" applyAlignment="1" applyProtection="1">
      <alignment horizontal="center" vertical="center" shrinkToFit="1"/>
      <protection hidden="1"/>
    </xf>
    <xf numFmtId="0" fontId="20" fillId="0" borderId="0" xfId="0" applyFont="1" applyAlignment="1" applyProtection="1">
      <alignment horizontal="left" vertical="center" shrinkToFit="1"/>
      <protection hidden="1"/>
    </xf>
    <xf numFmtId="0" fontId="6" fillId="0" borderId="0" xfId="0" applyFont="1" applyAlignment="1" applyProtection="1">
      <alignment horizontal="left" vertical="center" wrapText="1" shrinkToFit="1"/>
      <protection hidden="1"/>
    </xf>
    <xf numFmtId="0" fontId="6" fillId="0" borderId="0" xfId="0" applyFont="1" applyAlignment="1" applyProtection="1">
      <alignment horizontal="left" vertical="center"/>
      <protection locked="0"/>
    </xf>
    <xf numFmtId="0" fontId="6" fillId="0" borderId="0" xfId="0" applyFont="1" applyAlignment="1" applyProtection="1">
      <alignment horizontal="left" vertical="center" shrinkToFit="1"/>
      <protection locked="0"/>
    </xf>
    <xf numFmtId="0" fontId="8" fillId="0" borderId="0" xfId="0" applyFont="1" applyAlignment="1" applyProtection="1">
      <alignment horizontal="left" vertical="center"/>
      <protection locked="0"/>
    </xf>
    <xf numFmtId="0" fontId="59" fillId="0" borderId="0" xfId="0" applyFont="1" applyAlignment="1" applyProtection="1">
      <alignment horizontal="left" vertical="center"/>
      <protection locked="0"/>
    </xf>
    <xf numFmtId="0" fontId="15" fillId="0" borderId="17" xfId="0" applyFont="1" applyBorder="1" applyAlignment="1" applyProtection="1">
      <alignment vertical="top"/>
      <protection hidden="1"/>
    </xf>
    <xf numFmtId="0" fontId="15" fillId="0" borderId="15" xfId="0" applyFont="1" applyBorder="1" applyAlignment="1" applyProtection="1">
      <alignment vertical="top"/>
      <protection hidden="1"/>
    </xf>
    <xf numFmtId="0" fontId="15" fillId="0" borderId="16" xfId="0" applyFont="1" applyBorder="1" applyAlignment="1" applyProtection="1">
      <alignment vertical="top"/>
      <protection hidden="1"/>
    </xf>
    <xf numFmtId="0" fontId="15" fillId="0" borderId="13" xfId="0" applyFont="1" applyBorder="1" applyAlignment="1" applyProtection="1">
      <alignment vertical="top"/>
      <protection hidden="1"/>
    </xf>
    <xf numFmtId="0" fontId="15" fillId="0" borderId="0" xfId="0" applyFont="1" applyAlignment="1" applyProtection="1">
      <alignment vertical="top"/>
      <protection hidden="1"/>
    </xf>
    <xf numFmtId="0" fontId="15" fillId="0" borderId="1" xfId="0" applyFont="1" applyBorder="1" applyAlignment="1" applyProtection="1">
      <alignment vertical="top"/>
      <protection hidden="1"/>
    </xf>
    <xf numFmtId="0" fontId="15" fillId="0" borderId="12" xfId="0" applyFont="1" applyBorder="1" applyAlignment="1" applyProtection="1">
      <alignment vertical="top"/>
      <protection hidden="1"/>
    </xf>
    <xf numFmtId="0" fontId="15" fillId="0" borderId="2" xfId="0" applyFont="1" applyBorder="1" applyAlignment="1" applyProtection="1">
      <alignment vertical="top"/>
      <protection hidden="1"/>
    </xf>
    <xf numFmtId="0" fontId="15" fillId="0" borderId="3" xfId="0" applyFont="1" applyBorder="1" applyAlignment="1" applyProtection="1">
      <alignment vertical="top"/>
      <protection hidden="1"/>
    </xf>
    <xf numFmtId="0" fontId="6" fillId="0" borderId="0" xfId="0" applyFont="1" applyAlignment="1" applyProtection="1">
      <alignment horizontal="left" vertical="center" shrinkToFit="1"/>
      <protection locked="0" hidden="1"/>
    </xf>
    <xf numFmtId="0" fontId="6" fillId="0" borderId="0" xfId="0" applyFont="1" applyAlignment="1" applyProtection="1">
      <alignment horizontal="center" vertical="center" shrinkToFit="1"/>
      <protection locked="0" hidden="1"/>
    </xf>
    <xf numFmtId="0" fontId="13" fillId="0" borderId="0" xfId="0" applyFont="1" applyAlignment="1" applyProtection="1">
      <alignment horizontal="center" vertical="center" wrapText="1"/>
      <protection locked="0" hidden="1"/>
    </xf>
    <xf numFmtId="0" fontId="15" fillId="0" borderId="0" xfId="0" applyFont="1" applyAlignment="1" applyProtection="1">
      <alignment horizontal="center"/>
      <protection locked="0" hidden="1"/>
    </xf>
    <xf numFmtId="0" fontId="5" fillId="0" borderId="2" xfId="0" applyFont="1" applyBorder="1" applyAlignment="1" applyProtection="1">
      <alignment vertical="center"/>
      <protection hidden="1"/>
    </xf>
    <xf numFmtId="0" fontId="7" fillId="0" borderId="0" xfId="0" applyFont="1" applyAlignment="1" applyProtection="1">
      <alignment vertical="center" shrinkToFit="1"/>
      <protection locked="0"/>
    </xf>
    <xf numFmtId="0" fontId="78" fillId="0" borderId="0" xfId="0" applyFont="1" applyAlignment="1" applyProtection="1">
      <alignment vertical="center" shrinkToFit="1"/>
      <protection locked="0"/>
    </xf>
    <xf numFmtId="0" fontId="3" fillId="0" borderId="0" xfId="0" applyFont="1" applyProtection="1">
      <protection locked="0" hidden="1"/>
    </xf>
    <xf numFmtId="0" fontId="20" fillId="0" borderId="7" xfId="0" applyFont="1" applyBorder="1" applyAlignment="1" applyProtection="1">
      <alignment vertical="center"/>
      <protection hidden="1"/>
    </xf>
    <xf numFmtId="0" fontId="48" fillId="0" borderId="0" xfId="0" applyFont="1" applyAlignment="1" applyProtection="1">
      <alignment vertical="center"/>
      <protection hidden="1"/>
    </xf>
    <xf numFmtId="0" fontId="15" fillId="0" borderId="0" xfId="0" applyFont="1" applyAlignment="1" applyProtection="1">
      <alignment vertical="center"/>
      <protection hidden="1"/>
    </xf>
    <xf numFmtId="0" fontId="19" fillId="0" borderId="2" xfId="0" applyFont="1" applyBorder="1" applyAlignment="1" applyProtection="1">
      <alignment vertical="center"/>
      <protection hidden="1"/>
    </xf>
    <xf numFmtId="0" fontId="8" fillId="0" borderId="0" xfId="0" applyFont="1" applyAlignment="1" applyProtection="1">
      <alignment vertical="center" wrapText="1"/>
      <protection hidden="1"/>
    </xf>
    <xf numFmtId="0" fontId="6" fillId="0" borderId="0" xfId="0" applyFont="1" applyAlignment="1" applyProtection="1">
      <alignment vertical="top" wrapText="1"/>
      <protection locked="0" hidden="1"/>
    </xf>
    <xf numFmtId="0" fontId="6" fillId="0" borderId="0" xfId="0" applyFont="1" applyAlignment="1" applyProtection="1">
      <alignment vertical="center" wrapText="1"/>
      <protection locked="0" hidden="1"/>
    </xf>
    <xf numFmtId="0" fontId="6" fillId="0" borderId="0" xfId="0" applyFont="1" applyAlignment="1" applyProtection="1">
      <alignment vertical="center"/>
      <protection hidden="1"/>
    </xf>
    <xf numFmtId="0" fontId="67" fillId="0" borderId="0" xfId="0" applyFont="1" applyAlignment="1" applyProtection="1">
      <alignment horizontal="left" vertical="center"/>
      <protection hidden="1"/>
    </xf>
    <xf numFmtId="0" fontId="6" fillId="0" borderId="0" xfId="0" applyFont="1" applyAlignment="1" applyProtection="1">
      <alignment vertical="center" shrinkToFit="1"/>
      <protection hidden="1"/>
    </xf>
    <xf numFmtId="0" fontId="67" fillId="0" borderId="0" xfId="0" applyFont="1" applyAlignment="1" applyProtection="1">
      <alignment horizontal="left" vertical="center" shrinkToFit="1"/>
      <protection hidden="1"/>
    </xf>
    <xf numFmtId="0" fontId="75" fillId="0" borderId="0" xfId="0" applyFont="1" applyAlignment="1" applyProtection="1">
      <alignment horizontal="left" vertical="center" shrinkToFit="1"/>
      <protection hidden="1"/>
    </xf>
    <xf numFmtId="0" fontId="75" fillId="0" borderId="0" xfId="0" applyFont="1" applyAlignment="1" applyProtection="1">
      <alignment horizontal="left" vertical="center" wrapText="1" shrinkToFit="1"/>
      <protection hidden="1"/>
    </xf>
    <xf numFmtId="0" fontId="59" fillId="0" borderId="0" xfId="0" applyFont="1" applyAlignment="1" applyProtection="1">
      <alignment horizontal="center" vertical="center"/>
      <protection hidden="1"/>
    </xf>
    <xf numFmtId="0" fontId="76" fillId="0" borderId="0" xfId="0" applyFont="1" applyAlignment="1" applyProtection="1">
      <alignment horizontal="left" vertical="center"/>
      <protection hidden="1"/>
    </xf>
    <xf numFmtId="0" fontId="9" fillId="0" borderId="0" xfId="0" applyFont="1" applyAlignment="1" applyProtection="1">
      <alignment vertical="center" wrapText="1"/>
      <protection locked="0" hidden="1"/>
    </xf>
    <xf numFmtId="0" fontId="9" fillId="0" borderId="2" xfId="0" applyFont="1" applyBorder="1" applyAlignment="1" applyProtection="1">
      <alignment vertical="center" wrapText="1"/>
      <protection locked="0" hidden="1"/>
    </xf>
    <xf numFmtId="0" fontId="6" fillId="0" borderId="10" xfId="0" applyFont="1" applyBorder="1" applyAlignment="1" applyProtection="1">
      <alignment vertical="top" wrapText="1"/>
      <protection locked="0" hidden="1"/>
    </xf>
    <xf numFmtId="0" fontId="6" fillId="0" borderId="11" xfId="0" applyFont="1" applyBorder="1" applyAlignment="1" applyProtection="1">
      <alignment vertical="top" wrapText="1"/>
      <protection locked="0" hidden="1"/>
    </xf>
    <xf numFmtId="0" fontId="0" fillId="0" borderId="0" xfId="0" applyAlignment="1" applyProtection="1">
      <alignment horizontal="center"/>
      <protection hidden="1"/>
    </xf>
    <xf numFmtId="0" fontId="37" fillId="0" borderId="48" xfId="0" applyFont="1" applyBorder="1" applyAlignment="1" applyProtection="1">
      <alignment horizontal="center" vertical="center" shrinkToFit="1"/>
      <protection hidden="1"/>
    </xf>
    <xf numFmtId="0" fontId="37" fillId="0" borderId="46" xfId="0" applyFont="1" applyBorder="1" applyAlignment="1" applyProtection="1">
      <alignment horizontal="center" vertical="center" shrinkToFit="1"/>
      <protection hidden="1"/>
    </xf>
    <xf numFmtId="0" fontId="37" fillId="0" borderId="41" xfId="0" applyFont="1" applyBorder="1" applyAlignment="1" applyProtection="1">
      <alignment horizontal="center" vertical="center" shrinkToFit="1"/>
      <protection hidden="1"/>
    </xf>
    <xf numFmtId="180" fontId="46" fillId="7" borderId="61" xfId="0" applyNumberFormat="1" applyFont="1" applyFill="1" applyBorder="1" applyAlignment="1" applyProtection="1">
      <alignment horizontal="center" vertical="center" shrinkToFit="1"/>
      <protection hidden="1"/>
    </xf>
    <xf numFmtId="181" fontId="46" fillId="7" borderId="14" xfId="0" applyNumberFormat="1" applyFont="1" applyFill="1" applyBorder="1" applyAlignment="1" applyProtection="1">
      <alignment horizontal="center" vertical="center" shrinkToFit="1"/>
      <protection hidden="1"/>
    </xf>
    <xf numFmtId="180" fontId="46" fillId="7" borderId="14" xfId="0" applyNumberFormat="1" applyFont="1" applyFill="1" applyBorder="1" applyAlignment="1" applyProtection="1">
      <alignment horizontal="center" vertical="center" shrinkToFit="1"/>
      <protection hidden="1"/>
    </xf>
    <xf numFmtId="179" fontId="24" fillId="0" borderId="2" xfId="1" applyNumberFormat="1" applyFont="1" applyFill="1" applyBorder="1" applyAlignment="1" applyProtection="1">
      <alignment horizontal="center" vertical="center" shrinkToFit="1"/>
      <protection hidden="1"/>
    </xf>
    <xf numFmtId="0" fontId="0" fillId="0" borderId="1" xfId="0" applyBorder="1" applyAlignment="1" applyProtection="1">
      <alignment horizontal="center"/>
      <protection hidden="1"/>
    </xf>
    <xf numFmtId="181" fontId="4" fillId="0" borderId="17" xfId="0" applyNumberFormat="1" applyFont="1" applyBorder="1" applyAlignment="1" applyProtection="1">
      <alignment horizontal="center" vertical="center" shrinkToFit="1"/>
      <protection hidden="1"/>
    </xf>
    <xf numFmtId="181" fontId="4" fillId="0" borderId="15" xfId="0" applyNumberFormat="1" applyFont="1" applyBorder="1" applyAlignment="1" applyProtection="1">
      <alignment horizontal="center" vertical="center" shrinkToFit="1"/>
      <protection hidden="1"/>
    </xf>
    <xf numFmtId="181" fontId="4" fillId="0" borderId="16" xfId="0" applyNumberFormat="1" applyFont="1" applyBorder="1" applyAlignment="1" applyProtection="1">
      <alignment horizontal="center" vertical="center" shrinkToFit="1"/>
      <protection hidden="1"/>
    </xf>
    <xf numFmtId="181" fontId="4" fillId="0" borderId="13" xfId="0" applyNumberFormat="1" applyFont="1" applyBorder="1" applyAlignment="1" applyProtection="1">
      <alignment horizontal="center" vertical="center" shrinkToFit="1"/>
      <protection hidden="1"/>
    </xf>
    <xf numFmtId="181" fontId="4" fillId="0" borderId="0" xfId="0" applyNumberFormat="1" applyFont="1" applyAlignment="1" applyProtection="1">
      <alignment horizontal="center" vertical="center" shrinkToFit="1"/>
      <protection hidden="1"/>
    </xf>
    <xf numFmtId="181" fontId="4" fillId="0" borderId="1" xfId="0" applyNumberFormat="1" applyFont="1" applyBorder="1" applyAlignment="1" applyProtection="1">
      <alignment horizontal="center" vertical="center" shrinkToFit="1"/>
      <protection hidden="1"/>
    </xf>
    <xf numFmtId="181" fontId="4" fillId="0" borderId="12" xfId="0" applyNumberFormat="1" applyFont="1" applyBorder="1" applyAlignment="1" applyProtection="1">
      <alignment horizontal="center" vertical="center" shrinkToFit="1"/>
      <protection hidden="1"/>
    </xf>
    <xf numFmtId="181" fontId="4" fillId="0" borderId="2" xfId="0" applyNumberFormat="1" applyFont="1" applyBorder="1" applyAlignment="1" applyProtection="1">
      <alignment horizontal="center" vertical="center" shrinkToFit="1"/>
      <protection hidden="1"/>
    </xf>
    <xf numFmtId="181" fontId="4" fillId="0" borderId="3" xfId="0" applyNumberFormat="1" applyFont="1" applyBorder="1" applyAlignment="1" applyProtection="1">
      <alignment horizontal="center" vertical="center" shrinkToFit="1"/>
      <protection hidden="1"/>
    </xf>
    <xf numFmtId="0" fontId="38" fillId="0" borderId="17" xfId="0" applyFont="1" applyBorder="1" applyAlignment="1" applyProtection="1">
      <alignment horizontal="center" vertical="center" shrinkToFit="1"/>
      <protection hidden="1"/>
    </xf>
    <xf numFmtId="0" fontId="38" fillId="0" borderId="15" xfId="0" applyFont="1" applyBorder="1" applyAlignment="1" applyProtection="1">
      <alignment horizontal="center" vertical="center" shrinkToFit="1"/>
      <protection hidden="1"/>
    </xf>
    <xf numFmtId="0" fontId="38" fillId="0" borderId="16" xfId="0" applyFont="1" applyBorder="1" applyAlignment="1" applyProtection="1">
      <alignment horizontal="center" vertical="center" shrinkToFit="1"/>
      <protection hidden="1"/>
    </xf>
    <xf numFmtId="0" fontId="38" fillId="0" borderId="13" xfId="0" applyFont="1" applyBorder="1" applyAlignment="1" applyProtection="1">
      <alignment horizontal="center" vertical="center" shrinkToFit="1"/>
      <protection hidden="1"/>
    </xf>
    <xf numFmtId="0" fontId="38" fillId="0" borderId="0" xfId="0" applyFont="1" applyAlignment="1" applyProtection="1">
      <alignment horizontal="center" vertical="center" shrinkToFit="1"/>
      <protection hidden="1"/>
    </xf>
    <xf numFmtId="0" fontId="38" fillId="0" borderId="1" xfId="0" applyFont="1" applyBorder="1" applyAlignment="1" applyProtection="1">
      <alignment horizontal="center" vertical="center" shrinkToFit="1"/>
      <protection hidden="1"/>
    </xf>
    <xf numFmtId="0" fontId="38" fillId="0" borderId="12" xfId="0" applyFont="1" applyBorder="1" applyAlignment="1" applyProtection="1">
      <alignment horizontal="center" vertical="center" shrinkToFit="1"/>
      <protection hidden="1"/>
    </xf>
    <xf numFmtId="0" fontId="38" fillId="0" borderId="2" xfId="0" applyFont="1" applyBorder="1" applyAlignment="1" applyProtection="1">
      <alignment horizontal="center" vertical="center" shrinkToFit="1"/>
      <protection hidden="1"/>
    </xf>
    <xf numFmtId="0" fontId="38" fillId="0" borderId="3" xfId="0" applyFont="1" applyBorder="1" applyAlignment="1" applyProtection="1">
      <alignment horizontal="center" vertical="center" shrinkToFit="1"/>
      <protection hidden="1"/>
    </xf>
    <xf numFmtId="179" fontId="38" fillId="0" borderId="13" xfId="1" applyNumberFormat="1" applyFont="1" applyFill="1" applyBorder="1" applyAlignment="1" applyProtection="1">
      <alignment horizontal="center" vertical="center" shrinkToFit="1"/>
      <protection hidden="1"/>
    </xf>
    <xf numFmtId="179" fontId="38" fillId="0" borderId="0" xfId="1" applyNumberFormat="1" applyFont="1" applyFill="1" applyBorder="1" applyAlignment="1" applyProtection="1">
      <alignment horizontal="center" vertical="center" shrinkToFit="1"/>
      <protection hidden="1"/>
    </xf>
    <xf numFmtId="181" fontId="34" fillId="0" borderId="17" xfId="0" applyNumberFormat="1" applyFont="1" applyBorder="1" applyAlignment="1" applyProtection="1">
      <alignment horizontal="center" vertical="center" shrinkToFit="1"/>
      <protection hidden="1"/>
    </xf>
    <xf numFmtId="181" fontId="34" fillId="0" borderId="15" xfId="0" applyNumberFormat="1" applyFont="1" applyBorder="1" applyAlignment="1" applyProtection="1">
      <alignment horizontal="center" vertical="center" shrinkToFit="1"/>
      <protection hidden="1"/>
    </xf>
    <xf numFmtId="181" fontId="34" fillId="0" borderId="16" xfId="0" applyNumberFormat="1" applyFont="1" applyBorder="1" applyAlignment="1" applyProtection="1">
      <alignment horizontal="center" vertical="center" shrinkToFit="1"/>
      <protection hidden="1"/>
    </xf>
    <xf numFmtId="181" fontId="34" fillId="0" borderId="13" xfId="0" applyNumberFormat="1" applyFont="1" applyBorder="1" applyAlignment="1" applyProtection="1">
      <alignment horizontal="center" vertical="center" shrinkToFit="1"/>
      <protection hidden="1"/>
    </xf>
    <xf numFmtId="181" fontId="34" fillId="0" borderId="0" xfId="0" applyNumberFormat="1" applyFont="1" applyAlignment="1" applyProtection="1">
      <alignment horizontal="center" vertical="center" shrinkToFit="1"/>
      <protection hidden="1"/>
    </xf>
    <xf numFmtId="181" fontId="34" fillId="0" borderId="1" xfId="0" applyNumberFormat="1" applyFont="1" applyBorder="1" applyAlignment="1" applyProtection="1">
      <alignment horizontal="center" vertical="center" shrinkToFit="1"/>
      <protection hidden="1"/>
    </xf>
    <xf numFmtId="181" fontId="34" fillId="0" borderId="12" xfId="0" applyNumberFormat="1" applyFont="1" applyBorder="1" applyAlignment="1" applyProtection="1">
      <alignment horizontal="center" vertical="center" shrinkToFit="1"/>
      <protection hidden="1"/>
    </xf>
    <xf numFmtId="181" fontId="34" fillId="0" borderId="2" xfId="0" applyNumberFormat="1" applyFont="1" applyBorder="1" applyAlignment="1" applyProtection="1">
      <alignment horizontal="center" vertical="center" shrinkToFit="1"/>
      <protection hidden="1"/>
    </xf>
    <xf numFmtId="181" fontId="34" fillId="0" borderId="3" xfId="0" applyNumberFormat="1" applyFont="1" applyBorder="1" applyAlignment="1" applyProtection="1">
      <alignment horizontal="center" vertical="center" shrinkToFit="1"/>
      <protection hidden="1"/>
    </xf>
    <xf numFmtId="179" fontId="38" fillId="0" borderId="17" xfId="1" applyNumberFormat="1" applyFont="1" applyFill="1" applyBorder="1" applyAlignment="1" applyProtection="1">
      <alignment horizontal="center" vertical="center" shrinkToFit="1"/>
      <protection hidden="1"/>
    </xf>
    <xf numFmtId="179" fontId="38" fillId="0" borderId="15" xfId="1" applyNumberFormat="1" applyFont="1" applyFill="1" applyBorder="1" applyAlignment="1" applyProtection="1">
      <alignment horizontal="center" vertical="center" shrinkToFit="1"/>
      <protection hidden="1"/>
    </xf>
    <xf numFmtId="179" fontId="38" fillId="0" borderId="16" xfId="1" applyNumberFormat="1" applyFont="1" applyFill="1" applyBorder="1" applyAlignment="1" applyProtection="1">
      <alignment horizontal="center" vertical="center" shrinkToFit="1"/>
      <protection hidden="1"/>
    </xf>
    <xf numFmtId="179" fontId="38" fillId="0" borderId="1" xfId="1" applyNumberFormat="1" applyFont="1" applyFill="1" applyBorder="1" applyAlignment="1" applyProtection="1">
      <alignment horizontal="center" vertical="center" shrinkToFit="1"/>
      <protection hidden="1"/>
    </xf>
    <xf numFmtId="0" fontId="12" fillId="0" borderId="17" xfId="0" applyFont="1" applyBorder="1" applyAlignment="1" applyProtection="1">
      <alignment horizontal="center" vertical="center" shrinkToFit="1"/>
      <protection hidden="1"/>
    </xf>
    <xf numFmtId="0" fontId="12" fillId="0" borderId="15" xfId="0" applyFont="1" applyBorder="1" applyAlignment="1" applyProtection="1">
      <alignment horizontal="center" vertical="center" shrinkToFit="1"/>
      <protection hidden="1"/>
    </xf>
    <xf numFmtId="0" fontId="12" fillId="0" borderId="16" xfId="0" applyFont="1" applyBorder="1" applyAlignment="1" applyProtection="1">
      <alignment horizontal="center" vertical="center" shrinkToFit="1"/>
      <protection hidden="1"/>
    </xf>
    <xf numFmtId="0" fontId="12" fillId="0" borderId="13" xfId="0" applyFont="1" applyBorder="1" applyAlignment="1" applyProtection="1">
      <alignment horizontal="center" vertical="center" shrinkToFit="1"/>
      <protection hidden="1"/>
    </xf>
    <xf numFmtId="0" fontId="12" fillId="0" borderId="0" xfId="0" applyFont="1" applyAlignment="1" applyProtection="1">
      <alignment horizontal="center" vertical="center" shrinkToFit="1"/>
      <protection hidden="1"/>
    </xf>
    <xf numFmtId="0" fontId="12" fillId="0" borderId="1" xfId="0" applyFont="1" applyBorder="1" applyAlignment="1" applyProtection="1">
      <alignment horizontal="center" vertical="center" shrinkToFit="1"/>
      <protection hidden="1"/>
    </xf>
    <xf numFmtId="0" fontId="12" fillId="0" borderId="12" xfId="0" applyFont="1" applyBorder="1" applyAlignment="1" applyProtection="1">
      <alignment horizontal="center" vertical="center" shrinkToFit="1"/>
      <protection hidden="1"/>
    </xf>
    <xf numFmtId="0" fontId="12" fillId="0" borderId="2" xfId="0" applyFont="1" applyBorder="1" applyAlignment="1" applyProtection="1">
      <alignment horizontal="center" vertical="center" shrinkToFit="1"/>
      <protection hidden="1"/>
    </xf>
    <xf numFmtId="0" fontId="12" fillId="0" borderId="3" xfId="0" applyFont="1" applyBorder="1" applyAlignment="1" applyProtection="1">
      <alignment horizontal="center" vertical="center" shrinkToFit="1"/>
      <protection hidden="1"/>
    </xf>
    <xf numFmtId="0" fontId="0" fillId="0" borderId="13" xfId="0" applyBorder="1" applyAlignment="1" applyProtection="1">
      <alignment horizontal="center" vertical="center"/>
      <protection hidden="1"/>
    </xf>
    <xf numFmtId="178" fontId="53" fillId="0" borderId="0" xfId="0" applyNumberFormat="1" applyFont="1" applyAlignment="1" applyProtection="1">
      <alignment horizontal="left" vertical="center"/>
      <protection hidden="1"/>
    </xf>
    <xf numFmtId="0" fontId="13" fillId="0" borderId="0" xfId="0" applyFont="1" applyAlignment="1" applyProtection="1">
      <alignment horizontal="center" vertical="center" wrapText="1"/>
      <protection hidden="1"/>
    </xf>
    <xf numFmtId="0" fontId="13" fillId="0" borderId="0" xfId="0" applyFont="1" applyAlignment="1" applyProtection="1">
      <alignment horizontal="center" vertical="center"/>
      <protection hidden="1"/>
    </xf>
    <xf numFmtId="0" fontId="17" fillId="0" borderId="17" xfId="0" applyFont="1" applyBorder="1" applyAlignment="1" applyProtection="1">
      <alignment horizontal="center" vertical="center" wrapText="1"/>
      <protection hidden="1"/>
    </xf>
    <xf numFmtId="0" fontId="17" fillId="0" borderId="15" xfId="0" applyFont="1" applyBorder="1" applyAlignment="1" applyProtection="1">
      <alignment horizontal="center" vertical="center" wrapText="1"/>
      <protection hidden="1"/>
    </xf>
    <xf numFmtId="0" fontId="17" fillId="0" borderId="16" xfId="0" applyFont="1" applyBorder="1" applyAlignment="1" applyProtection="1">
      <alignment horizontal="center" vertical="center" wrapText="1"/>
      <protection hidden="1"/>
    </xf>
    <xf numFmtId="0" fontId="17" fillId="0" borderId="12" xfId="0" applyFont="1" applyBorder="1" applyAlignment="1" applyProtection="1">
      <alignment horizontal="center" vertical="center" wrapText="1"/>
      <protection hidden="1"/>
    </xf>
    <xf numFmtId="0" fontId="17" fillId="0" borderId="2" xfId="0" applyFont="1" applyBorder="1" applyAlignment="1" applyProtection="1">
      <alignment horizontal="center" vertical="center" wrapText="1"/>
      <protection hidden="1"/>
    </xf>
    <xf numFmtId="0" fontId="17" fillId="0" borderId="3" xfId="0" applyFont="1" applyBorder="1" applyAlignment="1" applyProtection="1">
      <alignment horizontal="center" vertical="center" wrapText="1"/>
      <protection hidden="1"/>
    </xf>
    <xf numFmtId="0" fontId="17" fillId="0" borderId="14" xfId="0" applyFont="1" applyBorder="1" applyAlignment="1" applyProtection="1">
      <alignment horizontal="center" vertical="center" wrapText="1"/>
      <protection hidden="1"/>
    </xf>
    <xf numFmtId="178" fontId="54" fillId="0" borderId="0" xfId="0" applyNumberFormat="1" applyFont="1" applyAlignment="1" applyProtection="1">
      <alignment horizontal="left" vertical="center"/>
      <protection hidden="1"/>
    </xf>
    <xf numFmtId="0" fontId="16" fillId="0" borderId="17" xfId="0" applyFont="1" applyBorder="1" applyAlignment="1" applyProtection="1">
      <alignment horizontal="center" vertical="center"/>
      <protection hidden="1"/>
    </xf>
    <xf numFmtId="0" fontId="16" fillId="0" borderId="15" xfId="0" applyFont="1" applyBorder="1" applyAlignment="1" applyProtection="1">
      <alignment horizontal="center" vertical="center"/>
      <protection hidden="1"/>
    </xf>
    <xf numFmtId="0" fontId="16" fillId="0" borderId="16" xfId="0" applyFont="1" applyBorder="1" applyAlignment="1" applyProtection="1">
      <alignment horizontal="center" vertical="center"/>
      <protection hidden="1"/>
    </xf>
    <xf numFmtId="0" fontId="16" fillId="0" borderId="13" xfId="0" applyFont="1" applyBorder="1" applyAlignment="1" applyProtection="1">
      <alignment horizontal="center" vertical="center"/>
      <protection hidden="1"/>
    </xf>
    <xf numFmtId="0" fontId="16" fillId="0" borderId="0" xfId="0" applyFont="1" applyAlignment="1" applyProtection="1">
      <alignment horizontal="center" vertical="center"/>
      <protection hidden="1"/>
    </xf>
    <xf numFmtId="0" fontId="16" fillId="0" borderId="1" xfId="0" applyFont="1" applyBorder="1" applyAlignment="1" applyProtection="1">
      <alignment horizontal="center" vertical="center"/>
      <protection hidden="1"/>
    </xf>
    <xf numFmtId="0" fontId="16" fillId="0" borderId="12" xfId="0" applyFont="1" applyBorder="1" applyAlignment="1" applyProtection="1">
      <alignment horizontal="center" vertical="center"/>
      <protection hidden="1"/>
    </xf>
    <xf numFmtId="0" fontId="16" fillId="0" borderId="2" xfId="0" applyFont="1" applyBorder="1" applyAlignment="1" applyProtection="1">
      <alignment horizontal="center" vertical="center"/>
      <protection hidden="1"/>
    </xf>
    <xf numFmtId="0" fontId="16" fillId="0" borderId="3" xfId="0" applyFont="1" applyBorder="1" applyAlignment="1" applyProtection="1">
      <alignment horizontal="center" vertical="center"/>
      <protection hidden="1"/>
    </xf>
    <xf numFmtId="0" fontId="0" fillId="0" borderId="1" xfId="0" applyBorder="1" applyAlignment="1" applyProtection="1">
      <alignment horizontal="center" vertical="center"/>
      <protection hidden="1"/>
    </xf>
    <xf numFmtId="0" fontId="0" fillId="0" borderId="3" xfId="0" applyBorder="1" applyAlignment="1" applyProtection="1">
      <alignment horizontal="center" vertical="center"/>
      <protection hidden="1"/>
    </xf>
    <xf numFmtId="0" fontId="39" fillId="0" borderId="13" xfId="0" applyFont="1" applyBorder="1" applyAlignment="1" applyProtection="1">
      <alignment horizontal="left"/>
      <protection hidden="1"/>
    </xf>
    <xf numFmtId="0" fontId="39" fillId="0" borderId="0" xfId="0" applyFont="1" applyAlignment="1" applyProtection="1">
      <alignment horizontal="left"/>
      <protection hidden="1"/>
    </xf>
    <xf numFmtId="0" fontId="39" fillId="0" borderId="1" xfId="0" applyFont="1" applyBorder="1" applyAlignment="1" applyProtection="1">
      <alignment horizontal="left"/>
      <protection hidden="1"/>
    </xf>
    <xf numFmtId="0" fontId="15" fillId="0" borderId="32" xfId="0" applyFont="1" applyBorder="1" applyAlignment="1" applyProtection="1">
      <alignment horizontal="center"/>
      <protection hidden="1"/>
    </xf>
    <xf numFmtId="0" fontId="15" fillId="0" borderId="33" xfId="0" applyFont="1" applyBorder="1" applyAlignment="1" applyProtection="1">
      <alignment horizontal="center"/>
      <protection hidden="1"/>
    </xf>
    <xf numFmtId="181" fontId="46" fillId="7" borderId="0" xfId="0" applyNumberFormat="1" applyFont="1" applyFill="1" applyAlignment="1" applyProtection="1">
      <alignment horizontal="center" vertical="center" shrinkToFit="1"/>
      <protection hidden="1"/>
    </xf>
    <xf numFmtId="6" fontId="6" fillId="0" borderId="17" xfId="2" applyFont="1" applyBorder="1" applyAlignment="1" applyProtection="1">
      <alignment horizontal="center" vertical="center" wrapText="1"/>
      <protection hidden="1"/>
    </xf>
    <xf numFmtId="6" fontId="6" fillId="0" borderId="15" xfId="2" applyFont="1" applyBorder="1" applyAlignment="1" applyProtection="1">
      <alignment horizontal="center" vertical="center" wrapText="1"/>
      <protection hidden="1"/>
    </xf>
    <xf numFmtId="6" fontId="6" fillId="0" borderId="13" xfId="2" applyFont="1" applyBorder="1" applyAlignment="1" applyProtection="1">
      <alignment horizontal="center" vertical="center" wrapText="1"/>
      <protection hidden="1"/>
    </xf>
    <xf numFmtId="6" fontId="6" fillId="0" borderId="0" xfId="2" applyFont="1" applyBorder="1" applyAlignment="1" applyProtection="1">
      <alignment horizontal="center" vertical="center" wrapText="1"/>
      <protection hidden="1"/>
    </xf>
    <xf numFmtId="6" fontId="6" fillId="0" borderId="12" xfId="2" applyFont="1" applyBorder="1" applyAlignment="1" applyProtection="1">
      <alignment horizontal="center" vertical="center" wrapText="1"/>
      <protection hidden="1"/>
    </xf>
    <xf numFmtId="6" fontId="6" fillId="0" borderId="2" xfId="2" applyFont="1" applyBorder="1" applyAlignment="1" applyProtection="1">
      <alignment horizontal="center" vertical="center" wrapText="1"/>
      <protection hidden="1"/>
    </xf>
    <xf numFmtId="0" fontId="35" fillId="0" borderId="17" xfId="0" applyFont="1" applyBorder="1" applyAlignment="1" applyProtection="1">
      <alignment horizontal="left" vertical="center" wrapText="1"/>
      <protection hidden="1"/>
    </xf>
    <xf numFmtId="0" fontId="35" fillId="0" borderId="15" xfId="0" applyFont="1" applyBorder="1" applyAlignment="1" applyProtection="1">
      <alignment horizontal="left" vertical="center" wrapText="1"/>
      <protection hidden="1"/>
    </xf>
    <xf numFmtId="0" fontId="35" fillId="0" borderId="13" xfId="0" applyFont="1" applyBorder="1" applyAlignment="1" applyProtection="1">
      <alignment horizontal="left" vertical="center" wrapText="1"/>
      <protection hidden="1"/>
    </xf>
    <xf numFmtId="0" fontId="35" fillId="0" borderId="0" xfId="0" applyFont="1" applyAlignment="1" applyProtection="1">
      <alignment horizontal="left" vertical="center" wrapText="1"/>
      <protection hidden="1"/>
    </xf>
    <xf numFmtId="38" fontId="36" fillId="0" borderId="15" xfId="0" applyNumberFormat="1" applyFont="1" applyBorder="1" applyAlignment="1" applyProtection="1">
      <alignment horizontal="center" vertical="center" shrinkToFit="1"/>
      <protection hidden="1"/>
    </xf>
    <xf numFmtId="0" fontId="36" fillId="0" borderId="15" xfId="0" applyFont="1" applyBorder="1" applyAlignment="1" applyProtection="1">
      <alignment horizontal="center" vertical="center" shrinkToFit="1"/>
      <protection hidden="1"/>
    </xf>
    <xf numFmtId="0" fontId="36" fillId="0" borderId="0" xfId="0" applyFont="1" applyAlignment="1" applyProtection="1">
      <alignment horizontal="center" vertical="center" shrinkToFit="1"/>
      <protection hidden="1"/>
    </xf>
    <xf numFmtId="0" fontId="13" fillId="0" borderId="17" xfId="0" applyFont="1" applyBorder="1" applyAlignment="1" applyProtection="1">
      <alignment horizontal="center" vertical="center" wrapText="1"/>
      <protection hidden="1"/>
    </xf>
    <xf numFmtId="0" fontId="13" fillId="0" borderId="15" xfId="0" applyFont="1" applyBorder="1" applyAlignment="1" applyProtection="1">
      <alignment horizontal="center" vertical="center" wrapText="1"/>
      <protection hidden="1"/>
    </xf>
    <xf numFmtId="0" fontId="13" fillId="0" borderId="16" xfId="0" applyFont="1" applyBorder="1" applyAlignment="1" applyProtection="1">
      <alignment horizontal="center" vertical="center" wrapText="1"/>
      <protection hidden="1"/>
    </xf>
    <xf numFmtId="0" fontId="13" fillId="0" borderId="27" xfId="0" applyFont="1" applyBorder="1" applyAlignment="1" applyProtection="1">
      <alignment horizontal="center" vertical="center" wrapText="1"/>
      <protection hidden="1"/>
    </xf>
    <xf numFmtId="0" fontId="13" fillId="0" borderId="28" xfId="0" applyFont="1" applyBorder="1" applyAlignment="1" applyProtection="1">
      <alignment horizontal="center" vertical="center" wrapText="1"/>
      <protection hidden="1"/>
    </xf>
    <xf numFmtId="0" fontId="13" fillId="0" borderId="29"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6" fillId="0" borderId="2" xfId="0" applyFont="1" applyBorder="1" applyAlignment="1" applyProtection="1">
      <alignment horizontal="center" vertical="center" wrapText="1"/>
      <protection hidden="1"/>
    </xf>
    <xf numFmtId="38" fontId="14" fillId="0" borderId="0" xfId="0" applyNumberFormat="1" applyFont="1" applyAlignment="1" applyProtection="1">
      <alignment horizontal="center" vertical="center" shrinkToFit="1"/>
      <protection hidden="1"/>
    </xf>
    <xf numFmtId="0" fontId="14" fillId="0" borderId="0" xfId="0" applyFont="1" applyAlignment="1" applyProtection="1">
      <alignment horizontal="center" vertical="center" shrinkToFit="1"/>
      <protection hidden="1"/>
    </xf>
    <xf numFmtId="0" fontId="14" fillId="0" borderId="2" xfId="0" applyFont="1" applyBorder="1" applyAlignment="1" applyProtection="1">
      <alignment horizontal="center" vertical="center" shrinkToFit="1"/>
      <protection hidden="1"/>
    </xf>
    <xf numFmtId="184" fontId="62" fillId="0" borderId="15" xfId="0" applyNumberFormat="1" applyFont="1" applyBorder="1" applyAlignment="1" applyProtection="1">
      <alignment horizontal="center"/>
      <protection hidden="1"/>
    </xf>
    <xf numFmtId="0" fontId="37" fillId="0" borderId="0" xfId="0" applyFont="1" applyAlignment="1" applyProtection="1">
      <alignment horizontal="center" vertical="center" shrinkToFit="1"/>
      <protection hidden="1"/>
    </xf>
    <xf numFmtId="180" fontId="46" fillId="7" borderId="0" xfId="0" applyNumberFormat="1" applyFont="1" applyFill="1" applyAlignment="1" applyProtection="1">
      <alignment horizontal="center" vertical="center" shrinkToFit="1"/>
      <protection hidden="1"/>
    </xf>
    <xf numFmtId="178" fontId="52" fillId="0" borderId="0" xfId="0" applyNumberFormat="1" applyFont="1" applyAlignment="1" applyProtection="1">
      <alignment horizontal="left" vertical="center"/>
      <protection hidden="1"/>
    </xf>
    <xf numFmtId="0" fontId="3" fillId="0" borderId="0" xfId="0" applyFont="1" applyAlignment="1" applyProtection="1">
      <alignment horizontal="center" vertical="center"/>
      <protection hidden="1"/>
    </xf>
    <xf numFmtId="180" fontId="46" fillId="7" borderId="20" xfId="0" applyNumberFormat="1" applyFont="1" applyFill="1" applyBorder="1" applyAlignment="1" applyProtection="1">
      <alignment horizontal="center" vertical="center" shrinkToFit="1"/>
      <protection hidden="1"/>
    </xf>
    <xf numFmtId="181" fontId="46" fillId="7" borderId="20" xfId="0" applyNumberFormat="1" applyFont="1" applyFill="1" applyBorder="1" applyAlignment="1" applyProtection="1">
      <alignment horizontal="center" vertical="center" shrinkToFit="1"/>
      <protection hidden="1"/>
    </xf>
    <xf numFmtId="180" fontId="46" fillId="7" borderId="3" xfId="0" applyNumberFormat="1" applyFont="1" applyFill="1" applyBorder="1" applyAlignment="1" applyProtection="1">
      <alignment horizontal="center" vertical="center" shrinkToFit="1"/>
      <protection hidden="1"/>
    </xf>
    <xf numFmtId="0" fontId="44" fillId="6" borderId="63" xfId="0" applyFont="1" applyFill="1" applyBorder="1" applyAlignment="1" applyProtection="1">
      <alignment horizontal="center" vertical="center" wrapText="1"/>
      <protection hidden="1"/>
    </xf>
    <xf numFmtId="0" fontId="44" fillId="6" borderId="25" xfId="0" applyFont="1" applyFill="1" applyBorder="1" applyAlignment="1" applyProtection="1">
      <alignment horizontal="center" vertical="center"/>
      <protection hidden="1"/>
    </xf>
    <xf numFmtId="38" fontId="44" fillId="6" borderId="63" xfId="4" applyFont="1" applyFill="1" applyBorder="1" applyAlignment="1" applyProtection="1">
      <alignment horizontal="center" vertical="center" wrapText="1"/>
      <protection hidden="1"/>
    </xf>
    <xf numFmtId="38" fontId="44" fillId="6" borderId="25" xfId="4" applyFont="1" applyFill="1" applyBorder="1" applyAlignment="1" applyProtection="1">
      <alignment horizontal="center" vertical="center"/>
      <protection hidden="1"/>
    </xf>
    <xf numFmtId="0" fontId="45" fillId="0" borderId="21" xfId="0" applyFont="1" applyBorder="1" applyAlignment="1" applyProtection="1">
      <alignment horizontal="center" vertical="center"/>
      <protection hidden="1"/>
    </xf>
    <xf numFmtId="0" fontId="45" fillId="0" borderId="26" xfId="0" applyFont="1" applyBorder="1" applyAlignment="1" applyProtection="1">
      <alignment horizontal="center" vertical="center"/>
      <protection hidden="1"/>
    </xf>
    <xf numFmtId="0" fontId="0" fillId="0" borderId="17" xfId="0" applyBorder="1" applyAlignment="1" applyProtection="1">
      <alignment horizontal="center" vertical="center" shrinkToFit="1"/>
      <protection hidden="1"/>
    </xf>
    <xf numFmtId="0" fontId="0" fillId="0" borderId="15" xfId="0" applyBorder="1" applyAlignment="1" applyProtection="1">
      <alignment horizontal="center" vertical="center" shrinkToFit="1"/>
      <protection hidden="1"/>
    </xf>
    <xf numFmtId="0" fontId="0" fillId="0" borderId="16" xfId="0" applyBorder="1" applyAlignment="1" applyProtection="1">
      <alignment horizontal="center" vertical="center" shrinkToFit="1"/>
      <protection hidden="1"/>
    </xf>
    <xf numFmtId="0" fontId="0" fillId="0" borderId="12" xfId="0" applyBorder="1" applyAlignment="1" applyProtection="1">
      <alignment horizontal="center" vertical="center" shrinkToFit="1"/>
      <protection hidden="1"/>
    </xf>
    <xf numFmtId="0" fontId="0" fillId="0" borderId="2" xfId="0" applyBorder="1" applyAlignment="1" applyProtection="1">
      <alignment horizontal="center" vertical="center" shrinkToFit="1"/>
      <protection hidden="1"/>
    </xf>
    <xf numFmtId="0" fontId="0" fillId="0" borderId="3" xfId="0" applyBorder="1" applyAlignment="1" applyProtection="1">
      <alignment horizontal="center" vertical="center" shrinkToFit="1"/>
      <protection hidden="1"/>
    </xf>
    <xf numFmtId="0" fontId="15" fillId="0" borderId="13" xfId="0" applyFont="1" applyBorder="1" applyAlignment="1" applyProtection="1">
      <alignment horizontal="center"/>
      <protection hidden="1"/>
    </xf>
    <xf numFmtId="0" fontId="41" fillId="6" borderId="40" xfId="0" applyFont="1" applyFill="1" applyBorder="1" applyAlignment="1" applyProtection="1">
      <alignment horizontal="center" vertical="center"/>
      <protection hidden="1"/>
    </xf>
    <xf numFmtId="0" fontId="41" fillId="6" borderId="49" xfId="0" applyFont="1" applyFill="1" applyBorder="1" applyAlignment="1" applyProtection="1">
      <alignment horizontal="center" vertical="center"/>
      <protection hidden="1"/>
    </xf>
    <xf numFmtId="0" fontId="43" fillId="6" borderId="62" xfId="0" applyFont="1" applyFill="1" applyBorder="1" applyAlignment="1" applyProtection="1">
      <alignment horizontal="center" vertical="center" wrapText="1"/>
      <protection hidden="1"/>
    </xf>
    <xf numFmtId="0" fontId="43" fillId="6" borderId="64" xfId="0" applyFont="1" applyFill="1" applyBorder="1" applyAlignment="1" applyProtection="1">
      <alignment horizontal="center" vertical="center"/>
      <protection hidden="1"/>
    </xf>
    <xf numFmtId="0" fontId="0" fillId="0" borderId="14" xfId="0" applyBorder="1" applyAlignment="1" applyProtection="1">
      <alignment horizontal="center" vertical="center" shrinkToFit="1"/>
      <protection hidden="1"/>
    </xf>
    <xf numFmtId="49" fontId="0" fillId="0" borderId="14" xfId="0" applyNumberFormat="1" applyBorder="1" applyAlignment="1" applyProtection="1">
      <alignment horizontal="center" vertical="center"/>
      <protection hidden="1"/>
    </xf>
    <xf numFmtId="49" fontId="0" fillId="0" borderId="18" xfId="0" applyNumberFormat="1" applyBorder="1" applyAlignment="1" applyProtection="1">
      <alignment horizontal="center" vertical="center"/>
      <protection hidden="1"/>
    </xf>
    <xf numFmtId="0" fontId="0" fillId="0" borderId="14" xfId="0" applyBorder="1" applyAlignment="1" applyProtection="1">
      <alignment horizontal="left" vertical="center"/>
      <protection hidden="1"/>
    </xf>
    <xf numFmtId="0" fontId="0" fillId="0" borderId="18" xfId="0" applyBorder="1" applyAlignment="1" applyProtection="1">
      <alignment horizontal="left" vertical="center"/>
      <protection hidden="1"/>
    </xf>
    <xf numFmtId="0" fontId="42" fillId="0" borderId="14" xfId="0" applyFont="1" applyBorder="1" applyAlignment="1" applyProtection="1">
      <alignment horizontal="left" vertical="center"/>
      <protection hidden="1"/>
    </xf>
    <xf numFmtId="0" fontId="42" fillId="0" borderId="18" xfId="0" applyFont="1" applyBorder="1" applyAlignment="1" applyProtection="1">
      <alignment horizontal="left" vertical="center"/>
      <protection hidden="1"/>
    </xf>
    <xf numFmtId="0" fontId="57" fillId="0" borderId="0" xfId="0" applyFont="1" applyAlignment="1" applyProtection="1">
      <alignment horizontal="left" vertical="center" wrapText="1"/>
      <protection hidden="1"/>
    </xf>
    <xf numFmtId="0" fontId="57" fillId="0" borderId="2" xfId="0" applyFont="1" applyBorder="1" applyAlignment="1" applyProtection="1">
      <alignment horizontal="left" vertical="center" wrapText="1"/>
      <protection hidden="1"/>
    </xf>
    <xf numFmtId="186" fontId="56" fillId="0" borderId="2" xfId="0" applyNumberFormat="1" applyFont="1" applyBorder="1" applyAlignment="1" applyProtection="1">
      <alignment horizontal="center" vertical="center" shrinkToFit="1"/>
      <protection hidden="1"/>
    </xf>
    <xf numFmtId="0" fontId="57" fillId="0" borderId="2" xfId="0" applyFont="1" applyBorder="1" applyAlignment="1" applyProtection="1">
      <alignment horizontal="center" vertical="center" shrinkToFit="1"/>
      <protection hidden="1"/>
    </xf>
    <xf numFmtId="0" fontId="0" fillId="0" borderId="17" xfId="0" applyBorder="1" applyAlignment="1" applyProtection="1">
      <alignment horizontal="center" vertical="center" wrapText="1" shrinkToFit="1"/>
      <protection hidden="1"/>
    </xf>
    <xf numFmtId="0" fontId="0" fillId="0" borderId="15" xfId="0" applyBorder="1" applyAlignment="1" applyProtection="1">
      <alignment horizontal="center" vertical="center" wrapText="1" shrinkToFit="1"/>
      <protection hidden="1"/>
    </xf>
    <xf numFmtId="0" fontId="0" fillId="0" borderId="16" xfId="0" applyBorder="1" applyAlignment="1" applyProtection="1">
      <alignment horizontal="center" vertical="center" wrapText="1" shrinkToFit="1"/>
      <protection hidden="1"/>
    </xf>
    <xf numFmtId="0" fontId="0" fillId="0" borderId="13" xfId="0" applyBorder="1" applyAlignment="1" applyProtection="1">
      <alignment horizontal="center" vertical="center" wrapText="1" shrinkToFit="1"/>
      <protection hidden="1"/>
    </xf>
    <xf numFmtId="0" fontId="0" fillId="0" borderId="0" xfId="0" applyAlignment="1" applyProtection="1">
      <alignment horizontal="center" vertical="center" wrapText="1" shrinkToFit="1"/>
      <protection hidden="1"/>
    </xf>
    <xf numFmtId="0" fontId="0" fillId="0" borderId="1" xfId="0" applyBorder="1" applyAlignment="1" applyProtection="1">
      <alignment horizontal="center" vertical="center" wrapText="1" shrinkToFit="1"/>
      <protection hidden="1"/>
    </xf>
    <xf numFmtId="0" fontId="0" fillId="0" borderId="12" xfId="0" applyBorder="1" applyAlignment="1" applyProtection="1">
      <alignment horizontal="center" vertical="center" wrapText="1" shrinkToFit="1"/>
      <protection hidden="1"/>
    </xf>
    <xf numFmtId="0" fontId="0" fillId="0" borderId="2" xfId="0" applyBorder="1" applyAlignment="1" applyProtection="1">
      <alignment horizontal="center" vertical="center" wrapText="1" shrinkToFit="1"/>
      <protection hidden="1"/>
    </xf>
    <xf numFmtId="0" fontId="0" fillId="0" borderId="3" xfId="0" applyBorder="1" applyAlignment="1" applyProtection="1">
      <alignment horizontal="center" vertical="center" wrapText="1" shrinkToFit="1"/>
      <protection hidden="1"/>
    </xf>
    <xf numFmtId="0" fontId="77" fillId="0" borderId="0" xfId="0" applyFont="1" applyAlignment="1" applyProtection="1">
      <alignment horizontal="center" vertical="center" shrinkToFit="1"/>
      <protection hidden="1"/>
    </xf>
    <xf numFmtId="0" fontId="77" fillId="0" borderId="2" xfId="0" applyFont="1" applyBorder="1" applyAlignment="1" applyProtection="1">
      <alignment horizontal="center" vertical="center" shrinkToFit="1"/>
      <protection hidden="1"/>
    </xf>
    <xf numFmtId="0" fontId="5" fillId="0" borderId="0" xfId="0" applyFont="1" applyAlignment="1" applyProtection="1">
      <alignment horizontal="center" vertical="center"/>
      <protection hidden="1"/>
    </xf>
    <xf numFmtId="0" fontId="5" fillId="0" borderId="2" xfId="0" applyFont="1" applyBorder="1" applyAlignment="1" applyProtection="1">
      <alignment horizontal="center" vertical="center"/>
      <protection hidden="1"/>
    </xf>
    <xf numFmtId="0" fontId="8" fillId="0" borderId="0" xfId="0" applyFont="1" applyAlignment="1" applyProtection="1">
      <alignment horizontal="center" vertical="center"/>
      <protection hidden="1"/>
    </xf>
    <xf numFmtId="0" fontId="9" fillId="0" borderId="0" xfId="0" applyFont="1" applyAlignment="1" applyProtection="1">
      <alignment horizontal="center" vertical="center" wrapText="1"/>
      <protection locked="0" hidden="1"/>
    </xf>
    <xf numFmtId="0" fontId="9" fillId="0" borderId="8" xfId="0" applyFont="1" applyBorder="1" applyAlignment="1" applyProtection="1">
      <alignment horizontal="center" vertical="center" wrapText="1"/>
      <protection locked="0" hidden="1"/>
    </xf>
    <xf numFmtId="0" fontId="9" fillId="0" borderId="2" xfId="0" applyFont="1" applyBorder="1" applyAlignment="1" applyProtection="1">
      <alignment horizontal="center" vertical="center" wrapText="1"/>
      <protection locked="0" hidden="1"/>
    </xf>
    <xf numFmtId="0" fontId="9" fillId="0" borderId="70" xfId="0" applyFont="1" applyBorder="1" applyAlignment="1" applyProtection="1">
      <alignment horizontal="center" vertical="center" wrapText="1"/>
      <protection locked="0" hidden="1"/>
    </xf>
    <xf numFmtId="0" fontId="8" fillId="0" borderId="0" xfId="0" applyFont="1" applyAlignment="1" applyProtection="1">
      <alignment horizontal="left" vertical="center" wrapText="1"/>
      <protection hidden="1"/>
    </xf>
    <xf numFmtId="0" fontId="8" fillId="0" borderId="0" xfId="0" applyFont="1" applyAlignment="1" applyProtection="1">
      <alignment horizontal="left" vertical="center"/>
      <protection hidden="1"/>
    </xf>
    <xf numFmtId="0" fontId="76" fillId="0" borderId="0" xfId="0" applyFont="1" applyAlignment="1" applyProtection="1">
      <alignment horizontal="center" vertical="center"/>
      <protection hidden="1"/>
    </xf>
    <xf numFmtId="0" fontId="76" fillId="0" borderId="2" xfId="0" applyFont="1" applyBorder="1" applyAlignment="1" applyProtection="1">
      <alignment horizontal="center" vertical="center"/>
      <protection hidden="1"/>
    </xf>
    <xf numFmtId="0" fontId="59" fillId="0" borderId="0" xfId="0" applyFont="1" applyAlignment="1" applyProtection="1">
      <alignment horizontal="center" vertical="center"/>
      <protection hidden="1"/>
    </xf>
    <xf numFmtId="0" fontId="59" fillId="0" borderId="2" xfId="0" applyFont="1" applyBorder="1" applyAlignment="1" applyProtection="1">
      <alignment horizontal="center" vertical="center"/>
      <protection hidden="1"/>
    </xf>
    <xf numFmtId="0" fontId="76" fillId="0" borderId="0" xfId="0" applyFont="1" applyAlignment="1" applyProtection="1">
      <alignment horizontal="left" vertical="center"/>
      <protection hidden="1"/>
    </xf>
    <xf numFmtId="0" fontId="76" fillId="0" borderId="2" xfId="0" applyFont="1" applyBorder="1" applyAlignment="1" applyProtection="1">
      <alignment horizontal="left" vertical="center"/>
      <protection hidden="1"/>
    </xf>
    <xf numFmtId="0" fontId="6" fillId="0" borderId="0" xfId="0" applyFont="1" applyAlignment="1" applyProtection="1">
      <alignment horizontal="center" vertical="center"/>
      <protection hidden="1"/>
    </xf>
    <xf numFmtId="0" fontId="6" fillId="0" borderId="2" xfId="0" applyFont="1" applyBorder="1" applyAlignment="1" applyProtection="1">
      <alignment horizontal="center" vertical="center"/>
      <protection hidden="1"/>
    </xf>
    <xf numFmtId="0" fontId="75" fillId="0" borderId="0" xfId="0" applyFont="1" applyAlignment="1" applyProtection="1">
      <alignment horizontal="left" vertical="center" shrinkToFit="1"/>
      <protection hidden="1"/>
    </xf>
    <xf numFmtId="0" fontId="75" fillId="0" borderId="2" xfId="0" applyFont="1" applyBorder="1" applyAlignment="1" applyProtection="1">
      <alignment horizontal="left" vertical="center" shrinkToFit="1"/>
      <protection hidden="1"/>
    </xf>
    <xf numFmtId="0" fontId="20" fillId="0" borderId="0" xfId="0" applyFont="1" applyAlignment="1" applyProtection="1">
      <alignment horizontal="left" vertical="center" shrinkToFit="1"/>
      <protection hidden="1"/>
    </xf>
    <xf numFmtId="0" fontId="75" fillId="0" borderId="0" xfId="0" applyFont="1" applyAlignment="1" applyProtection="1">
      <alignment horizontal="left" vertical="center" wrapText="1" shrinkToFit="1"/>
      <protection hidden="1"/>
    </xf>
    <xf numFmtId="0" fontId="75" fillId="0" borderId="2" xfId="0" applyFont="1" applyBorder="1" applyAlignment="1" applyProtection="1">
      <alignment horizontal="left" vertical="center" wrapText="1" shrinkToFit="1"/>
      <protection hidden="1"/>
    </xf>
    <xf numFmtId="0" fontId="58" fillId="0" borderId="0" xfId="5" applyAlignment="1" applyProtection="1">
      <alignment horizontal="left"/>
      <protection hidden="1"/>
    </xf>
    <xf numFmtId="0" fontId="19" fillId="0" borderId="0" xfId="0" applyFont="1" applyAlignment="1" applyProtection="1">
      <alignment horizontal="left"/>
      <protection hidden="1"/>
    </xf>
    <xf numFmtId="0" fontId="56" fillId="0" borderId="0" xfId="0" applyFont="1" applyAlignment="1" applyProtection="1">
      <alignment horizontal="center" vertical="center"/>
      <protection hidden="1"/>
    </xf>
    <xf numFmtId="0" fontId="20" fillId="0" borderId="0" xfId="0" applyFont="1" applyAlignment="1" applyProtection="1">
      <alignment horizontal="center" vertical="center" shrinkToFit="1"/>
      <protection hidden="1"/>
    </xf>
    <xf numFmtId="0" fontId="67" fillId="0" borderId="0" xfId="0" applyFont="1" applyAlignment="1" applyProtection="1">
      <alignment horizontal="left" vertical="center"/>
      <protection hidden="1"/>
    </xf>
    <xf numFmtId="0" fontId="67" fillId="0" borderId="0" xfId="0" applyFont="1" applyAlignment="1" applyProtection="1">
      <alignment horizontal="left" vertical="center" shrinkToFit="1"/>
      <protection hidden="1"/>
    </xf>
    <xf numFmtId="0" fontId="67" fillId="0" borderId="2" xfId="0" applyFont="1" applyBorder="1" applyAlignment="1" applyProtection="1">
      <alignment horizontal="left" vertical="center" shrinkToFit="1"/>
      <protection hidden="1"/>
    </xf>
    <xf numFmtId="0" fontId="55" fillId="0" borderId="0" xfId="0" applyFont="1" applyAlignment="1" applyProtection="1">
      <alignment horizontal="center" vertical="center" wrapText="1"/>
      <protection hidden="1"/>
    </xf>
    <xf numFmtId="0" fontId="36" fillId="0" borderId="0" xfId="0" applyFont="1" applyAlignment="1" applyProtection="1">
      <alignment horizontal="center" vertical="center"/>
      <protection hidden="1"/>
    </xf>
    <xf numFmtId="0" fontId="6" fillId="0" borderId="15" xfId="0" applyFont="1" applyBorder="1" applyAlignment="1" applyProtection="1">
      <alignment horizontal="center" vertical="center"/>
      <protection hidden="1"/>
    </xf>
    <xf numFmtId="0" fontId="67" fillId="0" borderId="15" xfId="0" applyFont="1" applyBorder="1" applyAlignment="1" applyProtection="1">
      <alignment horizontal="left" vertical="center" shrinkToFit="1"/>
      <protection hidden="1"/>
    </xf>
    <xf numFmtId="0" fontId="67" fillId="0" borderId="15" xfId="0" applyFont="1" applyBorder="1" applyAlignment="1" applyProtection="1">
      <alignment horizontal="left" vertical="center" shrinkToFit="1"/>
      <protection locked="0" hidden="1"/>
    </xf>
    <xf numFmtId="0" fontId="67" fillId="0" borderId="71" xfId="0" applyFont="1" applyBorder="1" applyAlignment="1" applyProtection="1">
      <alignment horizontal="left" vertical="center" shrinkToFit="1"/>
      <protection locked="0" hidden="1"/>
    </xf>
    <xf numFmtId="0" fontId="67" fillId="0" borderId="0" xfId="0" applyFont="1" applyAlignment="1" applyProtection="1">
      <alignment horizontal="left" vertical="center" shrinkToFit="1"/>
      <protection locked="0" hidden="1"/>
    </xf>
    <xf numFmtId="0" fontId="67" fillId="0" borderId="8" xfId="0" applyFont="1" applyBorder="1" applyAlignment="1" applyProtection="1">
      <alignment horizontal="left" vertical="center" shrinkToFit="1"/>
      <protection locked="0" hidden="1"/>
    </xf>
    <xf numFmtId="176" fontId="2" fillId="0" borderId="0" xfId="0" applyNumberFormat="1" applyFont="1" applyAlignment="1" applyProtection="1">
      <alignment horizontal="center"/>
      <protection hidden="1"/>
    </xf>
    <xf numFmtId="0" fontId="21" fillId="0" borderId="0" xfId="0" applyFont="1" applyAlignment="1" applyProtection="1">
      <alignment horizontal="center"/>
      <protection hidden="1"/>
    </xf>
    <xf numFmtId="0" fontId="40" fillId="0" borderId="0" xfId="0" applyFont="1" applyAlignment="1" applyProtection="1">
      <alignment horizontal="center" vertical="center"/>
      <protection hidden="1"/>
    </xf>
    <xf numFmtId="177" fontId="74" fillId="0" borderId="0" xfId="0" applyNumberFormat="1" applyFont="1" applyAlignment="1" applyProtection="1">
      <alignment horizontal="center" vertical="center" shrinkToFit="1"/>
      <protection hidden="1"/>
    </xf>
    <xf numFmtId="185" fontId="51" fillId="2" borderId="0" xfId="0" applyNumberFormat="1" applyFont="1" applyFill="1" applyAlignment="1" applyProtection="1">
      <alignment horizontal="right" vertical="center" shrinkToFit="1"/>
      <protection hidden="1"/>
    </xf>
    <xf numFmtId="0" fontId="15" fillId="0" borderId="14" xfId="0" applyFont="1" applyBorder="1" applyAlignment="1" applyProtection="1">
      <alignment horizontal="center" vertical="top"/>
      <protection hidden="1"/>
    </xf>
    <xf numFmtId="0" fontId="34" fillId="0" borderId="4" xfId="0" applyFont="1" applyBorder="1" applyAlignment="1" applyProtection="1">
      <alignment horizontal="center" vertical="center"/>
      <protection hidden="1"/>
    </xf>
    <xf numFmtId="0" fontId="34" fillId="0" borderId="5" xfId="0" applyFont="1" applyBorder="1" applyAlignment="1" applyProtection="1">
      <alignment horizontal="center" vertical="center"/>
      <protection hidden="1"/>
    </xf>
    <xf numFmtId="0" fontId="34" fillId="0" borderId="6" xfId="0" applyFont="1" applyBorder="1" applyAlignment="1" applyProtection="1">
      <alignment horizontal="center" vertical="center"/>
      <protection hidden="1"/>
    </xf>
    <xf numFmtId="0" fontId="34" fillId="0" borderId="7" xfId="0" applyFont="1" applyBorder="1" applyAlignment="1" applyProtection="1">
      <alignment horizontal="center" vertical="center"/>
      <protection hidden="1"/>
    </xf>
    <xf numFmtId="0" fontId="34" fillId="0" borderId="0" xfId="0" applyFont="1" applyAlignment="1" applyProtection="1">
      <alignment horizontal="center" vertical="center"/>
      <protection hidden="1"/>
    </xf>
    <xf numFmtId="0" fontId="34" fillId="0" borderId="8" xfId="0" applyFont="1" applyBorder="1" applyAlignment="1" applyProtection="1">
      <alignment horizontal="center" vertical="center"/>
      <protection hidden="1"/>
    </xf>
    <xf numFmtId="177" fontId="49" fillId="0" borderId="5" xfId="0" applyNumberFormat="1" applyFont="1" applyBorder="1" applyAlignment="1" applyProtection="1">
      <alignment horizontal="center" vertical="center"/>
      <protection hidden="1"/>
    </xf>
    <xf numFmtId="0" fontId="49" fillId="0" borderId="5" xfId="0" applyFont="1" applyBorder="1" applyAlignment="1" applyProtection="1">
      <alignment horizontal="center" vertical="center"/>
      <protection hidden="1"/>
    </xf>
    <xf numFmtId="0" fontId="49" fillId="0" borderId="6" xfId="0" applyFont="1" applyBorder="1" applyAlignment="1" applyProtection="1">
      <alignment horizontal="center" vertical="center"/>
      <protection hidden="1"/>
    </xf>
    <xf numFmtId="0" fontId="49" fillId="0" borderId="10" xfId="0" applyFont="1" applyBorder="1" applyAlignment="1" applyProtection="1">
      <alignment horizontal="center" vertical="center"/>
      <protection hidden="1"/>
    </xf>
    <xf numFmtId="0" fontId="49" fillId="0" borderId="11" xfId="0" applyFont="1" applyBorder="1" applyAlignment="1" applyProtection="1">
      <alignment horizontal="center" vertical="center"/>
      <protection hidden="1"/>
    </xf>
    <xf numFmtId="0" fontId="15" fillId="0" borderId="0" xfId="0" applyFont="1" applyAlignment="1" applyProtection="1">
      <alignment horizontal="right" shrinkToFit="1"/>
      <protection hidden="1"/>
    </xf>
    <xf numFmtId="0" fontId="15" fillId="0" borderId="14" xfId="0" applyFont="1" applyBorder="1" applyAlignment="1" applyProtection="1">
      <alignment horizontal="center" vertical="center" shrinkToFit="1"/>
      <protection hidden="1"/>
    </xf>
    <xf numFmtId="0" fontId="15" fillId="0" borderId="14" xfId="0" applyFont="1" applyBorder="1" applyAlignment="1" applyProtection="1">
      <alignment horizontal="center" vertical="center"/>
      <protection hidden="1"/>
    </xf>
    <xf numFmtId="0" fontId="49" fillId="0" borderId="4" xfId="0" applyFont="1" applyBorder="1" applyAlignment="1" applyProtection="1">
      <alignment horizontal="center" vertical="center" wrapText="1"/>
      <protection hidden="1"/>
    </xf>
    <xf numFmtId="0" fontId="49" fillId="0" borderId="5" xfId="0" applyFont="1" applyBorder="1" applyAlignment="1" applyProtection="1">
      <alignment horizontal="center" vertical="center" wrapText="1"/>
      <protection hidden="1"/>
    </xf>
    <xf numFmtId="0" fontId="49" fillId="0" borderId="56" xfId="0" applyFont="1" applyBorder="1" applyAlignment="1" applyProtection="1">
      <alignment horizontal="center" vertical="center" wrapText="1"/>
      <protection hidden="1"/>
    </xf>
    <xf numFmtId="0" fontId="49" fillId="0" borderId="9" xfId="0" applyFont="1" applyBorder="1" applyAlignment="1" applyProtection="1">
      <alignment horizontal="center" vertical="center" wrapText="1"/>
      <protection hidden="1"/>
    </xf>
    <xf numFmtId="0" fontId="49" fillId="0" borderId="10" xfId="0" applyFont="1" applyBorder="1" applyAlignment="1" applyProtection="1">
      <alignment horizontal="center" vertical="center" wrapText="1"/>
      <protection hidden="1"/>
    </xf>
    <xf numFmtId="0" fontId="49" fillId="0" borderId="58" xfId="0" applyFont="1" applyBorder="1" applyAlignment="1" applyProtection="1">
      <alignment horizontal="center" vertical="center" wrapText="1"/>
      <protection hidden="1"/>
    </xf>
    <xf numFmtId="0" fontId="49" fillId="0" borderId="57" xfId="0" applyFont="1" applyBorder="1" applyAlignment="1" applyProtection="1">
      <alignment horizontal="center" vertical="center"/>
      <protection hidden="1"/>
    </xf>
    <xf numFmtId="0" fontId="49" fillId="0" borderId="59" xfId="0" applyFont="1" applyBorder="1" applyAlignment="1" applyProtection="1">
      <alignment horizontal="center" vertical="center"/>
      <protection hidden="1"/>
    </xf>
    <xf numFmtId="181" fontId="4" fillId="0" borderId="17" xfId="0" applyNumberFormat="1" applyFont="1" applyBorder="1" applyAlignment="1" applyProtection="1">
      <alignment vertical="center" shrinkToFit="1"/>
      <protection hidden="1"/>
    </xf>
    <xf numFmtId="181" fontId="4" fillId="0" borderId="15" xfId="0" applyNumberFormat="1" applyFont="1" applyBorder="1" applyAlignment="1" applyProtection="1">
      <alignment vertical="center" shrinkToFit="1"/>
      <protection hidden="1"/>
    </xf>
    <xf numFmtId="181" fontId="4" fillId="0" borderId="16" xfId="0" applyNumberFormat="1" applyFont="1" applyBorder="1" applyAlignment="1" applyProtection="1">
      <alignment vertical="center" shrinkToFit="1"/>
      <protection hidden="1"/>
    </xf>
    <xf numFmtId="181" fontId="4" fillId="0" borderId="13" xfId="0" applyNumberFormat="1" applyFont="1" applyBorder="1" applyAlignment="1" applyProtection="1">
      <alignment vertical="center" shrinkToFit="1"/>
      <protection hidden="1"/>
    </xf>
    <xf numFmtId="181" fontId="4" fillId="0" borderId="0" xfId="0" applyNumberFormat="1" applyFont="1" applyAlignment="1" applyProtection="1">
      <alignment vertical="center" shrinkToFit="1"/>
      <protection hidden="1"/>
    </xf>
    <xf numFmtId="181" fontId="4" fillId="0" borderId="1" xfId="0" applyNumberFormat="1" applyFont="1" applyBorder="1" applyAlignment="1" applyProtection="1">
      <alignment vertical="center" shrinkToFit="1"/>
      <protection hidden="1"/>
    </xf>
    <xf numFmtId="181" fontId="4" fillId="0" borderId="12" xfId="0" applyNumberFormat="1" applyFont="1" applyBorder="1" applyAlignment="1" applyProtection="1">
      <alignment vertical="center" shrinkToFit="1"/>
      <protection hidden="1"/>
    </xf>
    <xf numFmtId="181" fontId="4" fillId="0" borderId="2" xfId="0" applyNumberFormat="1" applyFont="1" applyBorder="1" applyAlignment="1" applyProtection="1">
      <alignment vertical="center" shrinkToFit="1"/>
      <protection hidden="1"/>
    </xf>
    <xf numFmtId="181" fontId="4" fillId="0" borderId="3" xfId="0" applyNumberFormat="1" applyFont="1" applyBorder="1" applyAlignment="1" applyProtection="1">
      <alignment vertical="center" shrinkToFit="1"/>
      <protection hidden="1"/>
    </xf>
    <xf numFmtId="181" fontId="34" fillId="0" borderId="17" xfId="0" applyNumberFormat="1" applyFont="1" applyBorder="1" applyAlignment="1" applyProtection="1">
      <alignment horizontal="center" vertical="center" shrinkToFit="1"/>
      <protection locked="0"/>
    </xf>
    <xf numFmtId="181" fontId="34" fillId="0" borderId="15" xfId="0" applyNumberFormat="1" applyFont="1" applyBorder="1" applyAlignment="1" applyProtection="1">
      <alignment horizontal="center" vertical="center" shrinkToFit="1"/>
      <protection locked="0"/>
    </xf>
    <xf numFmtId="181" fontId="34" fillId="0" borderId="16" xfId="0" applyNumberFormat="1" applyFont="1" applyBorder="1" applyAlignment="1" applyProtection="1">
      <alignment horizontal="center" vertical="center" shrinkToFit="1"/>
      <protection locked="0"/>
    </xf>
    <xf numFmtId="181" fontId="34" fillId="0" borderId="13" xfId="0" applyNumberFormat="1" applyFont="1" applyBorder="1" applyAlignment="1" applyProtection="1">
      <alignment horizontal="center" vertical="center" shrinkToFit="1"/>
      <protection locked="0"/>
    </xf>
    <xf numFmtId="181" fontId="34" fillId="0" borderId="0" xfId="0" applyNumberFormat="1" applyFont="1" applyAlignment="1" applyProtection="1">
      <alignment horizontal="center" vertical="center" shrinkToFit="1"/>
      <protection locked="0"/>
    </xf>
    <xf numFmtId="181" fontId="34" fillId="0" borderId="1" xfId="0" applyNumberFormat="1" applyFont="1" applyBorder="1" applyAlignment="1" applyProtection="1">
      <alignment horizontal="center" vertical="center" shrinkToFit="1"/>
      <protection locked="0"/>
    </xf>
    <xf numFmtId="181" fontId="34" fillId="0" borderId="12" xfId="0" applyNumberFormat="1" applyFont="1" applyBorder="1" applyAlignment="1" applyProtection="1">
      <alignment horizontal="center" vertical="center" shrinkToFit="1"/>
      <protection locked="0"/>
    </xf>
    <xf numFmtId="181" fontId="34" fillId="0" borderId="2" xfId="0" applyNumberFormat="1" applyFont="1" applyBorder="1" applyAlignment="1" applyProtection="1">
      <alignment horizontal="center" vertical="center" shrinkToFit="1"/>
      <protection locked="0"/>
    </xf>
    <xf numFmtId="181" fontId="34" fillId="0" borderId="3" xfId="0" applyNumberFormat="1" applyFont="1" applyBorder="1" applyAlignment="1" applyProtection="1">
      <alignment horizontal="center" vertical="center" shrinkToFit="1"/>
      <protection locked="0"/>
    </xf>
    <xf numFmtId="0" fontId="12" fillId="0" borderId="17" xfId="0" applyFont="1" applyBorder="1" applyAlignment="1" applyProtection="1">
      <alignment horizontal="center" vertical="center" shrinkToFit="1"/>
      <protection locked="0"/>
    </xf>
    <xf numFmtId="0" fontId="12" fillId="0" borderId="15" xfId="0" applyFont="1" applyBorder="1" applyAlignment="1" applyProtection="1">
      <alignment horizontal="center" vertical="center" shrinkToFit="1"/>
      <protection locked="0"/>
    </xf>
    <xf numFmtId="0" fontId="12" fillId="0" borderId="16" xfId="0" applyFont="1" applyBorder="1" applyAlignment="1" applyProtection="1">
      <alignment horizontal="center" vertical="center" shrinkToFit="1"/>
      <protection locked="0"/>
    </xf>
    <xf numFmtId="0" fontId="12" fillId="0" borderId="13" xfId="0" applyFont="1" applyBorder="1" applyAlignment="1" applyProtection="1">
      <alignment horizontal="center" vertical="center" shrinkToFit="1"/>
      <protection locked="0"/>
    </xf>
    <xf numFmtId="0" fontId="12" fillId="0" borderId="0" xfId="0" applyFont="1" applyAlignment="1" applyProtection="1">
      <alignment horizontal="center" vertical="center" shrinkToFit="1"/>
      <protection locked="0"/>
    </xf>
    <xf numFmtId="0" fontId="12" fillId="0" borderId="1" xfId="0" applyFont="1" applyBorder="1" applyAlignment="1" applyProtection="1">
      <alignment horizontal="center" vertical="center" shrinkToFit="1"/>
      <protection locked="0"/>
    </xf>
    <xf numFmtId="0" fontId="12" fillId="0" borderId="12" xfId="0" applyFont="1" applyBorder="1" applyAlignment="1" applyProtection="1">
      <alignment horizontal="center" vertical="center" shrinkToFit="1"/>
      <protection locked="0"/>
    </xf>
    <xf numFmtId="0" fontId="12" fillId="0" borderId="2" xfId="0" applyFont="1" applyBorder="1" applyAlignment="1" applyProtection="1">
      <alignment horizontal="center" vertical="center" shrinkToFit="1"/>
      <protection locked="0"/>
    </xf>
    <xf numFmtId="0" fontId="12" fillId="0" borderId="3" xfId="0" applyFont="1" applyBorder="1" applyAlignment="1" applyProtection="1">
      <alignment horizontal="center" vertical="center" shrinkToFit="1"/>
      <protection locked="0"/>
    </xf>
    <xf numFmtId="0" fontId="15" fillId="0" borderId="60" xfId="0" applyFont="1" applyBorder="1" applyAlignment="1" applyProtection="1">
      <alignment horizontal="center" vertical="center"/>
      <protection hidden="1"/>
    </xf>
    <xf numFmtId="0" fontId="15" fillId="0" borderId="66" xfId="0" applyFont="1" applyBorder="1" applyAlignment="1" applyProtection="1">
      <alignment horizontal="center" vertical="center"/>
      <protection hidden="1"/>
    </xf>
    <xf numFmtId="0" fontId="15" fillId="0" borderId="61" xfId="0" applyFont="1" applyBorder="1" applyAlignment="1" applyProtection="1">
      <alignment horizontal="center" vertical="center"/>
      <protection hidden="1"/>
    </xf>
    <xf numFmtId="0" fontId="13" fillId="0" borderId="17" xfId="0" applyFont="1" applyBorder="1" applyAlignment="1" applyProtection="1">
      <alignment horizontal="center" vertical="center" wrapText="1"/>
      <protection locked="0" hidden="1"/>
    </xf>
    <xf numFmtId="0" fontId="13" fillId="0" borderId="15" xfId="0" applyFont="1" applyBorder="1" applyAlignment="1" applyProtection="1">
      <alignment horizontal="center" vertical="center" wrapText="1"/>
      <protection locked="0" hidden="1"/>
    </xf>
    <xf numFmtId="0" fontId="13" fillId="0" borderId="16" xfId="0" applyFont="1" applyBorder="1" applyAlignment="1" applyProtection="1">
      <alignment horizontal="center" vertical="center" wrapText="1"/>
      <protection locked="0" hidden="1"/>
    </xf>
    <xf numFmtId="0" fontId="13" fillId="0" borderId="27" xfId="0" applyFont="1" applyBorder="1" applyAlignment="1" applyProtection="1">
      <alignment horizontal="center" vertical="center" wrapText="1"/>
      <protection locked="0" hidden="1"/>
    </xf>
    <xf numFmtId="0" fontId="13" fillId="0" borderId="28" xfId="0" applyFont="1" applyBorder="1" applyAlignment="1" applyProtection="1">
      <alignment horizontal="center" vertical="center" wrapText="1"/>
      <protection locked="0" hidden="1"/>
    </xf>
    <xf numFmtId="0" fontId="13" fillId="0" borderId="29" xfId="0" applyFont="1" applyBorder="1" applyAlignment="1" applyProtection="1">
      <alignment horizontal="center" vertical="center" wrapText="1"/>
      <protection locked="0" hidden="1"/>
    </xf>
    <xf numFmtId="0" fontId="15" fillId="0" borderId="69" xfId="0" applyFont="1" applyBorder="1" applyAlignment="1" applyProtection="1">
      <alignment horizontal="center"/>
      <protection locked="0" hidden="1"/>
    </xf>
    <xf numFmtId="0" fontId="15" fillId="0" borderId="32" xfId="0" applyFont="1" applyBorder="1" applyAlignment="1" applyProtection="1">
      <alignment horizontal="center"/>
      <protection locked="0" hidden="1"/>
    </xf>
    <xf numFmtId="0" fontId="15" fillId="0" borderId="67" xfId="0" applyFont="1" applyBorder="1" applyAlignment="1" applyProtection="1">
      <alignment horizontal="center"/>
      <protection locked="0" hidden="1"/>
    </xf>
    <xf numFmtId="0" fontId="7" fillId="0" borderId="0" xfId="0" applyFont="1" applyAlignment="1" applyProtection="1">
      <alignment horizontal="center" vertical="center" shrinkToFit="1"/>
      <protection locked="0"/>
    </xf>
    <xf numFmtId="0" fontId="78" fillId="0" borderId="0" xfId="0" applyFont="1" applyAlignment="1" applyProtection="1">
      <alignment horizontal="center" vertical="center" shrinkToFit="1"/>
      <protection locked="0"/>
    </xf>
    <xf numFmtId="0" fontId="6" fillId="0" borderId="0" xfId="0" applyFont="1" applyAlignment="1" applyProtection="1">
      <alignment horizontal="left" vertical="center" shrinkToFit="1"/>
      <protection locked="0" hidden="1"/>
    </xf>
    <xf numFmtId="0" fontId="6" fillId="0" borderId="2" xfId="0" applyFont="1" applyBorder="1" applyAlignment="1" applyProtection="1">
      <alignment horizontal="left" vertical="center" shrinkToFit="1"/>
      <protection locked="0" hidden="1"/>
    </xf>
    <xf numFmtId="0" fontId="6" fillId="0" borderId="0" xfId="0" applyFont="1" applyAlignment="1" applyProtection="1">
      <alignment horizontal="left" vertical="center" wrapText="1" shrinkToFit="1"/>
      <protection hidden="1"/>
    </xf>
    <xf numFmtId="0" fontId="6" fillId="0" borderId="2" xfId="0" applyFont="1" applyBorder="1" applyAlignment="1" applyProtection="1">
      <alignment horizontal="left" vertical="center" wrapText="1" shrinkToFit="1"/>
      <protection hidden="1"/>
    </xf>
    <xf numFmtId="0" fontId="8" fillId="0" borderId="0" xfId="0" applyFont="1" applyAlignment="1" applyProtection="1">
      <alignment horizontal="center" vertical="center" wrapText="1"/>
      <protection hidden="1"/>
    </xf>
    <xf numFmtId="0" fontId="8" fillId="0" borderId="0" xfId="0" applyFont="1" applyAlignment="1" applyProtection="1">
      <alignment horizontal="left" vertical="center"/>
      <protection locked="0"/>
    </xf>
    <xf numFmtId="0" fontId="8" fillId="0" borderId="2" xfId="0" applyFont="1" applyBorder="1" applyAlignment="1" applyProtection="1">
      <alignment horizontal="left" vertical="center"/>
      <protection locked="0"/>
    </xf>
    <xf numFmtId="177" fontId="40" fillId="0" borderId="0" xfId="0" applyNumberFormat="1" applyFont="1" applyAlignment="1" applyProtection="1">
      <alignment horizontal="center" vertical="center" shrinkToFit="1"/>
      <protection locked="0"/>
    </xf>
    <xf numFmtId="49" fontId="6" fillId="0" borderId="0" xfId="0" applyNumberFormat="1" applyFont="1" applyAlignment="1" applyProtection="1">
      <alignment horizontal="left" vertical="center"/>
      <protection locked="0"/>
    </xf>
    <xf numFmtId="0" fontId="6" fillId="0" borderId="0" xfId="0" applyFont="1" applyAlignment="1" applyProtection="1">
      <alignment horizontal="left" vertical="center" shrinkToFit="1"/>
      <protection locked="0"/>
    </xf>
    <xf numFmtId="0" fontId="6" fillId="0" borderId="2" xfId="0" applyFont="1" applyBorder="1" applyAlignment="1" applyProtection="1">
      <alignment horizontal="left" vertical="center" shrinkToFit="1"/>
      <protection locked="0"/>
    </xf>
    <xf numFmtId="0" fontId="36" fillId="0" borderId="0" xfId="0" applyFont="1" applyAlignment="1" applyProtection="1">
      <alignment horizontal="center" vertical="center" wrapText="1"/>
      <protection hidden="1"/>
    </xf>
    <xf numFmtId="49" fontId="6" fillId="0" borderId="15" xfId="0" applyNumberFormat="1" applyFont="1" applyBorder="1" applyAlignment="1" applyProtection="1">
      <alignment horizontal="left" vertical="center" shrinkToFit="1"/>
      <protection locked="0"/>
    </xf>
    <xf numFmtId="49" fontId="6" fillId="0" borderId="2" xfId="0" applyNumberFormat="1" applyFont="1" applyBorder="1" applyAlignment="1" applyProtection="1">
      <alignment horizontal="left" vertical="center" shrinkToFit="1"/>
      <protection locked="0"/>
    </xf>
    <xf numFmtId="0" fontId="0" fillId="0" borderId="14" xfId="0" applyBorder="1" applyAlignment="1" applyProtection="1">
      <alignment horizontal="left" vertical="center"/>
      <protection locked="0"/>
    </xf>
    <xf numFmtId="49" fontId="0" fillId="0" borderId="14" xfId="0" applyNumberFormat="1" applyBorder="1" applyAlignment="1" applyProtection="1">
      <alignment horizontal="left" vertical="center"/>
      <protection locked="0"/>
    </xf>
    <xf numFmtId="49" fontId="0" fillId="0" borderId="18" xfId="0" applyNumberFormat="1" applyBorder="1" applyAlignment="1" applyProtection="1">
      <alignment horizontal="left" vertical="center"/>
      <protection locked="0"/>
    </xf>
    <xf numFmtId="0" fontId="15" fillId="0" borderId="60" xfId="0" applyFont="1" applyBorder="1" applyAlignment="1" applyProtection="1">
      <alignment horizontal="center" vertical="center" shrinkToFit="1"/>
      <protection hidden="1"/>
    </xf>
    <xf numFmtId="0" fontId="15" fillId="0" borderId="66" xfId="0" applyFont="1" applyBorder="1" applyAlignment="1" applyProtection="1">
      <alignment horizontal="center" vertical="center" shrinkToFit="1"/>
      <protection hidden="1"/>
    </xf>
    <xf numFmtId="0" fontId="15" fillId="0" borderId="61" xfId="0" applyFont="1" applyBorder="1" applyAlignment="1" applyProtection="1">
      <alignment horizontal="center" vertical="center" shrinkToFit="1"/>
      <protection hidden="1"/>
    </xf>
    <xf numFmtId="0" fontId="6" fillId="0" borderId="15" xfId="0" applyFont="1" applyBorder="1" applyAlignment="1" applyProtection="1">
      <alignment horizontal="left" vertical="center" shrinkToFit="1"/>
      <protection locked="0" hidden="1"/>
    </xf>
    <xf numFmtId="186" fontId="56" fillId="0" borderId="2" xfId="0" applyNumberFormat="1" applyFont="1" applyBorder="1" applyAlignment="1" applyProtection="1">
      <alignment horizontal="center" vertical="center" shrinkToFit="1"/>
      <protection locked="0" hidden="1"/>
    </xf>
    <xf numFmtId="0" fontId="16" fillId="0" borderId="17" xfId="0" applyFont="1" applyBorder="1" applyAlignment="1" applyProtection="1">
      <alignment horizontal="center" vertical="center"/>
      <protection locked="0" hidden="1"/>
    </xf>
    <xf numFmtId="0" fontId="16" fillId="0" borderId="15" xfId="0" applyFont="1" applyBorder="1" applyAlignment="1" applyProtection="1">
      <alignment horizontal="center" vertical="center"/>
      <protection locked="0" hidden="1"/>
    </xf>
    <xf numFmtId="0" fontId="16" fillId="0" borderId="16" xfId="0" applyFont="1" applyBorder="1" applyAlignment="1" applyProtection="1">
      <alignment horizontal="center" vertical="center"/>
      <protection locked="0" hidden="1"/>
    </xf>
    <xf numFmtId="0" fontId="16" fillId="0" borderId="13" xfId="0" applyFont="1" applyBorder="1" applyAlignment="1" applyProtection="1">
      <alignment horizontal="center" vertical="center"/>
      <protection locked="0" hidden="1"/>
    </xf>
    <xf numFmtId="0" fontId="16" fillId="0" borderId="0" xfId="0" applyFont="1" applyAlignment="1" applyProtection="1">
      <alignment horizontal="center" vertical="center"/>
      <protection locked="0" hidden="1"/>
    </xf>
    <xf numFmtId="0" fontId="16" fillId="0" borderId="1" xfId="0" applyFont="1" applyBorder="1" applyAlignment="1" applyProtection="1">
      <alignment horizontal="center" vertical="center"/>
      <protection locked="0" hidden="1"/>
    </xf>
    <xf numFmtId="0" fontId="16" fillId="0" borderId="12" xfId="0" applyFont="1" applyBorder="1" applyAlignment="1" applyProtection="1">
      <alignment horizontal="center" vertical="center"/>
      <protection locked="0" hidden="1"/>
    </xf>
    <xf numFmtId="0" fontId="16" fillId="0" borderId="2" xfId="0" applyFont="1" applyBorder="1" applyAlignment="1" applyProtection="1">
      <alignment horizontal="center" vertical="center"/>
      <protection locked="0" hidden="1"/>
    </xf>
    <xf numFmtId="0" fontId="16" fillId="0" borderId="3" xfId="0" applyFont="1" applyBorder="1" applyAlignment="1" applyProtection="1">
      <alignment horizontal="center" vertical="center"/>
      <protection locked="0" hidden="1"/>
    </xf>
    <xf numFmtId="0" fontId="15" fillId="0" borderId="68" xfId="0" applyFont="1" applyBorder="1" applyAlignment="1" applyProtection="1">
      <alignment horizontal="center"/>
      <protection locked="0" hidden="1"/>
    </xf>
    <xf numFmtId="0" fontId="15" fillId="0" borderId="33" xfId="0" applyFont="1" applyBorder="1" applyAlignment="1" applyProtection="1">
      <alignment horizontal="center"/>
      <protection locked="0" hidden="1"/>
    </xf>
    <xf numFmtId="0" fontId="7" fillId="0" borderId="0" xfId="0" applyFont="1" applyAlignment="1">
      <alignment horizontal="left" vertical="top" wrapText="1"/>
    </xf>
    <xf numFmtId="0" fontId="65" fillId="0" borderId="0" xfId="0" applyFont="1" applyAlignment="1">
      <alignment horizontal="center"/>
    </xf>
    <xf numFmtId="0" fontId="3" fillId="0" borderId="2" xfId="0" applyFont="1" applyBorder="1" applyAlignment="1">
      <alignment horizontal="center"/>
    </xf>
    <xf numFmtId="0" fontId="66" fillId="0" borderId="2" xfId="0" applyFont="1" applyBorder="1" applyAlignment="1" applyProtection="1">
      <alignment horizontal="center" shrinkToFit="1"/>
      <protection locked="0"/>
    </xf>
    <xf numFmtId="0" fontId="3" fillId="0" borderId="66" xfId="0" applyFont="1" applyBorder="1" applyAlignment="1">
      <alignment horizontal="center"/>
    </xf>
    <xf numFmtId="0" fontId="66" fillId="0" borderId="66" xfId="0" applyFont="1" applyBorder="1" applyAlignment="1" applyProtection="1">
      <alignment horizontal="center" shrinkToFit="1"/>
      <protection locked="0"/>
    </xf>
    <xf numFmtId="0" fontId="3" fillId="0" borderId="66" xfId="0" applyFont="1" applyBorder="1" applyAlignment="1">
      <alignment horizontal="center" wrapText="1"/>
    </xf>
    <xf numFmtId="0" fontId="7" fillId="0" borderId="0" xfId="0" applyFont="1" applyAlignment="1">
      <alignment horizontal="left"/>
    </xf>
    <xf numFmtId="0" fontId="7" fillId="0" borderId="0" xfId="0" applyFont="1" applyAlignment="1">
      <alignment horizontal="center"/>
    </xf>
    <xf numFmtId="0" fontId="66" fillId="0" borderId="0" xfId="0" applyFont="1" applyAlignment="1" applyProtection="1">
      <alignment horizontal="center" shrinkToFit="1"/>
      <protection locked="0"/>
    </xf>
    <xf numFmtId="0" fontId="3" fillId="0" borderId="0" xfId="0" applyFont="1" applyAlignment="1" applyProtection="1">
      <alignment horizontal="center" shrinkToFit="1"/>
      <protection locked="0"/>
    </xf>
    <xf numFmtId="188" fontId="3" fillId="0" borderId="2" xfId="0" applyNumberFormat="1" applyFont="1" applyBorder="1" applyAlignment="1" applyProtection="1">
      <alignment horizontal="center" shrinkToFit="1"/>
      <protection locked="0" hidden="1"/>
    </xf>
    <xf numFmtId="0" fontId="3" fillId="0" borderId="2" xfId="0" applyFont="1" applyBorder="1" applyAlignment="1" applyProtection="1">
      <alignment horizontal="center" shrinkToFit="1"/>
      <protection locked="0"/>
    </xf>
    <xf numFmtId="187" fontId="63" fillId="0" borderId="0" xfId="3" applyNumberFormat="1" applyFont="1" applyAlignment="1" applyProtection="1">
      <alignment horizontal="center" vertical="center" shrinkToFit="1"/>
      <protection hidden="1"/>
    </xf>
  </cellXfs>
  <cellStyles count="6">
    <cellStyle name="ハイパーリンク" xfId="5" builtinId="8"/>
    <cellStyle name="桁区切り" xfId="1" builtinId="6"/>
    <cellStyle name="桁区切り 2" xfId="4" xr:uid="{00000000-0005-0000-0000-000002000000}"/>
    <cellStyle name="通貨" xfId="2" builtinId="7"/>
    <cellStyle name="標準" xfId="0" builtinId="0"/>
    <cellStyle name="標準 2" xfId="3" xr:uid="{00000000-0005-0000-0000-000005000000}"/>
  </cellStyles>
  <dxfs count="35">
    <dxf>
      <font>
        <color rgb="FFFF0000"/>
      </font>
    </dxf>
    <dxf>
      <fill>
        <patternFill>
          <bgColor rgb="FFFFCCFF"/>
        </patternFill>
      </fill>
    </dxf>
    <dxf>
      <fill>
        <patternFill>
          <bgColor rgb="FFFFCCFF"/>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lor rgb="FFFFC000"/>
      </font>
      <fill>
        <patternFill>
          <bgColor rgb="FFFFC7CE"/>
        </patternFill>
      </fill>
    </dxf>
    <dxf>
      <font>
        <color auto="1"/>
      </font>
      <fill>
        <patternFill patternType="none">
          <bgColor auto="1"/>
        </patternFill>
      </fill>
    </dxf>
    <dxf>
      <font>
        <color auto="1"/>
      </font>
      <fill>
        <patternFill patternType="none">
          <bgColor auto="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FFD"/>
        </patternFill>
      </fill>
    </dxf>
    <dxf>
      <font>
        <color auto="1"/>
      </font>
      <fill>
        <patternFill patternType="none">
          <bgColor auto="1"/>
        </patternFill>
      </fill>
    </dxf>
    <dxf>
      <font>
        <color theme="1"/>
      </font>
      <fill>
        <patternFill>
          <bgColor rgb="FFFFCCFF"/>
        </patternFill>
      </fill>
    </dxf>
    <dxf>
      <fill>
        <patternFill>
          <bgColor rgb="FFFFCCFF"/>
        </patternFill>
      </fill>
    </dxf>
    <dxf>
      <font>
        <color rgb="FFFF0000"/>
      </font>
    </dxf>
    <dxf>
      <font>
        <color rgb="FFFF0000"/>
      </font>
    </dxf>
    <dxf>
      <font>
        <color rgb="FFFF0000"/>
      </font>
    </dxf>
    <dxf>
      <font>
        <color theme="0"/>
      </font>
    </dxf>
    <dxf>
      <font>
        <color auto="1"/>
      </font>
    </dxf>
    <dxf>
      <font>
        <condense val="0"/>
        <extend val="0"/>
        <color indexed="10"/>
      </font>
      <fill>
        <patternFill patternType="none">
          <bgColor indexed="65"/>
        </patternFill>
      </fill>
    </dxf>
    <dxf>
      <font>
        <color rgb="FFFFC000"/>
      </font>
      <fill>
        <patternFill>
          <bgColor rgb="FFFFC7CE"/>
        </patternFill>
      </fill>
    </dxf>
    <dxf>
      <font>
        <condense val="0"/>
        <extend val="0"/>
        <color indexed="10"/>
      </font>
      <fill>
        <patternFill patternType="none">
          <bgColor indexed="65"/>
        </patternFill>
      </fill>
    </dxf>
    <dxf>
      <fill>
        <patternFill>
          <bgColor rgb="FFFFCCFF"/>
        </patternFill>
      </fill>
    </dxf>
    <dxf>
      <fill>
        <patternFill>
          <bgColor rgb="FFFFCCFF"/>
        </patternFill>
      </fill>
    </dxf>
    <dxf>
      <fill>
        <patternFill>
          <bgColor rgb="FFFFCCFF"/>
        </patternFill>
      </fill>
    </dxf>
    <dxf>
      <fill>
        <patternFill>
          <bgColor rgb="FFFFCFFD"/>
        </patternFill>
      </fill>
    </dxf>
    <dxf>
      <font>
        <color auto="1"/>
      </font>
      <fill>
        <patternFill patternType="none">
          <bgColor auto="1"/>
        </patternFill>
      </fill>
    </dxf>
    <dxf>
      <font>
        <color theme="1"/>
      </font>
      <fill>
        <patternFill>
          <bgColor rgb="FFFFCCFF"/>
        </patternFill>
      </fill>
    </dxf>
    <dxf>
      <font>
        <color rgb="FFFF0000"/>
      </font>
    </dxf>
    <dxf>
      <font>
        <color rgb="FFFF0000"/>
      </font>
    </dxf>
    <dxf>
      <font>
        <color rgb="FFFF0000"/>
      </font>
    </dxf>
    <dxf>
      <font>
        <color theme="0"/>
      </font>
    </dxf>
    <dxf>
      <font>
        <color auto="1"/>
      </font>
    </dxf>
  </dxfs>
  <tableStyles count="0" defaultTableStyle="TableStyleMedium2" defaultPivotStyle="PivotStyleLight16"/>
  <colors>
    <mruColors>
      <color rgb="FFFFCCFF"/>
      <color rgb="FFEFB3EB"/>
      <color rgb="FFEDB9E3"/>
      <color rgb="FFF2C4EF"/>
      <color rgb="FFF3B7F3"/>
      <color rgb="FFF2B4F2"/>
      <color rgb="FFFFCFFD"/>
      <color rgb="FFF3C5F0"/>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J$3" lockText="1" noThreeD="1"/>
</file>

<file path=xl/ctrlProps/ctrlProp2.xml><?xml version="1.0" encoding="utf-8"?>
<formControlPr xmlns="http://schemas.microsoft.com/office/spreadsheetml/2009/9/main" objectType="CheckBox" fmlaLink="$J$5" lockText="1" noThreeD="1"/>
</file>

<file path=xl/ctrlProps/ctrlProp3.xml><?xml version="1.0" encoding="utf-8"?>
<formControlPr xmlns="http://schemas.microsoft.com/office/spreadsheetml/2009/9/main" objectType="CheckBox" fmlaLink="$J$7" lockText="1" noThreeD="1"/>
</file>

<file path=xl/ctrlProps/ctrlProp4.xml><?xml version="1.0" encoding="utf-8"?>
<formControlPr xmlns="http://schemas.microsoft.com/office/spreadsheetml/2009/9/main" objectType="CheckBox" fmlaLink="$J$9" lockText="1" noThreeD="1"/>
</file>

<file path=xl/ctrlProps/ctrlProp5.xml><?xml version="1.0" encoding="utf-8"?>
<formControlPr xmlns="http://schemas.microsoft.com/office/spreadsheetml/2009/9/main" objectType="CheckBox" fmlaLink="$J$10" lockText="1" noThreeD="1"/>
</file>

<file path=xl/ctrlProps/ctrlProp6.xml><?xml version="1.0" encoding="utf-8"?>
<formControlPr xmlns="http://schemas.microsoft.com/office/spreadsheetml/2009/9/main" objectType="CheckBox" fmlaLink="$J$11" lockText="1" noThreeD="1"/>
</file>

<file path=xl/ctrlProps/ctrlProp7.xml><?xml version="1.0" encoding="utf-8"?>
<formControlPr xmlns="http://schemas.microsoft.com/office/spreadsheetml/2009/9/main" objectType="CheckBox" fmlaLink="$J$13" lockText="1" noThreeD="1"/>
</file>

<file path=xl/ctrlProps/ctrlProp8.xml><?xml version="1.0" encoding="utf-8"?>
<formControlPr xmlns="http://schemas.microsoft.com/office/spreadsheetml/2009/9/main" objectType="CheckBox" fmlaLink="$J$14" lockText="1" noThreeD="1"/>
</file>

<file path=xl/ctrlProps/ctrlProp9.xml><?xml version="1.0" encoding="utf-8"?>
<formControlPr xmlns="http://schemas.microsoft.com/office/spreadsheetml/2009/9/main" objectType="CheckBox" fmlaLink="#REF!" lockText="1" noThreeD="1"/>
</file>

<file path=xl/ctrlProps/ctrlProp10.xml><?xml version="1.0" encoding="utf-8"?>
<formControlPr xmlns="http://schemas.microsoft.com/office/spreadsheetml/2009/9/main" objectType="CheckBox" fmlaLink="$J$15" lockText="1" noThreeD="1"/>
</file>

<file path=xl/ctrlProps/ctrlProp11.xml><?xml version="1.0" encoding="utf-8"?>
<formControlPr xmlns="http://schemas.microsoft.com/office/spreadsheetml/2009/9/main" objectType="CheckBox" fmlaLink="$J$16" lockText="1" noThreeD="1"/>
</file>

<file path=xl/ctrlProps/ctrlProp12.xml><?xml version="1.0" encoding="utf-8"?>
<formControlPr xmlns="http://schemas.microsoft.com/office/spreadsheetml/2009/9/main" objectType="CheckBox" fmlaLink="$J$18" lockText="1" noThreeD="1"/>
</file>

<file path=xl/ctrlProps/ctrlProp13.xml><?xml version="1.0" encoding="utf-8"?>
<formControlPr xmlns="http://schemas.microsoft.com/office/spreadsheetml/2009/9/main" objectType="CheckBox" fmlaLink="$J$19" lockText="1" noThreeD="1"/>
</file>

<file path=xl/ctrlProps/ctrlProp14.xml><?xml version="1.0" encoding="utf-8"?>
<formControlPr xmlns="http://schemas.microsoft.com/office/spreadsheetml/2009/9/main" objectType="CheckBox" fmlaLink="$J$20" lockText="1" noThreeD="1"/>
</file>

<file path=xl/ctrlProps/ctrlProp15.xml><?xml version="1.0" encoding="utf-8"?>
<formControlPr xmlns="http://schemas.microsoft.com/office/spreadsheetml/2009/9/main" objectType="CheckBox" fmlaLink="$J$21" lockText="1" noThreeD="1"/>
</file>

<file path=xl/ctrlProps/ctrlProp16.xml><?xml version="1.0" encoding="utf-8"?>
<formControlPr xmlns="http://schemas.microsoft.com/office/spreadsheetml/2009/9/main" objectType="CheckBox" fmlaLink="$J$22" lockText="1" noThreeD="1"/>
</file>

<file path=xl/ctrlProps/ctrlProp17.xml><?xml version="1.0" encoding="utf-8"?>
<formControlPr xmlns="http://schemas.microsoft.com/office/spreadsheetml/2009/9/main" objectType="CheckBox" fmlaLink="$J$23" lockText="1" noThreeD="1"/>
</file>

<file path=xl/ctrlProps/ctrlProp18.xml><?xml version="1.0" encoding="utf-8"?>
<formControlPr xmlns="http://schemas.microsoft.com/office/spreadsheetml/2009/9/main" objectType="CheckBox" fmlaLink="$J$24" lockText="1" noThreeD="1"/>
</file>

<file path=xl/ctrlProps/ctrlProp19.xml><?xml version="1.0" encoding="utf-8"?>
<formControlPr xmlns="http://schemas.microsoft.com/office/spreadsheetml/2009/9/main" objectType="CheckBox" fmlaLink="$J$25" lockText="1" noThreeD="1"/>
</file>

<file path=xl/ctrlProps/ctrlProp20.xml><?xml version="1.0" encoding="utf-8"?>
<formControlPr xmlns="http://schemas.microsoft.com/office/spreadsheetml/2009/9/main" objectType="CheckBox" fmlaLink="$J$26" lockText="1" noThreeD="1"/>
</file>

<file path=xl/ctrlProps/ctrlProp21.xml><?xml version="1.0" encoding="utf-8"?>
<formControlPr xmlns="http://schemas.microsoft.com/office/spreadsheetml/2009/9/main" objectType="CheckBox" fmlaLink="$J$27" lockText="1" noThreeD="1"/>
</file>

<file path=xl/ctrlProps/ctrlProp22.xml><?xml version="1.0" encoding="utf-8"?>
<formControlPr xmlns="http://schemas.microsoft.com/office/spreadsheetml/2009/9/main" objectType="CheckBox" fmlaLink="$J$28" lockText="1" noThreeD="1"/>
</file>

<file path=xl/ctrlProps/ctrlProp23.xml><?xml version="1.0" encoding="utf-8"?>
<formControlPr xmlns="http://schemas.microsoft.com/office/spreadsheetml/2009/9/main" objectType="CheckBox" fmlaLink="$J$29" lockText="1" noThreeD="1"/>
</file>

<file path=xl/ctrlProps/ctrlProp24.xml><?xml version="1.0" encoding="utf-8"?>
<formControlPr xmlns="http://schemas.microsoft.com/office/spreadsheetml/2009/9/main" objectType="CheckBox" fmlaLink="$J$30" lockText="1" noThreeD="1"/>
</file>

<file path=xl/ctrlProps/ctrlProp25.xml><?xml version="1.0" encoding="utf-8"?>
<formControlPr xmlns="http://schemas.microsoft.com/office/spreadsheetml/2009/9/main" objectType="CheckBox" fmlaLink="$J$31" lockText="1" noThreeD="1"/>
</file>

<file path=xl/ctrlProps/ctrlProp26.xml><?xml version="1.0" encoding="utf-8"?>
<formControlPr xmlns="http://schemas.microsoft.com/office/spreadsheetml/2009/9/main" objectType="CheckBox" fmlaLink="$J$33" lockText="1" noThreeD="1"/>
</file>

<file path=xl/ctrlProps/ctrlProp27.xml><?xml version="1.0" encoding="utf-8"?>
<formControlPr xmlns="http://schemas.microsoft.com/office/spreadsheetml/2009/9/main" objectType="CheckBox" fmlaLink="$J$34" lockText="1" noThreeD="1"/>
</file>

<file path=xl/ctrlProps/ctrlProp28.xml><?xml version="1.0" encoding="utf-8"?>
<formControlPr xmlns="http://schemas.microsoft.com/office/spreadsheetml/2009/9/main" objectType="CheckBox" fmlaLink="$J$35" lockText="1" noThreeD="1"/>
</file>

<file path=xl/ctrlProps/ctrlProp29.xml><?xml version="1.0" encoding="utf-8"?>
<formControlPr xmlns="http://schemas.microsoft.com/office/spreadsheetml/2009/9/main" objectType="CheckBox" fmlaLink="$J$36" lockText="1" noThreeD="1"/>
</file>

<file path=xl/ctrlProps/ctrlProp30.xml><?xml version="1.0" encoding="utf-8"?>
<formControlPr xmlns="http://schemas.microsoft.com/office/spreadsheetml/2009/9/main" objectType="CheckBox" fmlaLink="$J$37" lockText="1" noThreeD="1"/>
</file>

<file path=xl/ctrlProps/ctrlProp31.xml><?xml version="1.0" encoding="utf-8"?>
<formControlPr xmlns="http://schemas.microsoft.com/office/spreadsheetml/2009/9/main" objectType="CheckBox" fmlaLink="$J$38" lockText="1" noThreeD="1"/>
</file>

<file path=xl/ctrlProps/ctrlProp32.xml><?xml version="1.0" encoding="utf-8"?>
<formControlPr xmlns="http://schemas.microsoft.com/office/spreadsheetml/2009/9/main" objectType="CheckBox" fmlaLink="$J$39" lockText="1" noThreeD="1"/>
</file>

<file path=xl/ctrlProps/ctrlProp33.xml><?xml version="1.0" encoding="utf-8"?>
<formControlPr xmlns="http://schemas.microsoft.com/office/spreadsheetml/2009/9/main" objectType="CheckBox" fmlaLink="$J$40" lockText="1" noThreeD="1"/>
</file>

<file path=xl/ctrlProps/ctrlProp34.xml><?xml version="1.0" encoding="utf-8"?>
<formControlPr xmlns="http://schemas.microsoft.com/office/spreadsheetml/2009/9/main" objectType="CheckBox" fmlaLink="$J$41" lockText="1" noThreeD="1"/>
</file>

<file path=xl/ctrlProps/ctrlProp35.xml><?xml version="1.0" encoding="utf-8"?>
<formControlPr xmlns="http://schemas.microsoft.com/office/spreadsheetml/2009/9/main" objectType="CheckBox" fmlaLink="$J$42" lockText="1" noThreeD="1"/>
</file>

<file path=xl/ctrlProps/ctrlProp36.xml><?xml version="1.0" encoding="utf-8"?>
<formControlPr xmlns="http://schemas.microsoft.com/office/spreadsheetml/2009/9/main" objectType="CheckBox" fmlaLink="$J$44" lockText="1" noThreeD="1"/>
</file>

<file path=xl/ctrlProps/ctrlProp37.xml><?xml version="1.0" encoding="utf-8"?>
<formControlPr xmlns="http://schemas.microsoft.com/office/spreadsheetml/2009/9/main" objectType="CheckBox" fmlaLink="$J$45" lockText="1" noThreeD="1"/>
</file>

<file path=xl/ctrlProps/ctrlProp38.xml><?xml version="1.0" encoding="utf-8"?>
<formControlPr xmlns="http://schemas.microsoft.com/office/spreadsheetml/2009/9/main" objectType="CheckBox" fmlaLink="$J$46" lockText="1" noThreeD="1"/>
</file>

<file path=xl/ctrlProps/ctrlProp39.xml><?xml version="1.0" encoding="utf-8"?>
<formControlPr xmlns="http://schemas.microsoft.com/office/spreadsheetml/2009/9/main" objectType="CheckBox" fmlaLink="$J$47" lockText="1" noThreeD="1"/>
</file>

<file path=xl/ctrlProps/ctrlProp40.xml><?xml version="1.0" encoding="utf-8"?>
<formControlPr xmlns="http://schemas.microsoft.com/office/spreadsheetml/2009/9/main" objectType="CheckBox" fmlaLink="$J$48" lockText="1" noThreeD="1"/>
</file>

<file path=xl/ctrlProps/ctrlProp41.xml><?xml version="1.0" encoding="utf-8"?>
<formControlPr xmlns="http://schemas.microsoft.com/office/spreadsheetml/2009/9/main" objectType="CheckBox" fmlaLink="$J$49" lockText="1" noThreeD="1"/>
</file>

<file path=xl/ctrlProps/ctrlProp42.xml><?xml version="1.0" encoding="utf-8"?>
<formControlPr xmlns="http://schemas.microsoft.com/office/spreadsheetml/2009/9/main" objectType="CheckBox" fmlaLink="$J$50" lockText="1" noThreeD="1"/>
</file>

<file path=xl/ctrlProps/ctrlProp43.xml><?xml version="1.0" encoding="utf-8"?>
<formControlPr xmlns="http://schemas.microsoft.com/office/spreadsheetml/2009/9/main" objectType="CheckBox" fmlaLink="$J$51" lockText="1" noThreeD="1"/>
</file>

<file path=xl/ctrlProps/ctrlProp44.xml><?xml version="1.0" encoding="utf-8"?>
<formControlPr xmlns="http://schemas.microsoft.com/office/spreadsheetml/2009/9/main" objectType="CheckBox" fmlaLink="$J$52" lockText="1" noThreeD="1"/>
</file>

<file path=xl/ctrlProps/ctrlProp45.xml><?xml version="1.0" encoding="utf-8"?>
<formControlPr xmlns="http://schemas.microsoft.com/office/spreadsheetml/2009/9/main" objectType="CheckBox" fmlaLink="$J$53" lockText="1" noThreeD="1"/>
</file>

<file path=xl/ctrlProps/ctrlProp46.xml><?xml version="1.0" encoding="utf-8"?>
<formControlPr xmlns="http://schemas.microsoft.com/office/spreadsheetml/2009/9/main" objectType="CheckBox" fmlaLink="$J$55" lockText="1" noThreeD="1"/>
</file>

<file path=xl/ctrlProps/ctrlProp47.xml><?xml version="1.0" encoding="utf-8"?>
<formControlPr xmlns="http://schemas.microsoft.com/office/spreadsheetml/2009/9/main" objectType="CheckBox" fmlaLink="$J$56" lockText="1" noThreeD="1"/>
</file>

<file path=xl/ctrlProps/ctrlProp48.xml><?xml version="1.0" encoding="utf-8"?>
<formControlPr xmlns="http://schemas.microsoft.com/office/spreadsheetml/2009/9/main" objectType="CheckBox" fmlaLink="$J$57" lockText="1" noThreeD="1"/>
</file>

<file path=xl/ctrlProps/ctrlProp49.xml><?xml version="1.0" encoding="utf-8"?>
<formControlPr xmlns="http://schemas.microsoft.com/office/spreadsheetml/2009/9/main" objectType="CheckBox" fmlaLink="$J$59" lockText="1" noThreeD="1"/>
</file>

<file path=xl/ctrlProps/ctrlProp50.xml><?xml version="1.0" encoding="utf-8"?>
<formControlPr xmlns="http://schemas.microsoft.com/office/spreadsheetml/2009/9/main" objectType="CheckBox" fmlaLink="$J$60" lockText="1" noThreeD="1"/>
</file>

<file path=xl/ctrlProps/ctrlProp51.xml><?xml version="1.0" encoding="utf-8"?>
<formControlPr xmlns="http://schemas.microsoft.com/office/spreadsheetml/2009/9/main" objectType="CheckBox" fmlaLink="#REF!" lockText="1" noThreeD="1"/>
</file>

<file path=xl/ctrlProps/ctrlProp52.xml><?xml version="1.0" encoding="utf-8"?>
<formControlPr xmlns="http://schemas.microsoft.com/office/spreadsheetml/2009/9/main" objectType="CheckBox" fmlaLink="$J$62" lockText="1" noThreeD="1"/>
</file>

<file path=xl/ctrlProps/ctrlProp53.xml><?xml version="1.0" encoding="utf-8"?>
<formControlPr xmlns="http://schemas.microsoft.com/office/spreadsheetml/2009/9/main" objectType="CheckBox" fmlaLink="$J$64" lockText="1" noThreeD="1"/>
</file>

<file path=xl/ctrlProps/ctrlProp54.xml><?xml version="1.0" encoding="utf-8"?>
<formControlPr xmlns="http://schemas.microsoft.com/office/spreadsheetml/2009/9/main" objectType="CheckBox" fmlaLink="$J$65" lockText="1" noThreeD="1"/>
</file>

<file path=xl/ctrlProps/ctrlProp55.xml><?xml version="1.0" encoding="utf-8"?>
<formControlPr xmlns="http://schemas.microsoft.com/office/spreadsheetml/2009/9/main" objectType="CheckBox" fmlaLink="$J$66" lockText="1" noThreeD="1"/>
</file>

<file path=xl/ctrlProps/ctrlProp56.xml><?xml version="1.0" encoding="utf-8"?>
<formControlPr xmlns="http://schemas.microsoft.com/office/spreadsheetml/2009/9/main" objectType="CheckBox" fmlaLink="$J$68" lockText="1" noThreeD="1"/>
</file>

<file path=xl/ctrlProps/ctrlProp57.xml><?xml version="1.0" encoding="utf-8"?>
<formControlPr xmlns="http://schemas.microsoft.com/office/spreadsheetml/2009/9/main" objectType="CheckBox" fmlaLink="$J$69" lockText="1" noThreeD="1"/>
</file>

<file path=xl/ctrlProps/ctrlProp58.xml><?xml version="1.0" encoding="utf-8"?>
<formControlPr xmlns="http://schemas.microsoft.com/office/spreadsheetml/2009/9/main" objectType="CheckBox" fmlaLink="$J$70" lockText="1" noThreeD="1"/>
</file>

<file path=xl/ctrlProps/ctrlProp59.xml><?xml version="1.0" encoding="utf-8"?>
<formControlPr xmlns="http://schemas.microsoft.com/office/spreadsheetml/2009/9/main" objectType="CheckBox" fmlaLink="$J$71" lockText="1" noThreeD="1"/>
</file>

<file path=xl/ctrlProps/ctrlProp60.xml><?xml version="1.0" encoding="utf-8"?>
<formControlPr xmlns="http://schemas.microsoft.com/office/spreadsheetml/2009/9/main" objectType="CheckBox" fmlaLink="$J$72" lockText="1" noThreeD="1"/>
</file>

<file path=xl/ctrlProps/ctrlProp61.xml><?xml version="1.0" encoding="utf-8"?>
<formControlPr xmlns="http://schemas.microsoft.com/office/spreadsheetml/2009/9/main" objectType="CheckBox" fmlaLink="$J$74" lockText="1" noThreeD="1"/>
</file>

<file path=xl/ctrlProps/ctrlProp62.xml><?xml version="1.0" encoding="utf-8"?>
<formControlPr xmlns="http://schemas.microsoft.com/office/spreadsheetml/2009/9/main" objectType="CheckBox" fmlaLink="$J$75" lockText="1" noThreeD="1"/>
</file>

<file path=xl/ctrlProps/ctrlProp63.xml><?xml version="1.0" encoding="utf-8"?>
<formControlPr xmlns="http://schemas.microsoft.com/office/spreadsheetml/2009/9/main" objectType="CheckBox" fmlaLink="$J$76" lockText="1" noThreeD="1"/>
</file>

<file path=xl/ctrlProps/ctrlProp64.xml><?xml version="1.0" encoding="utf-8"?>
<formControlPr xmlns="http://schemas.microsoft.com/office/spreadsheetml/2009/9/main" objectType="CheckBox" fmlaLink="$J$77" lockText="1" noThreeD="1"/>
</file>

<file path=xl/ctrlProps/ctrlProp65.xml><?xml version="1.0" encoding="utf-8"?>
<formControlPr xmlns="http://schemas.microsoft.com/office/spreadsheetml/2009/9/main" objectType="CheckBox" fmlaLink="$J$78" lockText="1" noThreeD="1"/>
</file>

<file path=xl/ctrlProps/ctrlProp66.xml><?xml version="1.0" encoding="utf-8"?>
<formControlPr xmlns="http://schemas.microsoft.com/office/spreadsheetml/2009/9/main" objectType="CheckBox" fmlaLink="$J$79" lockText="1" noThreeD="1"/>
</file>

<file path=xl/ctrlProps/ctrlProp67.xml><?xml version="1.0" encoding="utf-8"?>
<formControlPr xmlns="http://schemas.microsoft.com/office/spreadsheetml/2009/9/main" objectType="CheckBox" fmlaLink="$J$81" lockText="1" noThreeD="1"/>
</file>

<file path=xl/ctrlProps/ctrlProp68.xml><?xml version="1.0" encoding="utf-8"?>
<formControlPr xmlns="http://schemas.microsoft.com/office/spreadsheetml/2009/9/main" objectType="CheckBox" fmlaLink="$J$82" lockText="1" noThreeD="1"/>
</file>

<file path=xl/ctrlProps/ctrlProp69.xml><?xml version="1.0" encoding="utf-8"?>
<formControlPr xmlns="http://schemas.microsoft.com/office/spreadsheetml/2009/9/main" objectType="CheckBox" fmlaLink="$J$83" lockText="1" noThreeD="1"/>
</file>

<file path=xl/ctrlProps/ctrlProp70.xml><?xml version="1.0" encoding="utf-8"?>
<formControlPr xmlns="http://schemas.microsoft.com/office/spreadsheetml/2009/9/main" objectType="CheckBox" fmlaLink="$J$84" lockText="1" noThreeD="1"/>
</file>

<file path=xl/ctrlProps/ctrlProp71.xml><?xml version="1.0" encoding="utf-8"?>
<formControlPr xmlns="http://schemas.microsoft.com/office/spreadsheetml/2009/9/main" objectType="CheckBox" fmlaLink="$J$86" lockText="1" noThreeD="1"/>
</file>

<file path=xl/ctrlProps/ctrlProp72.xml><?xml version="1.0" encoding="utf-8"?>
<formControlPr xmlns="http://schemas.microsoft.com/office/spreadsheetml/2009/9/main" objectType="CheckBox" fmlaLink="$J$87" lockText="1" noThreeD="1"/>
</file>

<file path=xl/ctrlProps/ctrlProp73.xml><?xml version="1.0" encoding="utf-8"?>
<formControlPr xmlns="http://schemas.microsoft.com/office/spreadsheetml/2009/9/main" objectType="CheckBox" fmlaLink="$J$88" lockText="1" noThreeD="1"/>
</file>

<file path=xl/ctrlProps/ctrlProp74.xml><?xml version="1.0" encoding="utf-8"?>
<formControlPr xmlns="http://schemas.microsoft.com/office/spreadsheetml/2009/9/main" objectType="CheckBox" fmlaLink="$J$89" lockText="1" noThreeD="1"/>
</file>

<file path=xl/ctrlProps/ctrlProp75.xml><?xml version="1.0" encoding="utf-8"?>
<formControlPr xmlns="http://schemas.microsoft.com/office/spreadsheetml/2009/9/main" objectType="CheckBox" fmlaLink="$J$90" lockText="1" noThreeD="1"/>
</file>

<file path=xl/ctrlProps/ctrlProp76.xml><?xml version="1.0" encoding="utf-8"?>
<formControlPr xmlns="http://schemas.microsoft.com/office/spreadsheetml/2009/9/main" objectType="CheckBox" fmlaLink="$J$91" lockText="1" noThreeD="1"/>
</file>

<file path=xl/ctrlProps/ctrlProp77.xml><?xml version="1.0" encoding="utf-8"?>
<formControlPr xmlns="http://schemas.microsoft.com/office/spreadsheetml/2009/9/main" objectType="CheckBox" fmlaLink="$J$98" lockText="1" noThreeD="1"/>
</file>

<file path=xl/ctrlProps/ctrlProp78.xml><?xml version="1.0" encoding="utf-8"?>
<formControlPr xmlns="http://schemas.microsoft.com/office/spreadsheetml/2009/9/main" objectType="CheckBox" fmlaLink="$J$99" lockText="1" noThreeD="1"/>
</file>

<file path=xl/ctrlProps/ctrlProp79.xml><?xml version="1.0" encoding="utf-8"?>
<formControlPr xmlns="http://schemas.microsoft.com/office/spreadsheetml/2009/9/main" objectType="CheckBox" fmlaLink="$J$100" lockText="1" noThreeD="1"/>
</file>

<file path=xl/ctrlProps/ctrlProp80.xml><?xml version="1.0" encoding="utf-8"?>
<formControlPr xmlns="http://schemas.microsoft.com/office/spreadsheetml/2009/9/main" objectType="CheckBox" fmlaLink="$J$101" lockText="1" noThreeD="1"/>
</file>

<file path=xl/ctrlProps/ctrlProp81.xml><?xml version="1.0" encoding="utf-8"?>
<formControlPr xmlns="http://schemas.microsoft.com/office/spreadsheetml/2009/9/main" objectType="CheckBox" fmlaLink="$J$102" lockText="1" noThreeD="1"/>
</file>

<file path=xl/ctrlProps/ctrlProp82.xml><?xml version="1.0" encoding="utf-8"?>
<formControlPr xmlns="http://schemas.microsoft.com/office/spreadsheetml/2009/9/main" objectType="CheckBox" fmlaLink="$J$104" lockText="1" noThreeD="1"/>
</file>

<file path=xl/ctrlProps/ctrlProp83.xml><?xml version="1.0" encoding="utf-8"?>
<formControlPr xmlns="http://schemas.microsoft.com/office/spreadsheetml/2009/9/main" objectType="CheckBox" fmlaLink="$J$105" lockText="1" noThreeD="1"/>
</file>

<file path=xl/ctrlProps/ctrlProp84.xml><?xml version="1.0" encoding="utf-8"?>
<formControlPr xmlns="http://schemas.microsoft.com/office/spreadsheetml/2009/9/main" objectType="CheckBox" fmlaLink="$J$106" lockText="1" noThreeD="1"/>
</file>

<file path=xl/ctrlProps/ctrlProp85.xml><?xml version="1.0" encoding="utf-8"?>
<formControlPr xmlns="http://schemas.microsoft.com/office/spreadsheetml/2009/9/main" objectType="CheckBox" fmlaLink="$J$107" lockText="1" noThreeD="1"/>
</file>

<file path=xl/ctrlProps/ctrlProp86.xml><?xml version="1.0" encoding="utf-8"?>
<formControlPr xmlns="http://schemas.microsoft.com/office/spreadsheetml/2009/9/main" objectType="CheckBox" fmlaLink="$J$108" lockText="1" noThreeD="1"/>
</file>

<file path=xl/ctrlProps/ctrlProp87.xml><?xml version="1.0" encoding="utf-8"?>
<formControlPr xmlns="http://schemas.microsoft.com/office/spreadsheetml/2009/9/main" objectType="CheckBox" fmlaLink="$J$32" lockText="1" noThreeD="1"/>
</file>

<file path=xl/ctrlProps/ctrlProp88.xml><?xml version="1.0" encoding="utf-8"?>
<formControlPr xmlns="http://schemas.microsoft.com/office/spreadsheetml/2009/9/main" objectType="CheckBox" fmlaLink="$J$93" lockText="1" noThreeD="1"/>
</file>

<file path=xl/ctrlProps/ctrlProp89.xml><?xml version="1.0" encoding="utf-8"?>
<formControlPr xmlns="http://schemas.microsoft.com/office/spreadsheetml/2009/9/main" objectType="CheckBox" fmlaLink="$J$94" lockText="1" noThreeD="1"/>
</file>

<file path=xl/ctrlProps/ctrlProp90.xml><?xml version="1.0" encoding="utf-8"?>
<formControlPr xmlns="http://schemas.microsoft.com/office/spreadsheetml/2009/9/main" objectType="CheckBox" fmlaLink="$J$95" lockText="1" noThreeD="1"/>
</file>

<file path=xl/ctrlProps/ctrlProp91.xml><?xml version="1.0" encoding="utf-8"?>
<formControlPr xmlns="http://schemas.microsoft.com/office/spreadsheetml/2009/9/main" objectType="CheckBox" fmlaLink="$J$96" lockText="1" noThreeD="1"/>
</file>

<file path=xl/ctrlProps/ctrlProp92.xml><?xml version="1.0" encoding="utf-8"?>
<formControlPr xmlns="http://schemas.microsoft.com/office/spreadsheetml/2009/9/main" objectType="CheckBox" fmlaLink="$J$97" lockText="1" noThreeD="1"/>
</file>

<file path=xl/ctrlProps/ctrlProp93.xml><?xml version="1.0" encoding="utf-8"?>
<formControlPr xmlns="http://schemas.microsoft.com/office/spreadsheetml/2009/9/main" objectType="CheckBox" fmlaLink="$J$17" lockText="1" noThreeD="1"/>
</file>

<file path=xl/ctrlProps/ctrlProp94.xml><?xml version="1.0" encoding="utf-8"?>
<formControlPr xmlns="http://schemas.microsoft.com/office/spreadsheetml/2009/9/main" objectType="CheckBox" fmlaLink="$J$63" lockText="1" noThreeD="1"/>
</file>

<file path=xl/ctrlProps/ctrlProp95.xml><?xml version="1.0" encoding="utf-8"?>
<formControlPr xmlns="http://schemas.microsoft.com/office/spreadsheetml/2009/9/main" objectType="CheckBox" fmlaLink="$J$4" lockText="1" noThreeD="1"/>
</file>

<file path=xl/drawings/_rels/drawing6.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55</xdr:col>
      <xdr:colOff>115955</xdr:colOff>
      <xdr:row>0</xdr:row>
      <xdr:rowOff>8282</xdr:rowOff>
    </xdr:from>
    <xdr:to>
      <xdr:col>78</xdr:col>
      <xdr:colOff>152400</xdr:colOff>
      <xdr:row>9</xdr:row>
      <xdr:rowOff>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045673" y="8282"/>
          <a:ext cx="3819551" cy="1148165"/>
        </a:xfrm>
        <a:prstGeom prst="rect">
          <a:avLst/>
        </a:prstGeom>
        <a:solidFill>
          <a:srgbClr val="FFCCFF"/>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0">
              <a:solidFill>
                <a:schemeClr val="tx1"/>
              </a:solidFill>
            </a:rPr>
            <a:t>申請書の書き方</a:t>
          </a:r>
          <a:endParaRPr kumimoji="1" lang="en-US" altLang="ja-JP" sz="1800" b="0">
            <a:solidFill>
              <a:schemeClr val="tx1"/>
            </a:solidFill>
          </a:endParaRPr>
        </a:p>
        <a:p>
          <a:pPr algn="l"/>
          <a:r>
            <a:rPr kumimoji="1" lang="ja-JP" altLang="en-US" sz="1100" b="0">
              <a:solidFill>
                <a:schemeClr val="tx1"/>
              </a:solidFill>
            </a:rPr>
            <a:t>設備をご利用される方へ</a:t>
          </a:r>
          <a:endParaRPr kumimoji="1" lang="en-US" altLang="ja-JP" sz="1100" b="0">
            <a:solidFill>
              <a:schemeClr val="tx1"/>
            </a:solidFill>
          </a:endParaRPr>
        </a:p>
        <a:p>
          <a:pPr algn="l"/>
          <a:r>
            <a:rPr kumimoji="1" lang="ja-JP" altLang="en-US" sz="1100" b="0">
              <a:solidFill>
                <a:schemeClr val="tx1"/>
              </a:solidFill>
            </a:rPr>
            <a:t>記入例（別シート）を参考に</a:t>
          </a:r>
          <a:r>
            <a:rPr kumimoji="1" lang="ja-JP" altLang="en-US" sz="1100" b="0">
              <a:solidFill>
                <a:srgbClr val="FF0000"/>
              </a:solidFill>
            </a:rPr>
            <a:t>赤色</a:t>
          </a:r>
          <a:r>
            <a:rPr kumimoji="1" lang="ja-JP" altLang="en-US" sz="1100" b="0">
              <a:solidFill>
                <a:schemeClr val="tx1"/>
              </a:solidFill>
            </a:rPr>
            <a:t>でし示した欄に記入願います</a:t>
          </a:r>
          <a:endParaRPr kumimoji="1" lang="en-US" altLang="ja-JP" sz="1100" b="0">
            <a:solidFill>
              <a:schemeClr val="tx1"/>
            </a:solidFill>
          </a:endParaRPr>
        </a:p>
        <a:p>
          <a:pPr algn="l"/>
          <a:r>
            <a:rPr kumimoji="1" lang="en-US" altLang="ja-JP" sz="1100" b="0">
              <a:solidFill>
                <a:schemeClr val="tx1"/>
              </a:solidFill>
            </a:rPr>
            <a:t>※</a:t>
          </a:r>
          <a:r>
            <a:rPr kumimoji="1" lang="ja-JP" altLang="en-US" sz="1100" b="0">
              <a:solidFill>
                <a:schemeClr val="tx1"/>
              </a:solidFill>
            </a:rPr>
            <a:t>空欄に入力すると</a:t>
          </a:r>
          <a:r>
            <a:rPr kumimoji="1" lang="ja-JP" altLang="en-US" sz="1100" b="0" u="sng">
              <a:solidFill>
                <a:schemeClr val="tx1"/>
              </a:solidFill>
            </a:rPr>
            <a:t>色が消えます</a:t>
          </a:r>
          <a:endParaRPr kumimoji="1" lang="en-US" altLang="ja-JP" sz="1100" b="0" u="sng">
            <a:solidFill>
              <a:schemeClr val="tx1"/>
            </a:solidFill>
          </a:endParaRPr>
        </a:p>
        <a:p>
          <a:pPr algn="l"/>
          <a:r>
            <a:rPr kumimoji="1" lang="en-US" altLang="ja-JP" sz="1100" b="0">
              <a:solidFill>
                <a:schemeClr val="tx1"/>
              </a:solidFill>
            </a:rPr>
            <a:t>※</a:t>
          </a:r>
          <a:r>
            <a:rPr kumimoji="1" lang="ja-JP" altLang="en-US" sz="1100" b="0">
              <a:solidFill>
                <a:schemeClr val="tx1"/>
              </a:solidFill>
            </a:rPr>
            <a:t>塗りつぶし色は印刷されません</a:t>
          </a:r>
          <a:endParaRPr kumimoji="1" lang="en-US" altLang="ja-JP" sz="1100" b="0">
            <a:solidFill>
              <a:schemeClr val="tx1"/>
            </a:solidFill>
          </a:endParaRPr>
        </a:p>
      </xdr:txBody>
    </xdr:sp>
    <xdr:clientData/>
  </xdr:twoCellAnchor>
  <xdr:twoCellAnchor>
    <xdr:from>
      <xdr:col>3</xdr:col>
      <xdr:colOff>0</xdr:colOff>
      <xdr:row>88</xdr:row>
      <xdr:rowOff>0</xdr:rowOff>
    </xdr:from>
    <xdr:to>
      <xdr:col>12</xdr:col>
      <xdr:colOff>62122</xdr:colOff>
      <xdr:row>97</xdr:row>
      <xdr:rowOff>33131</xdr:rowOff>
    </xdr:to>
    <xdr:sp macro="" textlink="">
      <xdr:nvSpPr>
        <xdr:cNvPr id="3" name="円/楕円 4">
          <a:extLst>
            <a:ext uri="{FF2B5EF4-FFF2-40B4-BE49-F238E27FC236}">
              <a16:creationId xmlns:a16="http://schemas.microsoft.com/office/drawing/2014/main" id="{00000000-0008-0000-0000-000003000000}"/>
            </a:ext>
          </a:extLst>
        </xdr:cNvPr>
        <xdr:cNvSpPr/>
      </xdr:nvSpPr>
      <xdr:spPr>
        <a:xfrm>
          <a:off x="428625" y="10829925"/>
          <a:ext cx="1471822" cy="1319006"/>
        </a:xfrm>
        <a:prstGeom prst="ellipse">
          <a:avLst/>
        </a:prstGeom>
        <a:noFill/>
        <a:ln w="3175">
          <a:solidFill>
            <a:schemeClr val="tx1">
              <a:alpha val="25000"/>
            </a:schemeClr>
          </a:solidFill>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alpha val="25000"/>
                </a:schemeClr>
              </a:solidFill>
            </a:rPr>
            <a:t>受付印</a:t>
          </a:r>
        </a:p>
      </xdr:txBody>
    </xdr:sp>
    <xdr:clientData/>
  </xdr:twoCellAnchor>
  <xdr:twoCellAnchor>
    <xdr:from>
      <xdr:col>3</xdr:col>
      <xdr:colOff>44929</xdr:colOff>
      <xdr:row>60</xdr:row>
      <xdr:rowOff>26957</xdr:rowOff>
    </xdr:from>
    <xdr:to>
      <xdr:col>48</xdr:col>
      <xdr:colOff>71887</xdr:colOff>
      <xdr:row>80</xdr:row>
      <xdr:rowOff>98844</xdr:rowOff>
    </xdr:to>
    <xdr:sp macro="" textlink="">
      <xdr:nvSpPr>
        <xdr:cNvPr id="4" name="角丸四角形 5">
          <a:extLst>
            <a:ext uri="{FF2B5EF4-FFF2-40B4-BE49-F238E27FC236}">
              <a16:creationId xmlns:a16="http://schemas.microsoft.com/office/drawing/2014/main" id="{00000000-0008-0000-0000-000004000000}"/>
            </a:ext>
          </a:extLst>
        </xdr:cNvPr>
        <xdr:cNvSpPr/>
      </xdr:nvSpPr>
      <xdr:spPr>
        <a:xfrm>
          <a:off x="476250" y="7889575"/>
          <a:ext cx="6622571" cy="1976887"/>
        </a:xfrm>
        <a:prstGeom prst="roundRect">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800">
              <a:solidFill>
                <a:sysClr val="windowText" lastClr="000000"/>
              </a:solidFill>
            </a:rPr>
            <a:t>センター職員記入欄</a:t>
          </a:r>
        </a:p>
      </xdr:txBody>
    </xdr:sp>
    <xdr:clientData/>
  </xdr:twoCellAnchor>
  <xdr:twoCellAnchor>
    <xdr:from>
      <xdr:col>1</xdr:col>
      <xdr:colOff>94710</xdr:colOff>
      <xdr:row>0</xdr:row>
      <xdr:rowOff>29534</xdr:rowOff>
    </xdr:from>
    <xdr:to>
      <xdr:col>53</xdr:col>
      <xdr:colOff>10118</xdr:colOff>
      <xdr:row>7</xdr:row>
      <xdr:rowOff>74463</xdr:rowOff>
    </xdr:to>
    <xdr:sp macro="" textlink="">
      <xdr:nvSpPr>
        <xdr:cNvPr id="5" name="角丸四角形 4">
          <a:extLst>
            <a:ext uri="{FF2B5EF4-FFF2-40B4-BE49-F238E27FC236}">
              <a16:creationId xmlns:a16="http://schemas.microsoft.com/office/drawing/2014/main" id="{00000000-0008-0000-0000-000005000000}"/>
            </a:ext>
          </a:extLst>
        </xdr:cNvPr>
        <xdr:cNvSpPr/>
      </xdr:nvSpPr>
      <xdr:spPr>
        <a:xfrm>
          <a:off x="228060" y="29534"/>
          <a:ext cx="6821033" cy="1045054"/>
        </a:xfrm>
        <a:prstGeom prst="roundRect">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800">
              <a:solidFill>
                <a:sysClr val="windowText" lastClr="000000"/>
              </a:solidFill>
            </a:rPr>
            <a:t>センター職員記入欄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56</xdr:col>
      <xdr:colOff>115956</xdr:colOff>
      <xdr:row>0</xdr:row>
      <xdr:rowOff>8282</xdr:rowOff>
    </xdr:from>
    <xdr:to>
      <xdr:col>80</xdr:col>
      <xdr:colOff>53788</xdr:colOff>
      <xdr:row>9</xdr:row>
      <xdr:rowOff>44824</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7045674" y="8282"/>
          <a:ext cx="3882302" cy="1192989"/>
        </a:xfrm>
        <a:prstGeom prst="rect">
          <a:avLst/>
        </a:prstGeom>
        <a:solidFill>
          <a:srgbClr val="FFCCFF"/>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0">
              <a:solidFill>
                <a:schemeClr val="tx1"/>
              </a:solidFill>
            </a:rPr>
            <a:t>申請書の書き方</a:t>
          </a:r>
          <a:endParaRPr kumimoji="1" lang="en-US" altLang="ja-JP" sz="1800" b="0">
            <a:solidFill>
              <a:schemeClr val="tx1"/>
            </a:solidFill>
          </a:endParaRPr>
        </a:p>
        <a:p>
          <a:pPr algn="l"/>
          <a:r>
            <a:rPr kumimoji="1" lang="ja-JP" altLang="en-US" sz="1100" b="0">
              <a:solidFill>
                <a:schemeClr val="tx1"/>
              </a:solidFill>
            </a:rPr>
            <a:t>設備をご利用される方へ</a:t>
          </a:r>
          <a:endParaRPr kumimoji="1" lang="en-US" altLang="ja-JP" sz="1100" b="0">
            <a:solidFill>
              <a:schemeClr val="tx1"/>
            </a:solidFill>
          </a:endParaRPr>
        </a:p>
        <a:p>
          <a:pPr algn="l"/>
          <a:r>
            <a:rPr kumimoji="1" lang="ja-JP" altLang="en-US" sz="1100" b="0">
              <a:solidFill>
                <a:schemeClr val="tx1"/>
              </a:solidFill>
            </a:rPr>
            <a:t>記入例（別シート）を参考に</a:t>
          </a:r>
          <a:r>
            <a:rPr kumimoji="1" lang="ja-JP" altLang="en-US" sz="1100" b="0">
              <a:solidFill>
                <a:srgbClr val="FF0000"/>
              </a:solidFill>
            </a:rPr>
            <a:t>赤色</a:t>
          </a:r>
          <a:r>
            <a:rPr kumimoji="1" lang="ja-JP" altLang="en-US" sz="1100" b="0">
              <a:solidFill>
                <a:schemeClr val="tx1"/>
              </a:solidFill>
            </a:rPr>
            <a:t>でし示した欄に記入願います</a:t>
          </a:r>
          <a:endParaRPr kumimoji="1" lang="en-US" altLang="ja-JP" sz="1100" b="0">
            <a:solidFill>
              <a:schemeClr val="tx1"/>
            </a:solidFill>
          </a:endParaRPr>
        </a:p>
        <a:p>
          <a:pPr algn="l"/>
          <a:r>
            <a:rPr kumimoji="1" lang="en-US" altLang="ja-JP" sz="1100" b="0">
              <a:solidFill>
                <a:schemeClr val="tx1"/>
              </a:solidFill>
            </a:rPr>
            <a:t>※</a:t>
          </a:r>
          <a:r>
            <a:rPr kumimoji="1" lang="ja-JP" altLang="en-US" sz="1100" b="0">
              <a:solidFill>
                <a:schemeClr val="tx1"/>
              </a:solidFill>
            </a:rPr>
            <a:t>空欄に入力すると</a:t>
          </a:r>
          <a:r>
            <a:rPr kumimoji="1" lang="ja-JP" altLang="en-US" sz="1100" b="0" u="sng">
              <a:solidFill>
                <a:schemeClr val="tx1"/>
              </a:solidFill>
            </a:rPr>
            <a:t>色が消えます</a:t>
          </a:r>
          <a:endParaRPr kumimoji="1" lang="en-US" altLang="ja-JP" sz="1100" b="0" u="sng">
            <a:solidFill>
              <a:schemeClr val="tx1"/>
            </a:solidFill>
          </a:endParaRPr>
        </a:p>
        <a:p>
          <a:pPr algn="l"/>
          <a:r>
            <a:rPr kumimoji="1" lang="en-US" altLang="ja-JP" sz="1100" b="0">
              <a:solidFill>
                <a:schemeClr val="tx1"/>
              </a:solidFill>
            </a:rPr>
            <a:t>※</a:t>
          </a:r>
          <a:r>
            <a:rPr kumimoji="1" lang="ja-JP" altLang="en-US" sz="1100" b="0">
              <a:solidFill>
                <a:schemeClr val="tx1"/>
              </a:solidFill>
            </a:rPr>
            <a:t>塗りつぶし色は印刷されません</a:t>
          </a:r>
          <a:endParaRPr kumimoji="1" lang="en-US" altLang="ja-JP" sz="1100" b="0">
            <a:solidFill>
              <a:schemeClr val="tx1"/>
            </a:solidFill>
          </a:endParaRPr>
        </a:p>
      </xdr:txBody>
    </xdr:sp>
    <xdr:clientData/>
  </xdr:twoCellAnchor>
  <xdr:twoCellAnchor>
    <xdr:from>
      <xdr:col>3</xdr:col>
      <xdr:colOff>0</xdr:colOff>
      <xdr:row>89</xdr:row>
      <xdr:rowOff>0</xdr:rowOff>
    </xdr:from>
    <xdr:to>
      <xdr:col>12</xdr:col>
      <xdr:colOff>62122</xdr:colOff>
      <xdr:row>98</xdr:row>
      <xdr:rowOff>33131</xdr:rowOff>
    </xdr:to>
    <xdr:sp macro="" textlink="">
      <xdr:nvSpPr>
        <xdr:cNvPr id="3" name="円/楕円 4">
          <a:extLst>
            <a:ext uri="{FF2B5EF4-FFF2-40B4-BE49-F238E27FC236}">
              <a16:creationId xmlns:a16="http://schemas.microsoft.com/office/drawing/2014/main" id="{00000000-0008-0000-0100-000003000000}"/>
            </a:ext>
          </a:extLst>
        </xdr:cNvPr>
        <xdr:cNvSpPr/>
      </xdr:nvSpPr>
      <xdr:spPr>
        <a:xfrm>
          <a:off x="428625" y="12830175"/>
          <a:ext cx="1471822" cy="1319006"/>
        </a:xfrm>
        <a:prstGeom prst="ellipse">
          <a:avLst/>
        </a:prstGeom>
        <a:noFill/>
        <a:ln w="3175">
          <a:solidFill>
            <a:schemeClr val="tx1">
              <a:alpha val="25000"/>
            </a:schemeClr>
          </a:solidFill>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alpha val="25000"/>
                </a:schemeClr>
              </a:solidFill>
            </a:rPr>
            <a:t>受付印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139666</xdr:colOff>
      <xdr:row>5</xdr:row>
      <xdr:rowOff>152760</xdr:rowOff>
    </xdr:from>
    <xdr:to>
      <xdr:col>8</xdr:col>
      <xdr:colOff>326931</xdr:colOff>
      <xdr:row>8</xdr:row>
      <xdr:rowOff>179717</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578066" y="838560"/>
          <a:ext cx="2625665" cy="7454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t>記入例</a:t>
          </a:r>
        </a:p>
      </xdr:txBody>
    </xdr:sp>
    <xdr:clientData/>
  </xdr:twoCellAnchor>
  <xdr:twoCellAnchor>
    <xdr:from>
      <xdr:col>1</xdr:col>
      <xdr:colOff>97972</xdr:colOff>
      <xdr:row>15</xdr:row>
      <xdr:rowOff>587829</xdr:rowOff>
    </xdr:from>
    <xdr:to>
      <xdr:col>6</xdr:col>
      <xdr:colOff>219819</xdr:colOff>
      <xdr:row>17</xdr:row>
      <xdr:rowOff>323644</xdr:rowOff>
    </xdr:to>
    <xdr:sp macro="" textlink="">
      <xdr:nvSpPr>
        <xdr:cNvPr id="3" name="吹き出し: 角を丸めた四角形 2">
          <a:extLst>
            <a:ext uri="{FF2B5EF4-FFF2-40B4-BE49-F238E27FC236}">
              <a16:creationId xmlns:a16="http://schemas.microsoft.com/office/drawing/2014/main" id="{00000000-0008-0000-0300-000003000000}"/>
            </a:ext>
          </a:extLst>
        </xdr:cNvPr>
        <xdr:cNvSpPr/>
      </xdr:nvSpPr>
      <xdr:spPr>
        <a:xfrm>
          <a:off x="707572" y="4278086"/>
          <a:ext cx="3169847" cy="1042101"/>
        </a:xfrm>
        <a:prstGeom prst="wedgeRoundRectCallout">
          <a:avLst>
            <a:gd name="adj1" fmla="val 54308"/>
            <a:gd name="adj2" fmla="val 69187"/>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設備使用者がセンターの備品その他の設備を壊した場合の弁償や、負傷した場合の治療費の負担などに対して、責任を負える立場の者</a:t>
          </a: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283028</xdr:colOff>
      <xdr:row>2</xdr:row>
      <xdr:rowOff>10885</xdr:rowOff>
    </xdr:from>
    <xdr:to>
      <xdr:col>24</xdr:col>
      <xdr:colOff>54429</xdr:colOff>
      <xdr:row>9</xdr:row>
      <xdr:rowOff>81643</xdr:rowOff>
    </xdr:to>
    <xdr:sp macro="" textlink="">
      <xdr:nvSpPr>
        <xdr:cNvPr id="4" name="正方形/長方形 3">
          <a:extLst>
            <a:ext uri="{FF2B5EF4-FFF2-40B4-BE49-F238E27FC236}">
              <a16:creationId xmlns:a16="http://schemas.microsoft.com/office/drawing/2014/main" id="{536A735C-41EA-45E6-A60E-AE3CE17B4D84}"/>
            </a:ext>
          </a:extLst>
        </xdr:cNvPr>
        <xdr:cNvSpPr/>
      </xdr:nvSpPr>
      <xdr:spPr>
        <a:xfrm>
          <a:off x="9018814" y="255814"/>
          <a:ext cx="4669972" cy="1526722"/>
        </a:xfrm>
        <a:prstGeom prst="rect">
          <a:avLst/>
        </a:prstGeom>
        <a:solidFill>
          <a:srgbClr val="FFCCFF"/>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400" b="0">
              <a:solidFill>
                <a:schemeClr val="tx1"/>
              </a:solidFill>
            </a:rPr>
            <a:t>誓約書の書き方</a:t>
          </a:r>
          <a:endParaRPr kumimoji="1" lang="en-US" altLang="ja-JP" sz="2400" b="0">
            <a:solidFill>
              <a:schemeClr val="tx1"/>
            </a:solidFill>
          </a:endParaRPr>
        </a:p>
        <a:p>
          <a:pPr algn="l"/>
          <a:r>
            <a:rPr kumimoji="1" lang="ja-JP" altLang="en-US" sz="1400" b="0">
              <a:solidFill>
                <a:schemeClr val="tx1"/>
              </a:solidFill>
            </a:rPr>
            <a:t>設備をご利用される方へ</a:t>
          </a:r>
          <a:endParaRPr kumimoji="1" lang="en-US" altLang="ja-JP" sz="1400" b="0">
            <a:solidFill>
              <a:schemeClr val="tx1"/>
            </a:solidFill>
          </a:endParaRPr>
        </a:p>
        <a:p>
          <a:pPr algn="l"/>
          <a:r>
            <a:rPr kumimoji="1" lang="ja-JP" altLang="en-US" sz="1400" b="0">
              <a:solidFill>
                <a:schemeClr val="tx1"/>
              </a:solidFill>
            </a:rPr>
            <a:t>記入例（別シート）を参考に</a:t>
          </a:r>
          <a:r>
            <a:rPr kumimoji="1" lang="ja-JP" altLang="en-US" sz="1400" b="0">
              <a:solidFill>
                <a:srgbClr val="FF0000"/>
              </a:solidFill>
            </a:rPr>
            <a:t>赤色</a:t>
          </a:r>
          <a:r>
            <a:rPr kumimoji="1" lang="ja-JP" altLang="en-US" sz="1400" b="0">
              <a:solidFill>
                <a:schemeClr val="tx1"/>
              </a:solidFill>
            </a:rPr>
            <a:t>でし示した欄に記入願います</a:t>
          </a:r>
          <a:endParaRPr kumimoji="1" lang="en-US" altLang="ja-JP" sz="1400" b="0">
            <a:solidFill>
              <a:schemeClr val="tx1"/>
            </a:solidFill>
          </a:endParaRPr>
        </a:p>
        <a:p>
          <a:pPr algn="l"/>
          <a:r>
            <a:rPr kumimoji="1" lang="en-US" altLang="ja-JP" sz="1400" b="0">
              <a:solidFill>
                <a:schemeClr val="tx1"/>
              </a:solidFill>
            </a:rPr>
            <a:t>※</a:t>
          </a:r>
          <a:r>
            <a:rPr kumimoji="1" lang="ja-JP" altLang="en-US" sz="1400" b="0">
              <a:solidFill>
                <a:schemeClr val="tx1"/>
              </a:solidFill>
            </a:rPr>
            <a:t>空欄に入力すると</a:t>
          </a:r>
          <a:r>
            <a:rPr kumimoji="1" lang="ja-JP" altLang="en-US" sz="1400" b="0" u="sng">
              <a:solidFill>
                <a:schemeClr val="tx1"/>
              </a:solidFill>
            </a:rPr>
            <a:t>色が消えます</a:t>
          </a:r>
          <a:endParaRPr kumimoji="1" lang="en-US" altLang="ja-JP" sz="1400" b="0" u="sng">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6350</xdr:colOff>
          <xdr:row>2</xdr:row>
          <xdr:rowOff>6350</xdr:rowOff>
        </xdr:from>
        <xdr:to>
          <xdr:col>11</xdr:col>
          <xdr:colOff>6350</xdr:colOff>
          <xdr:row>3</xdr:row>
          <xdr:rowOff>0</xdr:rowOff>
        </xdr:to>
        <xdr:sp macro="" textlink="">
          <xdr:nvSpPr>
            <xdr:cNvPr id="36878" name="Check Box 14" hidden="1">
              <a:extLst>
                <a:ext uri="{63B3BB69-23CF-44E3-9099-C40C66FF867C}">
                  <a14:compatExt spid="_x0000_s36878"/>
                </a:ext>
                <a:ext uri="{FF2B5EF4-FFF2-40B4-BE49-F238E27FC236}">
                  <a16:creationId xmlns:a16="http://schemas.microsoft.com/office/drawing/2014/main" id="{00000000-0008-0000-0400-00000E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4</xdr:row>
          <xdr:rowOff>6350</xdr:rowOff>
        </xdr:from>
        <xdr:to>
          <xdr:col>9</xdr:col>
          <xdr:colOff>0</xdr:colOff>
          <xdr:row>5</xdr:row>
          <xdr:rowOff>0</xdr:rowOff>
        </xdr:to>
        <xdr:sp macro="" textlink="">
          <xdr:nvSpPr>
            <xdr:cNvPr id="37015" name="Check Box 151" hidden="1">
              <a:extLst>
                <a:ext uri="{63B3BB69-23CF-44E3-9099-C40C66FF867C}">
                  <a14:compatExt spid="_x0000_s37015"/>
                </a:ext>
                <a:ext uri="{FF2B5EF4-FFF2-40B4-BE49-F238E27FC236}">
                  <a16:creationId xmlns:a16="http://schemas.microsoft.com/office/drawing/2014/main" id="{00000000-0008-0000-0400-000097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6</xdr:row>
          <xdr:rowOff>6350</xdr:rowOff>
        </xdr:from>
        <xdr:to>
          <xdr:col>9</xdr:col>
          <xdr:colOff>0</xdr:colOff>
          <xdr:row>7</xdr:row>
          <xdr:rowOff>0</xdr:rowOff>
        </xdr:to>
        <xdr:sp macro="" textlink="">
          <xdr:nvSpPr>
            <xdr:cNvPr id="37017" name="Check Box 153" hidden="1">
              <a:extLst>
                <a:ext uri="{63B3BB69-23CF-44E3-9099-C40C66FF867C}">
                  <a14:compatExt spid="_x0000_s37017"/>
                </a:ext>
                <a:ext uri="{FF2B5EF4-FFF2-40B4-BE49-F238E27FC236}">
                  <a16:creationId xmlns:a16="http://schemas.microsoft.com/office/drawing/2014/main" id="{00000000-0008-0000-0400-000099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xdr:row>
          <xdr:rowOff>0</xdr:rowOff>
        </xdr:from>
        <xdr:to>
          <xdr:col>9</xdr:col>
          <xdr:colOff>0</xdr:colOff>
          <xdr:row>8</xdr:row>
          <xdr:rowOff>152400</xdr:rowOff>
        </xdr:to>
        <xdr:sp macro="" textlink="">
          <xdr:nvSpPr>
            <xdr:cNvPr id="37019" name="Check Box 155" hidden="1">
              <a:extLst>
                <a:ext uri="{63B3BB69-23CF-44E3-9099-C40C66FF867C}">
                  <a14:compatExt spid="_x0000_s37019"/>
                </a:ext>
                <a:ext uri="{FF2B5EF4-FFF2-40B4-BE49-F238E27FC236}">
                  <a16:creationId xmlns:a16="http://schemas.microsoft.com/office/drawing/2014/main" id="{00000000-0008-0000-0400-00009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9</xdr:row>
          <xdr:rowOff>6350</xdr:rowOff>
        </xdr:from>
        <xdr:to>
          <xdr:col>9</xdr:col>
          <xdr:colOff>0</xdr:colOff>
          <xdr:row>10</xdr:row>
          <xdr:rowOff>6350</xdr:rowOff>
        </xdr:to>
        <xdr:sp macro="" textlink="">
          <xdr:nvSpPr>
            <xdr:cNvPr id="37020" name="Check Box 156" hidden="1">
              <a:extLst>
                <a:ext uri="{63B3BB69-23CF-44E3-9099-C40C66FF867C}">
                  <a14:compatExt spid="_x0000_s37020"/>
                </a:ext>
                <a:ext uri="{FF2B5EF4-FFF2-40B4-BE49-F238E27FC236}">
                  <a16:creationId xmlns:a16="http://schemas.microsoft.com/office/drawing/2014/main" id="{00000000-0008-0000-0400-00009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10</xdr:row>
          <xdr:rowOff>6350</xdr:rowOff>
        </xdr:from>
        <xdr:to>
          <xdr:col>9</xdr:col>
          <xdr:colOff>0</xdr:colOff>
          <xdr:row>11</xdr:row>
          <xdr:rowOff>0</xdr:rowOff>
        </xdr:to>
        <xdr:sp macro="" textlink="">
          <xdr:nvSpPr>
            <xdr:cNvPr id="37021" name="Check Box 157" hidden="1">
              <a:extLst>
                <a:ext uri="{63B3BB69-23CF-44E3-9099-C40C66FF867C}">
                  <a14:compatExt spid="_x0000_s37021"/>
                </a:ext>
                <a:ext uri="{FF2B5EF4-FFF2-40B4-BE49-F238E27FC236}">
                  <a16:creationId xmlns:a16="http://schemas.microsoft.com/office/drawing/2014/main" id="{00000000-0008-0000-0400-00009D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12</xdr:row>
          <xdr:rowOff>0</xdr:rowOff>
        </xdr:from>
        <xdr:to>
          <xdr:col>11</xdr:col>
          <xdr:colOff>6350</xdr:colOff>
          <xdr:row>12</xdr:row>
          <xdr:rowOff>152400</xdr:rowOff>
        </xdr:to>
        <xdr:sp macro="" textlink="">
          <xdr:nvSpPr>
            <xdr:cNvPr id="37023" name="Check Box 159" hidden="1">
              <a:extLst>
                <a:ext uri="{63B3BB69-23CF-44E3-9099-C40C66FF867C}">
                  <a14:compatExt spid="_x0000_s37023"/>
                </a:ext>
                <a:ext uri="{FF2B5EF4-FFF2-40B4-BE49-F238E27FC236}">
                  <a16:creationId xmlns:a16="http://schemas.microsoft.com/office/drawing/2014/main" id="{00000000-0008-0000-0400-00009F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13</xdr:row>
          <xdr:rowOff>6350</xdr:rowOff>
        </xdr:from>
        <xdr:to>
          <xdr:col>9</xdr:col>
          <xdr:colOff>0</xdr:colOff>
          <xdr:row>14</xdr:row>
          <xdr:rowOff>6350</xdr:rowOff>
        </xdr:to>
        <xdr:sp macro="" textlink="">
          <xdr:nvSpPr>
            <xdr:cNvPr id="37024" name="Check Box 160" hidden="1">
              <a:extLst>
                <a:ext uri="{63B3BB69-23CF-44E3-9099-C40C66FF867C}">
                  <a14:compatExt spid="_x0000_s37024"/>
                </a:ext>
                <a:ext uri="{FF2B5EF4-FFF2-40B4-BE49-F238E27FC236}">
                  <a16:creationId xmlns:a16="http://schemas.microsoft.com/office/drawing/2014/main" id="{00000000-0008-0000-0400-0000A0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0</xdr:colOff>
          <xdr:row>15</xdr:row>
          <xdr:rowOff>0</xdr:rowOff>
        </xdr:to>
        <xdr:sp macro="" textlink="">
          <xdr:nvSpPr>
            <xdr:cNvPr id="37025" name="Check Box 161" hidden="1">
              <a:extLst>
                <a:ext uri="{63B3BB69-23CF-44E3-9099-C40C66FF867C}">
                  <a14:compatExt spid="_x0000_s37025"/>
                </a:ext>
                <a:ext uri="{FF2B5EF4-FFF2-40B4-BE49-F238E27FC236}">
                  <a16:creationId xmlns:a16="http://schemas.microsoft.com/office/drawing/2014/main" id="{00000000-0008-0000-0400-0000A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0</xdr:colOff>
          <xdr:row>15</xdr:row>
          <xdr:rowOff>0</xdr:rowOff>
        </xdr:to>
        <xdr:sp macro="" textlink="">
          <xdr:nvSpPr>
            <xdr:cNvPr id="37026" name="Check Box 162" hidden="1">
              <a:extLst>
                <a:ext uri="{63B3BB69-23CF-44E3-9099-C40C66FF867C}">
                  <a14:compatExt spid="_x0000_s37026"/>
                </a:ext>
                <a:ext uri="{FF2B5EF4-FFF2-40B4-BE49-F238E27FC236}">
                  <a16:creationId xmlns:a16="http://schemas.microsoft.com/office/drawing/2014/main" id="{00000000-0008-0000-0400-0000A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0</xdr:rowOff>
        </xdr:from>
        <xdr:to>
          <xdr:col>9</xdr:col>
          <xdr:colOff>0</xdr:colOff>
          <xdr:row>16</xdr:row>
          <xdr:rowOff>0</xdr:rowOff>
        </xdr:to>
        <xdr:sp macro="" textlink="">
          <xdr:nvSpPr>
            <xdr:cNvPr id="37027" name="Check Box 163" hidden="1">
              <a:extLst>
                <a:ext uri="{63B3BB69-23CF-44E3-9099-C40C66FF867C}">
                  <a14:compatExt spid="_x0000_s37027"/>
                </a:ext>
                <a:ext uri="{FF2B5EF4-FFF2-40B4-BE49-F238E27FC236}">
                  <a16:creationId xmlns:a16="http://schemas.microsoft.com/office/drawing/2014/main" id="{00000000-0008-0000-0400-0000A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17</xdr:row>
          <xdr:rowOff>0</xdr:rowOff>
        </xdr:from>
        <xdr:to>
          <xdr:col>9</xdr:col>
          <xdr:colOff>0</xdr:colOff>
          <xdr:row>18</xdr:row>
          <xdr:rowOff>0</xdr:rowOff>
        </xdr:to>
        <xdr:sp macro="" textlink="">
          <xdr:nvSpPr>
            <xdr:cNvPr id="37028" name="Check Box 164" hidden="1">
              <a:extLst>
                <a:ext uri="{63B3BB69-23CF-44E3-9099-C40C66FF867C}">
                  <a14:compatExt spid="_x0000_s37028"/>
                </a:ext>
                <a:ext uri="{FF2B5EF4-FFF2-40B4-BE49-F238E27FC236}">
                  <a16:creationId xmlns:a16="http://schemas.microsoft.com/office/drawing/2014/main" id="{00000000-0008-0000-0400-0000A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18</xdr:row>
          <xdr:rowOff>0</xdr:rowOff>
        </xdr:from>
        <xdr:to>
          <xdr:col>9</xdr:col>
          <xdr:colOff>0</xdr:colOff>
          <xdr:row>19</xdr:row>
          <xdr:rowOff>0</xdr:rowOff>
        </xdr:to>
        <xdr:sp macro="" textlink="">
          <xdr:nvSpPr>
            <xdr:cNvPr id="37029" name="Check Box 165" hidden="1">
              <a:extLst>
                <a:ext uri="{63B3BB69-23CF-44E3-9099-C40C66FF867C}">
                  <a14:compatExt spid="_x0000_s37029"/>
                </a:ext>
                <a:ext uri="{FF2B5EF4-FFF2-40B4-BE49-F238E27FC236}">
                  <a16:creationId xmlns:a16="http://schemas.microsoft.com/office/drawing/2014/main" id="{00000000-0008-0000-0400-0000A5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19</xdr:row>
          <xdr:rowOff>0</xdr:rowOff>
        </xdr:from>
        <xdr:to>
          <xdr:col>9</xdr:col>
          <xdr:colOff>0</xdr:colOff>
          <xdr:row>20</xdr:row>
          <xdr:rowOff>0</xdr:rowOff>
        </xdr:to>
        <xdr:sp macro="" textlink="">
          <xdr:nvSpPr>
            <xdr:cNvPr id="37030" name="Check Box 166" hidden="1">
              <a:extLst>
                <a:ext uri="{63B3BB69-23CF-44E3-9099-C40C66FF867C}">
                  <a14:compatExt spid="_x0000_s37030"/>
                </a:ext>
                <a:ext uri="{FF2B5EF4-FFF2-40B4-BE49-F238E27FC236}">
                  <a16:creationId xmlns:a16="http://schemas.microsoft.com/office/drawing/2014/main" id="{00000000-0008-0000-0400-0000A6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20</xdr:row>
          <xdr:rowOff>0</xdr:rowOff>
        </xdr:from>
        <xdr:to>
          <xdr:col>9</xdr:col>
          <xdr:colOff>0</xdr:colOff>
          <xdr:row>20</xdr:row>
          <xdr:rowOff>158750</xdr:rowOff>
        </xdr:to>
        <xdr:sp macro="" textlink="">
          <xdr:nvSpPr>
            <xdr:cNvPr id="37031" name="Check Box 167" hidden="1">
              <a:extLst>
                <a:ext uri="{63B3BB69-23CF-44E3-9099-C40C66FF867C}">
                  <a14:compatExt spid="_x0000_s37031"/>
                </a:ext>
                <a:ext uri="{FF2B5EF4-FFF2-40B4-BE49-F238E27FC236}">
                  <a16:creationId xmlns:a16="http://schemas.microsoft.com/office/drawing/2014/main" id="{00000000-0008-0000-0400-0000A7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21</xdr:row>
          <xdr:rowOff>0</xdr:rowOff>
        </xdr:from>
        <xdr:to>
          <xdr:col>9</xdr:col>
          <xdr:colOff>0</xdr:colOff>
          <xdr:row>21</xdr:row>
          <xdr:rowOff>158750</xdr:rowOff>
        </xdr:to>
        <xdr:sp macro="" textlink="">
          <xdr:nvSpPr>
            <xdr:cNvPr id="37032" name="Check Box 168" hidden="1">
              <a:extLst>
                <a:ext uri="{63B3BB69-23CF-44E3-9099-C40C66FF867C}">
                  <a14:compatExt spid="_x0000_s37032"/>
                </a:ext>
                <a:ext uri="{FF2B5EF4-FFF2-40B4-BE49-F238E27FC236}">
                  <a16:creationId xmlns:a16="http://schemas.microsoft.com/office/drawing/2014/main" id="{00000000-0008-0000-0400-0000A8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22</xdr:row>
          <xdr:rowOff>0</xdr:rowOff>
        </xdr:from>
        <xdr:to>
          <xdr:col>9</xdr:col>
          <xdr:colOff>0</xdr:colOff>
          <xdr:row>23</xdr:row>
          <xdr:rowOff>0</xdr:rowOff>
        </xdr:to>
        <xdr:sp macro="" textlink="">
          <xdr:nvSpPr>
            <xdr:cNvPr id="37033" name="Check Box 169" hidden="1">
              <a:extLst>
                <a:ext uri="{63B3BB69-23CF-44E3-9099-C40C66FF867C}">
                  <a14:compatExt spid="_x0000_s37033"/>
                </a:ext>
                <a:ext uri="{FF2B5EF4-FFF2-40B4-BE49-F238E27FC236}">
                  <a16:creationId xmlns:a16="http://schemas.microsoft.com/office/drawing/2014/main" id="{00000000-0008-0000-0400-0000A9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23</xdr:row>
          <xdr:rowOff>0</xdr:rowOff>
        </xdr:from>
        <xdr:to>
          <xdr:col>9</xdr:col>
          <xdr:colOff>0</xdr:colOff>
          <xdr:row>23</xdr:row>
          <xdr:rowOff>152400</xdr:rowOff>
        </xdr:to>
        <xdr:sp macro="" textlink="">
          <xdr:nvSpPr>
            <xdr:cNvPr id="37034" name="Check Box 170" hidden="1">
              <a:extLst>
                <a:ext uri="{63B3BB69-23CF-44E3-9099-C40C66FF867C}">
                  <a14:compatExt spid="_x0000_s37034"/>
                </a:ext>
                <a:ext uri="{FF2B5EF4-FFF2-40B4-BE49-F238E27FC236}">
                  <a16:creationId xmlns:a16="http://schemas.microsoft.com/office/drawing/2014/main" id="{00000000-0008-0000-0400-0000AA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23</xdr:row>
          <xdr:rowOff>152400</xdr:rowOff>
        </xdr:from>
        <xdr:to>
          <xdr:col>9</xdr:col>
          <xdr:colOff>0</xdr:colOff>
          <xdr:row>25</xdr:row>
          <xdr:rowOff>0</xdr:rowOff>
        </xdr:to>
        <xdr:sp macro="" textlink="">
          <xdr:nvSpPr>
            <xdr:cNvPr id="37035" name="Check Box 171" hidden="1">
              <a:extLst>
                <a:ext uri="{63B3BB69-23CF-44E3-9099-C40C66FF867C}">
                  <a14:compatExt spid="_x0000_s37035"/>
                </a:ext>
                <a:ext uri="{FF2B5EF4-FFF2-40B4-BE49-F238E27FC236}">
                  <a16:creationId xmlns:a16="http://schemas.microsoft.com/office/drawing/2014/main" id="{00000000-0008-0000-0400-0000A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xdr:row>
          <xdr:rowOff>0</xdr:rowOff>
        </xdr:from>
        <xdr:to>
          <xdr:col>9</xdr:col>
          <xdr:colOff>0</xdr:colOff>
          <xdr:row>26</xdr:row>
          <xdr:rowOff>12700</xdr:rowOff>
        </xdr:to>
        <xdr:sp macro="" textlink="">
          <xdr:nvSpPr>
            <xdr:cNvPr id="37036" name="Check Box 172" hidden="1">
              <a:extLst>
                <a:ext uri="{63B3BB69-23CF-44E3-9099-C40C66FF867C}">
                  <a14:compatExt spid="_x0000_s37036"/>
                </a:ext>
                <a:ext uri="{FF2B5EF4-FFF2-40B4-BE49-F238E27FC236}">
                  <a16:creationId xmlns:a16="http://schemas.microsoft.com/office/drawing/2014/main" id="{00000000-0008-0000-0400-0000A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26</xdr:row>
          <xdr:rowOff>0</xdr:rowOff>
        </xdr:from>
        <xdr:to>
          <xdr:col>9</xdr:col>
          <xdr:colOff>0</xdr:colOff>
          <xdr:row>27</xdr:row>
          <xdr:rowOff>6350</xdr:rowOff>
        </xdr:to>
        <xdr:sp macro="" textlink="">
          <xdr:nvSpPr>
            <xdr:cNvPr id="37037" name="Check Box 173" hidden="1">
              <a:extLst>
                <a:ext uri="{63B3BB69-23CF-44E3-9099-C40C66FF867C}">
                  <a14:compatExt spid="_x0000_s37037"/>
                </a:ext>
                <a:ext uri="{FF2B5EF4-FFF2-40B4-BE49-F238E27FC236}">
                  <a16:creationId xmlns:a16="http://schemas.microsoft.com/office/drawing/2014/main" id="{00000000-0008-0000-0400-0000AD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26</xdr:row>
          <xdr:rowOff>184150</xdr:rowOff>
        </xdr:from>
        <xdr:to>
          <xdr:col>9</xdr:col>
          <xdr:colOff>0</xdr:colOff>
          <xdr:row>28</xdr:row>
          <xdr:rowOff>6350</xdr:rowOff>
        </xdr:to>
        <xdr:sp macro="" textlink="">
          <xdr:nvSpPr>
            <xdr:cNvPr id="37038" name="Check Box 174" hidden="1">
              <a:extLst>
                <a:ext uri="{63B3BB69-23CF-44E3-9099-C40C66FF867C}">
                  <a14:compatExt spid="_x0000_s37038"/>
                </a:ext>
                <a:ext uri="{FF2B5EF4-FFF2-40B4-BE49-F238E27FC236}">
                  <a16:creationId xmlns:a16="http://schemas.microsoft.com/office/drawing/2014/main" id="{00000000-0008-0000-0400-0000AE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28</xdr:row>
          <xdr:rowOff>0</xdr:rowOff>
        </xdr:from>
        <xdr:to>
          <xdr:col>9</xdr:col>
          <xdr:colOff>0</xdr:colOff>
          <xdr:row>29</xdr:row>
          <xdr:rowOff>0</xdr:rowOff>
        </xdr:to>
        <xdr:sp macro="" textlink="">
          <xdr:nvSpPr>
            <xdr:cNvPr id="37039" name="Check Box 175" hidden="1">
              <a:extLst>
                <a:ext uri="{63B3BB69-23CF-44E3-9099-C40C66FF867C}">
                  <a14:compatExt spid="_x0000_s37039"/>
                </a:ext>
                <a:ext uri="{FF2B5EF4-FFF2-40B4-BE49-F238E27FC236}">
                  <a16:creationId xmlns:a16="http://schemas.microsoft.com/office/drawing/2014/main" id="{00000000-0008-0000-0400-0000AF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28</xdr:row>
          <xdr:rowOff>177800</xdr:rowOff>
        </xdr:from>
        <xdr:to>
          <xdr:col>9</xdr:col>
          <xdr:colOff>0</xdr:colOff>
          <xdr:row>29</xdr:row>
          <xdr:rowOff>158750</xdr:rowOff>
        </xdr:to>
        <xdr:sp macro="" textlink="">
          <xdr:nvSpPr>
            <xdr:cNvPr id="37040" name="Check Box 176" hidden="1">
              <a:extLst>
                <a:ext uri="{63B3BB69-23CF-44E3-9099-C40C66FF867C}">
                  <a14:compatExt spid="_x0000_s37040"/>
                </a:ext>
                <a:ext uri="{FF2B5EF4-FFF2-40B4-BE49-F238E27FC236}">
                  <a16:creationId xmlns:a16="http://schemas.microsoft.com/office/drawing/2014/main" id="{00000000-0008-0000-0400-0000B0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30</xdr:row>
          <xdr:rowOff>0</xdr:rowOff>
        </xdr:from>
        <xdr:to>
          <xdr:col>9</xdr:col>
          <xdr:colOff>0</xdr:colOff>
          <xdr:row>31</xdr:row>
          <xdr:rowOff>0</xdr:rowOff>
        </xdr:to>
        <xdr:sp macro="" textlink="">
          <xdr:nvSpPr>
            <xdr:cNvPr id="37041" name="Check Box 177" hidden="1">
              <a:extLst>
                <a:ext uri="{63B3BB69-23CF-44E3-9099-C40C66FF867C}">
                  <a14:compatExt spid="_x0000_s37041"/>
                </a:ext>
                <a:ext uri="{FF2B5EF4-FFF2-40B4-BE49-F238E27FC236}">
                  <a16:creationId xmlns:a16="http://schemas.microsoft.com/office/drawing/2014/main" id="{00000000-0008-0000-0400-0000B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31</xdr:row>
          <xdr:rowOff>152400</xdr:rowOff>
        </xdr:from>
        <xdr:to>
          <xdr:col>9</xdr:col>
          <xdr:colOff>0</xdr:colOff>
          <xdr:row>32</xdr:row>
          <xdr:rowOff>139700</xdr:rowOff>
        </xdr:to>
        <xdr:sp macro="" textlink="">
          <xdr:nvSpPr>
            <xdr:cNvPr id="37043" name="Check Box 179" hidden="1">
              <a:extLst>
                <a:ext uri="{63B3BB69-23CF-44E3-9099-C40C66FF867C}">
                  <a14:compatExt spid="_x0000_s37043"/>
                </a:ext>
                <a:ext uri="{FF2B5EF4-FFF2-40B4-BE49-F238E27FC236}">
                  <a16:creationId xmlns:a16="http://schemas.microsoft.com/office/drawing/2014/main" id="{00000000-0008-0000-0400-0000B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32</xdr:row>
          <xdr:rowOff>146050</xdr:rowOff>
        </xdr:from>
        <xdr:to>
          <xdr:col>9</xdr:col>
          <xdr:colOff>0</xdr:colOff>
          <xdr:row>34</xdr:row>
          <xdr:rowOff>6350</xdr:rowOff>
        </xdr:to>
        <xdr:sp macro="" textlink="">
          <xdr:nvSpPr>
            <xdr:cNvPr id="37044" name="Check Box 180" hidden="1">
              <a:extLst>
                <a:ext uri="{63B3BB69-23CF-44E3-9099-C40C66FF867C}">
                  <a14:compatExt spid="_x0000_s37044"/>
                </a:ext>
                <a:ext uri="{FF2B5EF4-FFF2-40B4-BE49-F238E27FC236}">
                  <a16:creationId xmlns:a16="http://schemas.microsoft.com/office/drawing/2014/main" id="{00000000-0008-0000-0400-0000B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33</xdr:row>
          <xdr:rowOff>152400</xdr:rowOff>
        </xdr:from>
        <xdr:to>
          <xdr:col>9</xdr:col>
          <xdr:colOff>0</xdr:colOff>
          <xdr:row>35</xdr:row>
          <xdr:rowOff>6350</xdr:rowOff>
        </xdr:to>
        <xdr:sp macro="" textlink="">
          <xdr:nvSpPr>
            <xdr:cNvPr id="37045" name="Check Box 181" hidden="1">
              <a:extLst>
                <a:ext uri="{63B3BB69-23CF-44E3-9099-C40C66FF867C}">
                  <a14:compatExt spid="_x0000_s37045"/>
                </a:ext>
                <a:ext uri="{FF2B5EF4-FFF2-40B4-BE49-F238E27FC236}">
                  <a16:creationId xmlns:a16="http://schemas.microsoft.com/office/drawing/2014/main" id="{00000000-0008-0000-0400-0000B5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34</xdr:row>
          <xdr:rowOff>152400</xdr:rowOff>
        </xdr:from>
        <xdr:to>
          <xdr:col>9</xdr:col>
          <xdr:colOff>0</xdr:colOff>
          <xdr:row>36</xdr:row>
          <xdr:rowOff>0</xdr:rowOff>
        </xdr:to>
        <xdr:sp macro="" textlink="">
          <xdr:nvSpPr>
            <xdr:cNvPr id="37046" name="Check Box 182" hidden="1">
              <a:extLst>
                <a:ext uri="{63B3BB69-23CF-44E3-9099-C40C66FF867C}">
                  <a14:compatExt spid="_x0000_s37046"/>
                </a:ext>
                <a:ext uri="{FF2B5EF4-FFF2-40B4-BE49-F238E27FC236}">
                  <a16:creationId xmlns:a16="http://schemas.microsoft.com/office/drawing/2014/main" id="{00000000-0008-0000-0400-0000B6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35</xdr:row>
          <xdr:rowOff>152400</xdr:rowOff>
        </xdr:from>
        <xdr:to>
          <xdr:col>9</xdr:col>
          <xdr:colOff>0</xdr:colOff>
          <xdr:row>37</xdr:row>
          <xdr:rowOff>0</xdr:rowOff>
        </xdr:to>
        <xdr:sp macro="" textlink="">
          <xdr:nvSpPr>
            <xdr:cNvPr id="37047" name="Check Box 183" hidden="1">
              <a:extLst>
                <a:ext uri="{63B3BB69-23CF-44E3-9099-C40C66FF867C}">
                  <a14:compatExt spid="_x0000_s37047"/>
                </a:ext>
                <a:ext uri="{FF2B5EF4-FFF2-40B4-BE49-F238E27FC236}">
                  <a16:creationId xmlns:a16="http://schemas.microsoft.com/office/drawing/2014/main" id="{00000000-0008-0000-0400-0000B7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36</xdr:row>
          <xdr:rowOff>152400</xdr:rowOff>
        </xdr:from>
        <xdr:to>
          <xdr:col>9</xdr:col>
          <xdr:colOff>0</xdr:colOff>
          <xdr:row>38</xdr:row>
          <xdr:rowOff>0</xdr:rowOff>
        </xdr:to>
        <xdr:sp macro="" textlink="">
          <xdr:nvSpPr>
            <xdr:cNvPr id="37048" name="Check Box 184" hidden="1">
              <a:extLst>
                <a:ext uri="{63B3BB69-23CF-44E3-9099-C40C66FF867C}">
                  <a14:compatExt spid="_x0000_s37048"/>
                </a:ext>
                <a:ext uri="{FF2B5EF4-FFF2-40B4-BE49-F238E27FC236}">
                  <a16:creationId xmlns:a16="http://schemas.microsoft.com/office/drawing/2014/main" id="{00000000-0008-0000-0400-0000B8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37</xdr:row>
          <xdr:rowOff>152400</xdr:rowOff>
        </xdr:from>
        <xdr:to>
          <xdr:col>9</xdr:col>
          <xdr:colOff>0</xdr:colOff>
          <xdr:row>38</xdr:row>
          <xdr:rowOff>152400</xdr:rowOff>
        </xdr:to>
        <xdr:sp macro="" textlink="">
          <xdr:nvSpPr>
            <xdr:cNvPr id="37049" name="Check Box 185" hidden="1">
              <a:extLst>
                <a:ext uri="{63B3BB69-23CF-44E3-9099-C40C66FF867C}">
                  <a14:compatExt spid="_x0000_s37049"/>
                </a:ext>
                <a:ext uri="{FF2B5EF4-FFF2-40B4-BE49-F238E27FC236}">
                  <a16:creationId xmlns:a16="http://schemas.microsoft.com/office/drawing/2014/main" id="{00000000-0008-0000-0400-0000B9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38</xdr:row>
          <xdr:rowOff>152400</xdr:rowOff>
        </xdr:from>
        <xdr:to>
          <xdr:col>9</xdr:col>
          <xdr:colOff>0</xdr:colOff>
          <xdr:row>39</xdr:row>
          <xdr:rowOff>152400</xdr:rowOff>
        </xdr:to>
        <xdr:sp macro="" textlink="">
          <xdr:nvSpPr>
            <xdr:cNvPr id="37050" name="Check Box 186" hidden="1">
              <a:extLst>
                <a:ext uri="{63B3BB69-23CF-44E3-9099-C40C66FF867C}">
                  <a14:compatExt spid="_x0000_s37050"/>
                </a:ext>
                <a:ext uri="{FF2B5EF4-FFF2-40B4-BE49-F238E27FC236}">
                  <a16:creationId xmlns:a16="http://schemas.microsoft.com/office/drawing/2014/main" id="{00000000-0008-0000-0400-0000BA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40</xdr:row>
          <xdr:rowOff>0</xdr:rowOff>
        </xdr:from>
        <xdr:to>
          <xdr:col>9</xdr:col>
          <xdr:colOff>0</xdr:colOff>
          <xdr:row>40</xdr:row>
          <xdr:rowOff>152400</xdr:rowOff>
        </xdr:to>
        <xdr:sp macro="" textlink="">
          <xdr:nvSpPr>
            <xdr:cNvPr id="37051" name="Check Box 187" hidden="1">
              <a:extLst>
                <a:ext uri="{63B3BB69-23CF-44E3-9099-C40C66FF867C}">
                  <a14:compatExt spid="_x0000_s37051"/>
                </a:ext>
                <a:ext uri="{FF2B5EF4-FFF2-40B4-BE49-F238E27FC236}">
                  <a16:creationId xmlns:a16="http://schemas.microsoft.com/office/drawing/2014/main" id="{00000000-0008-0000-0400-0000B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41</xdr:row>
          <xdr:rowOff>6350</xdr:rowOff>
        </xdr:from>
        <xdr:to>
          <xdr:col>9</xdr:col>
          <xdr:colOff>0</xdr:colOff>
          <xdr:row>42</xdr:row>
          <xdr:rowOff>6350</xdr:rowOff>
        </xdr:to>
        <xdr:sp macro="" textlink="">
          <xdr:nvSpPr>
            <xdr:cNvPr id="37052" name="Check Box 188" hidden="1">
              <a:extLst>
                <a:ext uri="{63B3BB69-23CF-44E3-9099-C40C66FF867C}">
                  <a14:compatExt spid="_x0000_s37052"/>
                </a:ext>
                <a:ext uri="{FF2B5EF4-FFF2-40B4-BE49-F238E27FC236}">
                  <a16:creationId xmlns:a16="http://schemas.microsoft.com/office/drawing/2014/main" id="{00000000-0008-0000-0400-0000B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42</xdr:row>
          <xdr:rowOff>158750</xdr:rowOff>
        </xdr:from>
        <xdr:to>
          <xdr:col>9</xdr:col>
          <xdr:colOff>0</xdr:colOff>
          <xdr:row>43</xdr:row>
          <xdr:rowOff>146050</xdr:rowOff>
        </xdr:to>
        <xdr:sp macro="" textlink="">
          <xdr:nvSpPr>
            <xdr:cNvPr id="37056" name="Check Box 192" hidden="1">
              <a:extLst>
                <a:ext uri="{63B3BB69-23CF-44E3-9099-C40C66FF867C}">
                  <a14:compatExt spid="_x0000_s37056"/>
                </a:ext>
                <a:ext uri="{FF2B5EF4-FFF2-40B4-BE49-F238E27FC236}">
                  <a16:creationId xmlns:a16="http://schemas.microsoft.com/office/drawing/2014/main" id="{00000000-0008-0000-0400-0000C0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44</xdr:row>
          <xdr:rowOff>0</xdr:rowOff>
        </xdr:from>
        <xdr:to>
          <xdr:col>9</xdr:col>
          <xdr:colOff>0</xdr:colOff>
          <xdr:row>44</xdr:row>
          <xdr:rowOff>146050</xdr:rowOff>
        </xdr:to>
        <xdr:sp macro="" textlink="">
          <xdr:nvSpPr>
            <xdr:cNvPr id="37057" name="Check Box 193" hidden="1">
              <a:extLst>
                <a:ext uri="{63B3BB69-23CF-44E3-9099-C40C66FF867C}">
                  <a14:compatExt spid="_x0000_s37057"/>
                </a:ext>
                <a:ext uri="{FF2B5EF4-FFF2-40B4-BE49-F238E27FC236}">
                  <a16:creationId xmlns:a16="http://schemas.microsoft.com/office/drawing/2014/main" id="{00000000-0008-0000-0400-0000C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45</xdr:row>
          <xdr:rowOff>0</xdr:rowOff>
        </xdr:from>
        <xdr:to>
          <xdr:col>9</xdr:col>
          <xdr:colOff>0</xdr:colOff>
          <xdr:row>45</xdr:row>
          <xdr:rowOff>146050</xdr:rowOff>
        </xdr:to>
        <xdr:sp macro="" textlink="">
          <xdr:nvSpPr>
            <xdr:cNvPr id="37058" name="Check Box 194" hidden="1">
              <a:extLst>
                <a:ext uri="{63B3BB69-23CF-44E3-9099-C40C66FF867C}">
                  <a14:compatExt spid="_x0000_s37058"/>
                </a:ext>
                <a:ext uri="{FF2B5EF4-FFF2-40B4-BE49-F238E27FC236}">
                  <a16:creationId xmlns:a16="http://schemas.microsoft.com/office/drawing/2014/main" id="{00000000-0008-0000-0400-0000C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46</xdr:row>
          <xdr:rowOff>0</xdr:rowOff>
        </xdr:from>
        <xdr:to>
          <xdr:col>9</xdr:col>
          <xdr:colOff>0</xdr:colOff>
          <xdr:row>46</xdr:row>
          <xdr:rowOff>146050</xdr:rowOff>
        </xdr:to>
        <xdr:sp macro="" textlink="">
          <xdr:nvSpPr>
            <xdr:cNvPr id="37059" name="Check Box 195" hidden="1">
              <a:extLst>
                <a:ext uri="{63B3BB69-23CF-44E3-9099-C40C66FF867C}">
                  <a14:compatExt spid="_x0000_s37059"/>
                </a:ext>
                <a:ext uri="{FF2B5EF4-FFF2-40B4-BE49-F238E27FC236}">
                  <a16:creationId xmlns:a16="http://schemas.microsoft.com/office/drawing/2014/main" id="{00000000-0008-0000-0400-0000C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47</xdr:row>
          <xdr:rowOff>0</xdr:rowOff>
        </xdr:from>
        <xdr:to>
          <xdr:col>9</xdr:col>
          <xdr:colOff>0</xdr:colOff>
          <xdr:row>48</xdr:row>
          <xdr:rowOff>0</xdr:rowOff>
        </xdr:to>
        <xdr:sp macro="" textlink="">
          <xdr:nvSpPr>
            <xdr:cNvPr id="37060" name="Check Box 196" hidden="1">
              <a:extLst>
                <a:ext uri="{63B3BB69-23CF-44E3-9099-C40C66FF867C}">
                  <a14:compatExt spid="_x0000_s37060"/>
                </a:ext>
                <a:ext uri="{FF2B5EF4-FFF2-40B4-BE49-F238E27FC236}">
                  <a16:creationId xmlns:a16="http://schemas.microsoft.com/office/drawing/2014/main" id="{00000000-0008-0000-0400-0000C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48</xdr:row>
          <xdr:rowOff>0</xdr:rowOff>
        </xdr:from>
        <xdr:to>
          <xdr:col>9</xdr:col>
          <xdr:colOff>0</xdr:colOff>
          <xdr:row>48</xdr:row>
          <xdr:rowOff>152400</xdr:rowOff>
        </xdr:to>
        <xdr:sp macro="" textlink="">
          <xdr:nvSpPr>
            <xdr:cNvPr id="37061" name="Check Box 197" hidden="1">
              <a:extLst>
                <a:ext uri="{63B3BB69-23CF-44E3-9099-C40C66FF867C}">
                  <a14:compatExt spid="_x0000_s37061"/>
                </a:ext>
                <a:ext uri="{FF2B5EF4-FFF2-40B4-BE49-F238E27FC236}">
                  <a16:creationId xmlns:a16="http://schemas.microsoft.com/office/drawing/2014/main" id="{00000000-0008-0000-0400-0000C5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48</xdr:row>
          <xdr:rowOff>158750</xdr:rowOff>
        </xdr:from>
        <xdr:to>
          <xdr:col>9</xdr:col>
          <xdr:colOff>0</xdr:colOff>
          <xdr:row>50</xdr:row>
          <xdr:rowOff>6350</xdr:rowOff>
        </xdr:to>
        <xdr:sp macro="" textlink="">
          <xdr:nvSpPr>
            <xdr:cNvPr id="37062" name="Check Box 198" hidden="1">
              <a:extLst>
                <a:ext uri="{63B3BB69-23CF-44E3-9099-C40C66FF867C}">
                  <a14:compatExt spid="_x0000_s37062"/>
                </a:ext>
                <a:ext uri="{FF2B5EF4-FFF2-40B4-BE49-F238E27FC236}">
                  <a16:creationId xmlns:a16="http://schemas.microsoft.com/office/drawing/2014/main" id="{00000000-0008-0000-0400-0000C6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49</xdr:row>
          <xdr:rowOff>184150</xdr:rowOff>
        </xdr:from>
        <xdr:to>
          <xdr:col>9</xdr:col>
          <xdr:colOff>0</xdr:colOff>
          <xdr:row>50</xdr:row>
          <xdr:rowOff>146050</xdr:rowOff>
        </xdr:to>
        <xdr:sp macro="" textlink="">
          <xdr:nvSpPr>
            <xdr:cNvPr id="37063" name="Check Box 199" hidden="1">
              <a:extLst>
                <a:ext uri="{63B3BB69-23CF-44E3-9099-C40C66FF867C}">
                  <a14:compatExt spid="_x0000_s37063"/>
                </a:ext>
                <a:ext uri="{FF2B5EF4-FFF2-40B4-BE49-F238E27FC236}">
                  <a16:creationId xmlns:a16="http://schemas.microsoft.com/office/drawing/2014/main" id="{00000000-0008-0000-0400-0000C7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50</xdr:row>
          <xdr:rowOff>152400</xdr:rowOff>
        </xdr:from>
        <xdr:to>
          <xdr:col>9</xdr:col>
          <xdr:colOff>0</xdr:colOff>
          <xdr:row>51</xdr:row>
          <xdr:rowOff>146050</xdr:rowOff>
        </xdr:to>
        <xdr:sp macro="" textlink="">
          <xdr:nvSpPr>
            <xdr:cNvPr id="37064" name="Check Box 200" hidden="1">
              <a:extLst>
                <a:ext uri="{63B3BB69-23CF-44E3-9099-C40C66FF867C}">
                  <a14:compatExt spid="_x0000_s37064"/>
                </a:ext>
                <a:ext uri="{FF2B5EF4-FFF2-40B4-BE49-F238E27FC236}">
                  <a16:creationId xmlns:a16="http://schemas.microsoft.com/office/drawing/2014/main" id="{00000000-0008-0000-0400-0000C8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52</xdr:row>
          <xdr:rowOff>0</xdr:rowOff>
        </xdr:from>
        <xdr:to>
          <xdr:col>9</xdr:col>
          <xdr:colOff>0</xdr:colOff>
          <xdr:row>52</xdr:row>
          <xdr:rowOff>152400</xdr:rowOff>
        </xdr:to>
        <xdr:sp macro="" textlink="">
          <xdr:nvSpPr>
            <xdr:cNvPr id="37065" name="Check Box 201" hidden="1">
              <a:extLst>
                <a:ext uri="{63B3BB69-23CF-44E3-9099-C40C66FF867C}">
                  <a14:compatExt spid="_x0000_s37065"/>
                </a:ext>
                <a:ext uri="{FF2B5EF4-FFF2-40B4-BE49-F238E27FC236}">
                  <a16:creationId xmlns:a16="http://schemas.microsoft.com/office/drawing/2014/main" id="{00000000-0008-0000-0400-0000C9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54</xdr:row>
          <xdr:rowOff>0</xdr:rowOff>
        </xdr:from>
        <xdr:to>
          <xdr:col>9</xdr:col>
          <xdr:colOff>0</xdr:colOff>
          <xdr:row>55</xdr:row>
          <xdr:rowOff>0</xdr:rowOff>
        </xdr:to>
        <xdr:sp macro="" textlink="">
          <xdr:nvSpPr>
            <xdr:cNvPr id="37067" name="Check Box 203" hidden="1">
              <a:extLst>
                <a:ext uri="{63B3BB69-23CF-44E3-9099-C40C66FF867C}">
                  <a14:compatExt spid="_x0000_s37067"/>
                </a:ext>
                <a:ext uri="{FF2B5EF4-FFF2-40B4-BE49-F238E27FC236}">
                  <a16:creationId xmlns:a16="http://schemas.microsoft.com/office/drawing/2014/main" id="{00000000-0008-0000-0400-0000C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55</xdr:row>
          <xdr:rowOff>0</xdr:rowOff>
        </xdr:from>
        <xdr:to>
          <xdr:col>9</xdr:col>
          <xdr:colOff>0</xdr:colOff>
          <xdr:row>56</xdr:row>
          <xdr:rowOff>0</xdr:rowOff>
        </xdr:to>
        <xdr:sp macro="" textlink="">
          <xdr:nvSpPr>
            <xdr:cNvPr id="37068" name="Check Box 204" hidden="1">
              <a:extLst>
                <a:ext uri="{63B3BB69-23CF-44E3-9099-C40C66FF867C}">
                  <a14:compatExt spid="_x0000_s37068"/>
                </a:ext>
                <a:ext uri="{FF2B5EF4-FFF2-40B4-BE49-F238E27FC236}">
                  <a16:creationId xmlns:a16="http://schemas.microsoft.com/office/drawing/2014/main" id="{00000000-0008-0000-0400-0000C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56</xdr:row>
          <xdr:rowOff>0</xdr:rowOff>
        </xdr:from>
        <xdr:to>
          <xdr:col>9</xdr:col>
          <xdr:colOff>0</xdr:colOff>
          <xdr:row>57</xdr:row>
          <xdr:rowOff>0</xdr:rowOff>
        </xdr:to>
        <xdr:sp macro="" textlink="">
          <xdr:nvSpPr>
            <xdr:cNvPr id="37069" name="Check Box 205" hidden="1">
              <a:extLst>
                <a:ext uri="{63B3BB69-23CF-44E3-9099-C40C66FF867C}">
                  <a14:compatExt spid="_x0000_s37069"/>
                </a:ext>
                <a:ext uri="{FF2B5EF4-FFF2-40B4-BE49-F238E27FC236}">
                  <a16:creationId xmlns:a16="http://schemas.microsoft.com/office/drawing/2014/main" id="{00000000-0008-0000-0400-0000CD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58</xdr:row>
          <xdr:rowOff>0</xdr:rowOff>
        </xdr:from>
        <xdr:to>
          <xdr:col>9</xdr:col>
          <xdr:colOff>0</xdr:colOff>
          <xdr:row>59</xdr:row>
          <xdr:rowOff>0</xdr:rowOff>
        </xdr:to>
        <xdr:sp macro="" textlink="">
          <xdr:nvSpPr>
            <xdr:cNvPr id="37071" name="Check Box 207" hidden="1">
              <a:extLst>
                <a:ext uri="{63B3BB69-23CF-44E3-9099-C40C66FF867C}">
                  <a14:compatExt spid="_x0000_s37071"/>
                </a:ext>
                <a:ext uri="{FF2B5EF4-FFF2-40B4-BE49-F238E27FC236}">
                  <a16:creationId xmlns:a16="http://schemas.microsoft.com/office/drawing/2014/main" id="{00000000-0008-0000-0400-0000CF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59</xdr:row>
          <xdr:rowOff>0</xdr:rowOff>
        </xdr:from>
        <xdr:to>
          <xdr:col>9</xdr:col>
          <xdr:colOff>0</xdr:colOff>
          <xdr:row>60</xdr:row>
          <xdr:rowOff>6350</xdr:rowOff>
        </xdr:to>
        <xdr:sp macro="" textlink="">
          <xdr:nvSpPr>
            <xdr:cNvPr id="37072" name="Check Box 208" hidden="1">
              <a:extLst>
                <a:ext uri="{63B3BB69-23CF-44E3-9099-C40C66FF867C}">
                  <a14:compatExt spid="_x0000_s37072"/>
                </a:ext>
                <a:ext uri="{FF2B5EF4-FFF2-40B4-BE49-F238E27FC236}">
                  <a16:creationId xmlns:a16="http://schemas.microsoft.com/office/drawing/2014/main" id="{00000000-0008-0000-0400-0000D0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61</xdr:row>
          <xdr:rowOff>0</xdr:rowOff>
        </xdr:from>
        <xdr:to>
          <xdr:col>9</xdr:col>
          <xdr:colOff>0</xdr:colOff>
          <xdr:row>62</xdr:row>
          <xdr:rowOff>0</xdr:rowOff>
        </xdr:to>
        <xdr:sp macro="" textlink="">
          <xdr:nvSpPr>
            <xdr:cNvPr id="37074" name="Check Box 210" hidden="1">
              <a:extLst>
                <a:ext uri="{63B3BB69-23CF-44E3-9099-C40C66FF867C}">
                  <a14:compatExt spid="_x0000_s37074"/>
                </a:ext>
                <a:ext uri="{FF2B5EF4-FFF2-40B4-BE49-F238E27FC236}">
                  <a16:creationId xmlns:a16="http://schemas.microsoft.com/office/drawing/2014/main" id="{00000000-0008-0000-0400-0000D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61</xdr:row>
          <xdr:rowOff>0</xdr:rowOff>
        </xdr:from>
        <xdr:to>
          <xdr:col>9</xdr:col>
          <xdr:colOff>0</xdr:colOff>
          <xdr:row>62</xdr:row>
          <xdr:rowOff>0</xdr:rowOff>
        </xdr:to>
        <xdr:sp macro="" textlink="">
          <xdr:nvSpPr>
            <xdr:cNvPr id="37075" name="Check Box 211" hidden="1">
              <a:extLst>
                <a:ext uri="{63B3BB69-23CF-44E3-9099-C40C66FF867C}">
                  <a14:compatExt spid="_x0000_s37075"/>
                </a:ext>
                <a:ext uri="{FF2B5EF4-FFF2-40B4-BE49-F238E27FC236}">
                  <a16:creationId xmlns:a16="http://schemas.microsoft.com/office/drawing/2014/main" id="{00000000-0008-0000-0400-0000D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63</xdr:row>
          <xdr:rowOff>0</xdr:rowOff>
        </xdr:from>
        <xdr:to>
          <xdr:col>9</xdr:col>
          <xdr:colOff>0</xdr:colOff>
          <xdr:row>64</xdr:row>
          <xdr:rowOff>0</xdr:rowOff>
        </xdr:to>
        <xdr:sp macro="" textlink="">
          <xdr:nvSpPr>
            <xdr:cNvPr id="37078" name="Check Box 214" hidden="1">
              <a:extLst>
                <a:ext uri="{63B3BB69-23CF-44E3-9099-C40C66FF867C}">
                  <a14:compatExt spid="_x0000_s37078"/>
                </a:ext>
                <a:ext uri="{FF2B5EF4-FFF2-40B4-BE49-F238E27FC236}">
                  <a16:creationId xmlns:a16="http://schemas.microsoft.com/office/drawing/2014/main" id="{00000000-0008-0000-0400-0000D6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64</xdr:row>
          <xdr:rowOff>0</xdr:rowOff>
        </xdr:from>
        <xdr:to>
          <xdr:col>9</xdr:col>
          <xdr:colOff>0</xdr:colOff>
          <xdr:row>64</xdr:row>
          <xdr:rowOff>152400</xdr:rowOff>
        </xdr:to>
        <xdr:sp macro="" textlink="">
          <xdr:nvSpPr>
            <xdr:cNvPr id="37079" name="Check Box 215" hidden="1">
              <a:extLst>
                <a:ext uri="{63B3BB69-23CF-44E3-9099-C40C66FF867C}">
                  <a14:compatExt spid="_x0000_s37079"/>
                </a:ext>
                <a:ext uri="{FF2B5EF4-FFF2-40B4-BE49-F238E27FC236}">
                  <a16:creationId xmlns:a16="http://schemas.microsoft.com/office/drawing/2014/main" id="{00000000-0008-0000-0400-0000D7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65</xdr:row>
          <xdr:rowOff>0</xdr:rowOff>
        </xdr:from>
        <xdr:to>
          <xdr:col>9</xdr:col>
          <xdr:colOff>0</xdr:colOff>
          <xdr:row>66</xdr:row>
          <xdr:rowOff>6350</xdr:rowOff>
        </xdr:to>
        <xdr:sp macro="" textlink="">
          <xdr:nvSpPr>
            <xdr:cNvPr id="37080" name="Check Box 216" hidden="1">
              <a:extLst>
                <a:ext uri="{63B3BB69-23CF-44E3-9099-C40C66FF867C}">
                  <a14:compatExt spid="_x0000_s37080"/>
                </a:ext>
                <a:ext uri="{FF2B5EF4-FFF2-40B4-BE49-F238E27FC236}">
                  <a16:creationId xmlns:a16="http://schemas.microsoft.com/office/drawing/2014/main" id="{00000000-0008-0000-0400-0000D8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67</xdr:row>
          <xdr:rowOff>0</xdr:rowOff>
        </xdr:from>
        <xdr:to>
          <xdr:col>9</xdr:col>
          <xdr:colOff>0</xdr:colOff>
          <xdr:row>67</xdr:row>
          <xdr:rowOff>158750</xdr:rowOff>
        </xdr:to>
        <xdr:sp macro="" textlink="">
          <xdr:nvSpPr>
            <xdr:cNvPr id="37083" name="Check Box 219" hidden="1">
              <a:extLst>
                <a:ext uri="{63B3BB69-23CF-44E3-9099-C40C66FF867C}">
                  <a14:compatExt spid="_x0000_s37083"/>
                </a:ext>
                <a:ext uri="{FF2B5EF4-FFF2-40B4-BE49-F238E27FC236}">
                  <a16:creationId xmlns:a16="http://schemas.microsoft.com/office/drawing/2014/main" id="{00000000-0008-0000-0400-0000D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67</xdr:row>
          <xdr:rowOff>158750</xdr:rowOff>
        </xdr:from>
        <xdr:to>
          <xdr:col>9</xdr:col>
          <xdr:colOff>0</xdr:colOff>
          <xdr:row>68</xdr:row>
          <xdr:rowOff>152400</xdr:rowOff>
        </xdr:to>
        <xdr:sp macro="" textlink="">
          <xdr:nvSpPr>
            <xdr:cNvPr id="37084" name="Check Box 220" hidden="1">
              <a:extLst>
                <a:ext uri="{63B3BB69-23CF-44E3-9099-C40C66FF867C}">
                  <a14:compatExt spid="_x0000_s37084"/>
                </a:ext>
                <a:ext uri="{FF2B5EF4-FFF2-40B4-BE49-F238E27FC236}">
                  <a16:creationId xmlns:a16="http://schemas.microsoft.com/office/drawing/2014/main" id="{00000000-0008-0000-0400-0000D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68</xdr:row>
          <xdr:rowOff>184150</xdr:rowOff>
        </xdr:from>
        <xdr:to>
          <xdr:col>9</xdr:col>
          <xdr:colOff>0</xdr:colOff>
          <xdr:row>70</xdr:row>
          <xdr:rowOff>0</xdr:rowOff>
        </xdr:to>
        <xdr:sp macro="" textlink="">
          <xdr:nvSpPr>
            <xdr:cNvPr id="37085" name="Check Box 221" hidden="1">
              <a:extLst>
                <a:ext uri="{63B3BB69-23CF-44E3-9099-C40C66FF867C}">
                  <a14:compatExt spid="_x0000_s37085"/>
                </a:ext>
                <a:ext uri="{FF2B5EF4-FFF2-40B4-BE49-F238E27FC236}">
                  <a16:creationId xmlns:a16="http://schemas.microsoft.com/office/drawing/2014/main" id="{00000000-0008-0000-0400-0000DD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70</xdr:row>
          <xdr:rowOff>0</xdr:rowOff>
        </xdr:from>
        <xdr:to>
          <xdr:col>9</xdr:col>
          <xdr:colOff>0</xdr:colOff>
          <xdr:row>70</xdr:row>
          <xdr:rowOff>158750</xdr:rowOff>
        </xdr:to>
        <xdr:sp macro="" textlink="">
          <xdr:nvSpPr>
            <xdr:cNvPr id="37087" name="Check Box 223" hidden="1">
              <a:extLst>
                <a:ext uri="{63B3BB69-23CF-44E3-9099-C40C66FF867C}">
                  <a14:compatExt spid="_x0000_s37087"/>
                </a:ext>
                <a:ext uri="{FF2B5EF4-FFF2-40B4-BE49-F238E27FC236}">
                  <a16:creationId xmlns:a16="http://schemas.microsoft.com/office/drawing/2014/main" id="{00000000-0008-0000-0400-0000DF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70</xdr:row>
          <xdr:rowOff>177800</xdr:rowOff>
        </xdr:from>
        <xdr:to>
          <xdr:col>9</xdr:col>
          <xdr:colOff>0</xdr:colOff>
          <xdr:row>71</xdr:row>
          <xdr:rowOff>158750</xdr:rowOff>
        </xdr:to>
        <xdr:sp macro="" textlink="">
          <xdr:nvSpPr>
            <xdr:cNvPr id="37088" name="Check Box 224" hidden="1">
              <a:extLst>
                <a:ext uri="{63B3BB69-23CF-44E3-9099-C40C66FF867C}">
                  <a14:compatExt spid="_x0000_s37088"/>
                </a:ext>
                <a:ext uri="{FF2B5EF4-FFF2-40B4-BE49-F238E27FC236}">
                  <a16:creationId xmlns:a16="http://schemas.microsoft.com/office/drawing/2014/main" id="{00000000-0008-0000-0400-0000E0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72</xdr:row>
          <xdr:rowOff>158750</xdr:rowOff>
        </xdr:from>
        <xdr:to>
          <xdr:col>9</xdr:col>
          <xdr:colOff>0</xdr:colOff>
          <xdr:row>73</xdr:row>
          <xdr:rowOff>146050</xdr:rowOff>
        </xdr:to>
        <xdr:sp macro="" textlink="">
          <xdr:nvSpPr>
            <xdr:cNvPr id="37090" name="Check Box 226" hidden="1">
              <a:extLst>
                <a:ext uri="{63B3BB69-23CF-44E3-9099-C40C66FF867C}">
                  <a14:compatExt spid="_x0000_s37090"/>
                </a:ext>
                <a:ext uri="{FF2B5EF4-FFF2-40B4-BE49-F238E27FC236}">
                  <a16:creationId xmlns:a16="http://schemas.microsoft.com/office/drawing/2014/main" id="{00000000-0008-0000-0400-0000E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73</xdr:row>
          <xdr:rowOff>158750</xdr:rowOff>
        </xdr:from>
        <xdr:to>
          <xdr:col>9</xdr:col>
          <xdr:colOff>0</xdr:colOff>
          <xdr:row>74</xdr:row>
          <xdr:rowOff>152400</xdr:rowOff>
        </xdr:to>
        <xdr:sp macro="" textlink="">
          <xdr:nvSpPr>
            <xdr:cNvPr id="37091" name="Check Box 227" hidden="1">
              <a:extLst>
                <a:ext uri="{63B3BB69-23CF-44E3-9099-C40C66FF867C}">
                  <a14:compatExt spid="_x0000_s37091"/>
                </a:ext>
                <a:ext uri="{FF2B5EF4-FFF2-40B4-BE49-F238E27FC236}">
                  <a16:creationId xmlns:a16="http://schemas.microsoft.com/office/drawing/2014/main" id="{00000000-0008-0000-0400-0000E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74</xdr:row>
          <xdr:rowOff>152400</xdr:rowOff>
        </xdr:from>
        <xdr:to>
          <xdr:col>9</xdr:col>
          <xdr:colOff>0</xdr:colOff>
          <xdr:row>75</xdr:row>
          <xdr:rowOff>152400</xdr:rowOff>
        </xdr:to>
        <xdr:sp macro="" textlink="">
          <xdr:nvSpPr>
            <xdr:cNvPr id="37092" name="Check Box 228" hidden="1">
              <a:extLst>
                <a:ext uri="{63B3BB69-23CF-44E3-9099-C40C66FF867C}">
                  <a14:compatExt spid="_x0000_s37092"/>
                </a:ext>
                <a:ext uri="{FF2B5EF4-FFF2-40B4-BE49-F238E27FC236}">
                  <a16:creationId xmlns:a16="http://schemas.microsoft.com/office/drawing/2014/main" id="{00000000-0008-0000-0400-0000E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75</xdr:row>
          <xdr:rowOff>158750</xdr:rowOff>
        </xdr:from>
        <xdr:to>
          <xdr:col>9</xdr:col>
          <xdr:colOff>0</xdr:colOff>
          <xdr:row>77</xdr:row>
          <xdr:rowOff>0</xdr:rowOff>
        </xdr:to>
        <xdr:sp macro="" textlink="">
          <xdr:nvSpPr>
            <xdr:cNvPr id="37093" name="Check Box 229" hidden="1">
              <a:extLst>
                <a:ext uri="{63B3BB69-23CF-44E3-9099-C40C66FF867C}">
                  <a14:compatExt spid="_x0000_s37093"/>
                </a:ext>
                <a:ext uri="{FF2B5EF4-FFF2-40B4-BE49-F238E27FC236}">
                  <a16:creationId xmlns:a16="http://schemas.microsoft.com/office/drawing/2014/main" id="{00000000-0008-0000-0400-0000E5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76</xdr:row>
          <xdr:rowOff>158750</xdr:rowOff>
        </xdr:from>
        <xdr:to>
          <xdr:col>9</xdr:col>
          <xdr:colOff>0</xdr:colOff>
          <xdr:row>78</xdr:row>
          <xdr:rowOff>6350</xdr:rowOff>
        </xdr:to>
        <xdr:sp macro="" textlink="">
          <xdr:nvSpPr>
            <xdr:cNvPr id="37094" name="Check Box 230" hidden="1">
              <a:extLst>
                <a:ext uri="{63B3BB69-23CF-44E3-9099-C40C66FF867C}">
                  <a14:compatExt spid="_x0000_s37094"/>
                </a:ext>
                <a:ext uri="{FF2B5EF4-FFF2-40B4-BE49-F238E27FC236}">
                  <a16:creationId xmlns:a16="http://schemas.microsoft.com/office/drawing/2014/main" id="{00000000-0008-0000-0400-0000E6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78</xdr:row>
          <xdr:rowOff>0</xdr:rowOff>
        </xdr:from>
        <xdr:to>
          <xdr:col>9</xdr:col>
          <xdr:colOff>0</xdr:colOff>
          <xdr:row>79</xdr:row>
          <xdr:rowOff>0</xdr:rowOff>
        </xdr:to>
        <xdr:sp macro="" textlink="">
          <xdr:nvSpPr>
            <xdr:cNvPr id="37095" name="Check Box 231" hidden="1">
              <a:extLst>
                <a:ext uri="{63B3BB69-23CF-44E3-9099-C40C66FF867C}">
                  <a14:compatExt spid="_x0000_s37095"/>
                </a:ext>
                <a:ext uri="{FF2B5EF4-FFF2-40B4-BE49-F238E27FC236}">
                  <a16:creationId xmlns:a16="http://schemas.microsoft.com/office/drawing/2014/main" id="{00000000-0008-0000-0400-0000E7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79</xdr:row>
          <xdr:rowOff>184150</xdr:rowOff>
        </xdr:from>
        <xdr:to>
          <xdr:col>9</xdr:col>
          <xdr:colOff>0</xdr:colOff>
          <xdr:row>81</xdr:row>
          <xdr:rowOff>6350</xdr:rowOff>
        </xdr:to>
        <xdr:sp macro="" textlink="">
          <xdr:nvSpPr>
            <xdr:cNvPr id="37097" name="Check Box 233" hidden="1">
              <a:extLst>
                <a:ext uri="{63B3BB69-23CF-44E3-9099-C40C66FF867C}">
                  <a14:compatExt spid="_x0000_s37097"/>
                </a:ext>
                <a:ext uri="{FF2B5EF4-FFF2-40B4-BE49-F238E27FC236}">
                  <a16:creationId xmlns:a16="http://schemas.microsoft.com/office/drawing/2014/main" id="{00000000-0008-0000-0400-0000E9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81</xdr:row>
          <xdr:rowOff>0</xdr:rowOff>
        </xdr:from>
        <xdr:to>
          <xdr:col>9</xdr:col>
          <xdr:colOff>0</xdr:colOff>
          <xdr:row>82</xdr:row>
          <xdr:rowOff>31750</xdr:rowOff>
        </xdr:to>
        <xdr:sp macro="" textlink="">
          <xdr:nvSpPr>
            <xdr:cNvPr id="37098" name="Check Box 234" hidden="1">
              <a:extLst>
                <a:ext uri="{63B3BB69-23CF-44E3-9099-C40C66FF867C}">
                  <a14:compatExt spid="_x0000_s37098"/>
                </a:ext>
                <a:ext uri="{FF2B5EF4-FFF2-40B4-BE49-F238E27FC236}">
                  <a16:creationId xmlns:a16="http://schemas.microsoft.com/office/drawing/2014/main" id="{00000000-0008-0000-0400-0000EA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82</xdr:row>
          <xdr:rowOff>0</xdr:rowOff>
        </xdr:from>
        <xdr:to>
          <xdr:col>9</xdr:col>
          <xdr:colOff>0</xdr:colOff>
          <xdr:row>83</xdr:row>
          <xdr:rowOff>25400</xdr:rowOff>
        </xdr:to>
        <xdr:sp macro="" textlink="">
          <xdr:nvSpPr>
            <xdr:cNvPr id="37099" name="Check Box 235" hidden="1">
              <a:extLst>
                <a:ext uri="{63B3BB69-23CF-44E3-9099-C40C66FF867C}">
                  <a14:compatExt spid="_x0000_s37099"/>
                </a:ext>
                <a:ext uri="{FF2B5EF4-FFF2-40B4-BE49-F238E27FC236}">
                  <a16:creationId xmlns:a16="http://schemas.microsoft.com/office/drawing/2014/main" id="{00000000-0008-0000-0400-0000E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83</xdr:row>
          <xdr:rowOff>0</xdr:rowOff>
        </xdr:from>
        <xdr:to>
          <xdr:col>9</xdr:col>
          <xdr:colOff>0</xdr:colOff>
          <xdr:row>84</xdr:row>
          <xdr:rowOff>6350</xdr:rowOff>
        </xdr:to>
        <xdr:sp macro="" textlink="">
          <xdr:nvSpPr>
            <xdr:cNvPr id="37100" name="Check Box 236" hidden="1">
              <a:extLst>
                <a:ext uri="{63B3BB69-23CF-44E3-9099-C40C66FF867C}">
                  <a14:compatExt spid="_x0000_s37100"/>
                </a:ext>
                <a:ext uri="{FF2B5EF4-FFF2-40B4-BE49-F238E27FC236}">
                  <a16:creationId xmlns:a16="http://schemas.microsoft.com/office/drawing/2014/main" id="{00000000-0008-0000-0400-0000E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84</xdr:row>
          <xdr:rowOff>184150</xdr:rowOff>
        </xdr:from>
        <xdr:to>
          <xdr:col>9</xdr:col>
          <xdr:colOff>0</xdr:colOff>
          <xdr:row>86</xdr:row>
          <xdr:rowOff>0</xdr:rowOff>
        </xdr:to>
        <xdr:sp macro="" textlink="">
          <xdr:nvSpPr>
            <xdr:cNvPr id="37102" name="Check Box 238" hidden="1">
              <a:extLst>
                <a:ext uri="{63B3BB69-23CF-44E3-9099-C40C66FF867C}">
                  <a14:compatExt spid="_x0000_s37102"/>
                </a:ext>
                <a:ext uri="{FF2B5EF4-FFF2-40B4-BE49-F238E27FC236}">
                  <a16:creationId xmlns:a16="http://schemas.microsoft.com/office/drawing/2014/main" id="{00000000-0008-0000-0400-0000EE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85</xdr:row>
          <xdr:rowOff>177800</xdr:rowOff>
        </xdr:from>
        <xdr:to>
          <xdr:col>9</xdr:col>
          <xdr:colOff>0</xdr:colOff>
          <xdr:row>87</xdr:row>
          <xdr:rowOff>0</xdr:rowOff>
        </xdr:to>
        <xdr:sp macro="" textlink="">
          <xdr:nvSpPr>
            <xdr:cNvPr id="37103" name="Check Box 239" hidden="1">
              <a:extLst>
                <a:ext uri="{63B3BB69-23CF-44E3-9099-C40C66FF867C}">
                  <a14:compatExt spid="_x0000_s37103"/>
                </a:ext>
                <a:ext uri="{FF2B5EF4-FFF2-40B4-BE49-F238E27FC236}">
                  <a16:creationId xmlns:a16="http://schemas.microsoft.com/office/drawing/2014/main" id="{00000000-0008-0000-0400-0000EF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87</xdr:row>
          <xdr:rowOff>0</xdr:rowOff>
        </xdr:from>
        <xdr:to>
          <xdr:col>9</xdr:col>
          <xdr:colOff>0</xdr:colOff>
          <xdr:row>88</xdr:row>
          <xdr:rowOff>0</xdr:rowOff>
        </xdr:to>
        <xdr:sp macro="" textlink="">
          <xdr:nvSpPr>
            <xdr:cNvPr id="37104" name="Check Box 240" hidden="1">
              <a:extLst>
                <a:ext uri="{63B3BB69-23CF-44E3-9099-C40C66FF867C}">
                  <a14:compatExt spid="_x0000_s37104"/>
                </a:ext>
                <a:ext uri="{FF2B5EF4-FFF2-40B4-BE49-F238E27FC236}">
                  <a16:creationId xmlns:a16="http://schemas.microsoft.com/office/drawing/2014/main" id="{00000000-0008-0000-0400-0000F0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88</xdr:row>
          <xdr:rowOff>0</xdr:rowOff>
        </xdr:from>
        <xdr:to>
          <xdr:col>9</xdr:col>
          <xdr:colOff>0</xdr:colOff>
          <xdr:row>89</xdr:row>
          <xdr:rowOff>0</xdr:rowOff>
        </xdr:to>
        <xdr:sp macro="" textlink="">
          <xdr:nvSpPr>
            <xdr:cNvPr id="37105" name="Check Box 241" hidden="1">
              <a:extLst>
                <a:ext uri="{63B3BB69-23CF-44E3-9099-C40C66FF867C}">
                  <a14:compatExt spid="_x0000_s37105"/>
                </a:ext>
                <a:ext uri="{FF2B5EF4-FFF2-40B4-BE49-F238E27FC236}">
                  <a16:creationId xmlns:a16="http://schemas.microsoft.com/office/drawing/2014/main" id="{00000000-0008-0000-0400-0000F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89</xdr:row>
          <xdr:rowOff>0</xdr:rowOff>
        </xdr:from>
        <xdr:to>
          <xdr:col>9</xdr:col>
          <xdr:colOff>0</xdr:colOff>
          <xdr:row>90</xdr:row>
          <xdr:rowOff>0</xdr:rowOff>
        </xdr:to>
        <xdr:sp macro="" textlink="">
          <xdr:nvSpPr>
            <xdr:cNvPr id="37106" name="Check Box 242" hidden="1">
              <a:extLst>
                <a:ext uri="{63B3BB69-23CF-44E3-9099-C40C66FF867C}">
                  <a14:compatExt spid="_x0000_s37106"/>
                </a:ext>
                <a:ext uri="{FF2B5EF4-FFF2-40B4-BE49-F238E27FC236}">
                  <a16:creationId xmlns:a16="http://schemas.microsoft.com/office/drawing/2014/main" id="{00000000-0008-0000-0400-0000F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0</xdr:colOff>
          <xdr:row>91</xdr:row>
          <xdr:rowOff>6350</xdr:rowOff>
        </xdr:to>
        <xdr:sp macro="" textlink="">
          <xdr:nvSpPr>
            <xdr:cNvPr id="37107" name="Check Box 243" hidden="1">
              <a:extLst>
                <a:ext uri="{63B3BB69-23CF-44E3-9099-C40C66FF867C}">
                  <a14:compatExt spid="_x0000_s37107"/>
                </a:ext>
                <a:ext uri="{FF2B5EF4-FFF2-40B4-BE49-F238E27FC236}">
                  <a16:creationId xmlns:a16="http://schemas.microsoft.com/office/drawing/2014/main" id="{00000000-0008-0000-0400-0000F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97</xdr:row>
          <xdr:rowOff>0</xdr:rowOff>
        </xdr:from>
        <xdr:to>
          <xdr:col>9</xdr:col>
          <xdr:colOff>0</xdr:colOff>
          <xdr:row>98</xdr:row>
          <xdr:rowOff>0</xdr:rowOff>
        </xdr:to>
        <xdr:sp macro="" textlink="">
          <xdr:nvSpPr>
            <xdr:cNvPr id="37114" name="Check Box 250" hidden="1">
              <a:extLst>
                <a:ext uri="{63B3BB69-23CF-44E3-9099-C40C66FF867C}">
                  <a14:compatExt spid="_x0000_s37114"/>
                </a:ext>
                <a:ext uri="{FF2B5EF4-FFF2-40B4-BE49-F238E27FC236}">
                  <a16:creationId xmlns:a16="http://schemas.microsoft.com/office/drawing/2014/main" id="{00000000-0008-0000-0400-0000FA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98</xdr:row>
          <xdr:rowOff>0</xdr:rowOff>
        </xdr:from>
        <xdr:to>
          <xdr:col>9</xdr:col>
          <xdr:colOff>0</xdr:colOff>
          <xdr:row>99</xdr:row>
          <xdr:rowOff>0</xdr:rowOff>
        </xdr:to>
        <xdr:sp macro="" textlink="">
          <xdr:nvSpPr>
            <xdr:cNvPr id="37115" name="Check Box 251" hidden="1">
              <a:extLst>
                <a:ext uri="{63B3BB69-23CF-44E3-9099-C40C66FF867C}">
                  <a14:compatExt spid="_x0000_s37115"/>
                </a:ext>
                <a:ext uri="{FF2B5EF4-FFF2-40B4-BE49-F238E27FC236}">
                  <a16:creationId xmlns:a16="http://schemas.microsoft.com/office/drawing/2014/main" id="{00000000-0008-0000-0400-0000F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99</xdr:row>
          <xdr:rowOff>0</xdr:rowOff>
        </xdr:from>
        <xdr:to>
          <xdr:col>9</xdr:col>
          <xdr:colOff>0</xdr:colOff>
          <xdr:row>100</xdr:row>
          <xdr:rowOff>6350</xdr:rowOff>
        </xdr:to>
        <xdr:sp macro="" textlink="">
          <xdr:nvSpPr>
            <xdr:cNvPr id="37116" name="Check Box 252" hidden="1">
              <a:extLst>
                <a:ext uri="{63B3BB69-23CF-44E3-9099-C40C66FF867C}">
                  <a14:compatExt spid="_x0000_s37116"/>
                </a:ext>
                <a:ext uri="{FF2B5EF4-FFF2-40B4-BE49-F238E27FC236}">
                  <a16:creationId xmlns:a16="http://schemas.microsoft.com/office/drawing/2014/main" id="{00000000-0008-0000-0400-0000F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99</xdr:row>
          <xdr:rowOff>184150</xdr:rowOff>
        </xdr:from>
        <xdr:to>
          <xdr:col>9</xdr:col>
          <xdr:colOff>0</xdr:colOff>
          <xdr:row>101</xdr:row>
          <xdr:rowOff>6350</xdr:rowOff>
        </xdr:to>
        <xdr:sp macro="" textlink="">
          <xdr:nvSpPr>
            <xdr:cNvPr id="37117" name="Check Box 253" hidden="1">
              <a:extLst>
                <a:ext uri="{63B3BB69-23CF-44E3-9099-C40C66FF867C}">
                  <a14:compatExt spid="_x0000_s37117"/>
                </a:ext>
                <a:ext uri="{FF2B5EF4-FFF2-40B4-BE49-F238E27FC236}">
                  <a16:creationId xmlns:a16="http://schemas.microsoft.com/office/drawing/2014/main" id="{00000000-0008-0000-0400-0000FD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100</xdr:row>
          <xdr:rowOff>184150</xdr:rowOff>
        </xdr:from>
        <xdr:to>
          <xdr:col>9</xdr:col>
          <xdr:colOff>0</xdr:colOff>
          <xdr:row>102</xdr:row>
          <xdr:rowOff>0</xdr:rowOff>
        </xdr:to>
        <xdr:sp macro="" textlink="">
          <xdr:nvSpPr>
            <xdr:cNvPr id="37118" name="Check Box 254" hidden="1">
              <a:extLst>
                <a:ext uri="{63B3BB69-23CF-44E3-9099-C40C66FF867C}">
                  <a14:compatExt spid="_x0000_s37118"/>
                </a:ext>
                <a:ext uri="{FF2B5EF4-FFF2-40B4-BE49-F238E27FC236}">
                  <a16:creationId xmlns:a16="http://schemas.microsoft.com/office/drawing/2014/main" id="{00000000-0008-0000-0400-0000FE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103</xdr:row>
          <xdr:rowOff>0</xdr:rowOff>
        </xdr:from>
        <xdr:to>
          <xdr:col>9</xdr:col>
          <xdr:colOff>0</xdr:colOff>
          <xdr:row>104</xdr:row>
          <xdr:rowOff>0</xdr:rowOff>
        </xdr:to>
        <xdr:sp macro="" textlink="">
          <xdr:nvSpPr>
            <xdr:cNvPr id="37120" name="Check Box 256" hidden="1">
              <a:extLst>
                <a:ext uri="{63B3BB69-23CF-44E3-9099-C40C66FF867C}">
                  <a14:compatExt spid="_x0000_s37120"/>
                </a:ext>
                <a:ext uri="{FF2B5EF4-FFF2-40B4-BE49-F238E27FC236}">
                  <a16:creationId xmlns:a16="http://schemas.microsoft.com/office/drawing/2014/main" id="{00000000-0008-0000-0400-0000009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104</xdr:row>
          <xdr:rowOff>0</xdr:rowOff>
        </xdr:from>
        <xdr:to>
          <xdr:col>9</xdr:col>
          <xdr:colOff>0</xdr:colOff>
          <xdr:row>105</xdr:row>
          <xdr:rowOff>25400</xdr:rowOff>
        </xdr:to>
        <xdr:sp macro="" textlink="">
          <xdr:nvSpPr>
            <xdr:cNvPr id="37121" name="Check Box 257" hidden="1">
              <a:extLst>
                <a:ext uri="{63B3BB69-23CF-44E3-9099-C40C66FF867C}">
                  <a14:compatExt spid="_x0000_s37121"/>
                </a:ext>
                <a:ext uri="{FF2B5EF4-FFF2-40B4-BE49-F238E27FC236}">
                  <a16:creationId xmlns:a16="http://schemas.microsoft.com/office/drawing/2014/main" id="{00000000-0008-0000-0400-0000019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105</xdr:row>
          <xdr:rowOff>0</xdr:rowOff>
        </xdr:from>
        <xdr:to>
          <xdr:col>9</xdr:col>
          <xdr:colOff>0</xdr:colOff>
          <xdr:row>106</xdr:row>
          <xdr:rowOff>25400</xdr:rowOff>
        </xdr:to>
        <xdr:sp macro="" textlink="">
          <xdr:nvSpPr>
            <xdr:cNvPr id="37122" name="Check Box 258" hidden="1">
              <a:extLst>
                <a:ext uri="{63B3BB69-23CF-44E3-9099-C40C66FF867C}">
                  <a14:compatExt spid="_x0000_s37122"/>
                </a:ext>
                <a:ext uri="{FF2B5EF4-FFF2-40B4-BE49-F238E27FC236}">
                  <a16:creationId xmlns:a16="http://schemas.microsoft.com/office/drawing/2014/main" id="{00000000-0008-0000-0400-0000029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106</xdr:row>
          <xdr:rowOff>0</xdr:rowOff>
        </xdr:from>
        <xdr:to>
          <xdr:col>9</xdr:col>
          <xdr:colOff>0</xdr:colOff>
          <xdr:row>107</xdr:row>
          <xdr:rowOff>0</xdr:rowOff>
        </xdr:to>
        <xdr:sp macro="" textlink="">
          <xdr:nvSpPr>
            <xdr:cNvPr id="37123" name="Check Box 259" hidden="1">
              <a:extLst>
                <a:ext uri="{63B3BB69-23CF-44E3-9099-C40C66FF867C}">
                  <a14:compatExt spid="_x0000_s37123"/>
                </a:ext>
                <a:ext uri="{FF2B5EF4-FFF2-40B4-BE49-F238E27FC236}">
                  <a16:creationId xmlns:a16="http://schemas.microsoft.com/office/drawing/2014/main" id="{00000000-0008-0000-0400-0000039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107</xdr:row>
          <xdr:rowOff>0</xdr:rowOff>
        </xdr:from>
        <xdr:to>
          <xdr:col>9</xdr:col>
          <xdr:colOff>0</xdr:colOff>
          <xdr:row>108</xdr:row>
          <xdr:rowOff>6350</xdr:rowOff>
        </xdr:to>
        <xdr:sp macro="" textlink="">
          <xdr:nvSpPr>
            <xdr:cNvPr id="37124" name="Check Box 260" hidden="1">
              <a:extLst>
                <a:ext uri="{63B3BB69-23CF-44E3-9099-C40C66FF867C}">
                  <a14:compatExt spid="_x0000_s37124"/>
                </a:ext>
                <a:ext uri="{FF2B5EF4-FFF2-40B4-BE49-F238E27FC236}">
                  <a16:creationId xmlns:a16="http://schemas.microsoft.com/office/drawing/2014/main" id="{00000000-0008-0000-0400-0000049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31</xdr:row>
          <xdr:rowOff>0</xdr:rowOff>
        </xdr:from>
        <xdr:to>
          <xdr:col>9</xdr:col>
          <xdr:colOff>0</xdr:colOff>
          <xdr:row>31</xdr:row>
          <xdr:rowOff>152400</xdr:rowOff>
        </xdr:to>
        <xdr:sp macro="" textlink="">
          <xdr:nvSpPr>
            <xdr:cNvPr id="37125" name="Check Box 261" hidden="1">
              <a:extLst>
                <a:ext uri="{63B3BB69-23CF-44E3-9099-C40C66FF867C}">
                  <a14:compatExt spid="_x0000_s37125"/>
                </a:ext>
                <a:ext uri="{FF2B5EF4-FFF2-40B4-BE49-F238E27FC236}">
                  <a16:creationId xmlns:a16="http://schemas.microsoft.com/office/drawing/2014/main" id="{00000000-0008-0000-0400-0000059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13</xdr:col>
      <xdr:colOff>0</xdr:colOff>
      <xdr:row>2</xdr:row>
      <xdr:rowOff>0</xdr:rowOff>
    </xdr:from>
    <xdr:to>
      <xdr:col>19</xdr:col>
      <xdr:colOff>318655</xdr:colOff>
      <xdr:row>11</xdr:row>
      <xdr:rowOff>104775</xdr:rowOff>
    </xdr:to>
    <xdr:sp macro="" textlink="">
      <xdr:nvSpPr>
        <xdr:cNvPr id="101" name="正方形/長方形 100">
          <a:extLst>
            <a:ext uri="{FF2B5EF4-FFF2-40B4-BE49-F238E27FC236}">
              <a16:creationId xmlns:a16="http://schemas.microsoft.com/office/drawing/2014/main" id="{00000000-0008-0000-0500-000065000000}"/>
            </a:ext>
          </a:extLst>
        </xdr:cNvPr>
        <xdr:cNvSpPr/>
      </xdr:nvSpPr>
      <xdr:spPr>
        <a:xfrm>
          <a:off x="7661564" y="311727"/>
          <a:ext cx="4017818" cy="1365539"/>
        </a:xfrm>
        <a:prstGeom prst="rect">
          <a:avLst/>
        </a:prstGeom>
        <a:solidFill>
          <a:srgbClr val="FFCCFF"/>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000" b="1">
              <a:solidFill>
                <a:schemeClr val="tx1"/>
              </a:solidFill>
            </a:rPr>
            <a:t>申請書の書き方</a:t>
          </a:r>
          <a:endParaRPr kumimoji="1" lang="en-US" altLang="ja-JP" sz="2000" b="1">
            <a:solidFill>
              <a:schemeClr val="tx1"/>
            </a:solidFill>
          </a:endParaRPr>
        </a:p>
        <a:p>
          <a:pPr algn="l"/>
          <a:r>
            <a:rPr kumimoji="1" lang="ja-JP" altLang="en-US" sz="1100" b="0">
              <a:solidFill>
                <a:schemeClr val="tx1"/>
              </a:solidFill>
            </a:rPr>
            <a:t>使用する機器の右にある</a:t>
          </a:r>
          <a:r>
            <a:rPr kumimoji="1" lang="ja-JP" altLang="en-US" sz="1100" b="1">
              <a:solidFill>
                <a:schemeClr val="tx1"/>
              </a:solidFill>
            </a:rPr>
            <a:t>□に✓を入力</a:t>
          </a:r>
          <a:r>
            <a:rPr kumimoji="1" lang="ja-JP" altLang="en-US" sz="1100" b="0">
              <a:solidFill>
                <a:schemeClr val="tx1"/>
              </a:solidFill>
            </a:rPr>
            <a:t>願います</a:t>
          </a:r>
          <a:endParaRPr kumimoji="1" lang="en-US" altLang="ja-JP" sz="1100" b="0">
            <a:solidFill>
              <a:schemeClr val="tx1"/>
            </a:solidFill>
          </a:endParaRPr>
        </a:p>
        <a:p>
          <a:pPr algn="l"/>
          <a:r>
            <a:rPr kumimoji="1" lang="ja-JP" altLang="en-US" sz="1100" b="0">
              <a:solidFill>
                <a:schemeClr val="tx1"/>
              </a:solidFill>
            </a:rPr>
            <a:t>□をクリックするとチェックが入力されます</a:t>
          </a:r>
          <a:endParaRPr kumimoji="1" lang="en-US" altLang="ja-JP" sz="1100" b="0">
            <a:solidFill>
              <a:schemeClr val="tx1"/>
            </a:solidFill>
          </a:endParaRPr>
        </a:p>
        <a:p>
          <a:pPr algn="l"/>
          <a:r>
            <a:rPr kumimoji="1" lang="ja-JP" altLang="en-US" sz="1100" b="0">
              <a:solidFill>
                <a:schemeClr val="tx1"/>
              </a:solidFill>
            </a:rPr>
            <a:t>選択した機器の情報が設備使用申請書（</a:t>
          </a:r>
          <a:r>
            <a:rPr kumimoji="1" lang="ja-JP" altLang="en-US" sz="1100" b="1">
              <a:solidFill>
                <a:schemeClr val="tx1"/>
              </a:solidFill>
            </a:rPr>
            <a:t>別シート</a:t>
          </a:r>
          <a:r>
            <a:rPr kumimoji="1" lang="ja-JP" altLang="en-US" sz="1100" b="0">
              <a:solidFill>
                <a:schemeClr val="tx1"/>
              </a:solidFill>
            </a:rPr>
            <a:t>）</a:t>
          </a:r>
          <a:endParaRPr kumimoji="1" lang="en-US" altLang="ja-JP" sz="1100" b="0">
            <a:solidFill>
              <a:schemeClr val="tx1"/>
            </a:solidFill>
          </a:endParaRPr>
        </a:p>
        <a:p>
          <a:pPr algn="l"/>
          <a:r>
            <a:rPr kumimoji="1" lang="ja-JP" altLang="en-US" sz="1100" b="0">
              <a:solidFill>
                <a:schemeClr val="tx1"/>
              </a:solidFill>
            </a:rPr>
            <a:t>に反映されます</a:t>
          </a:r>
        </a:p>
        <a:p>
          <a:pPr algn="l"/>
          <a:r>
            <a:rPr kumimoji="1" lang="ja-JP" altLang="en-US" sz="1100" b="0">
              <a:solidFill>
                <a:schemeClr val="tx1"/>
              </a:solidFill>
            </a:rPr>
            <a:t>機器の詳細は下記ページで確認できます</a:t>
          </a:r>
          <a:endParaRPr kumimoji="1" lang="en-US" altLang="ja-JP" sz="1100" b="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0</xdr:colOff>
          <xdr:row>92</xdr:row>
          <xdr:rowOff>0</xdr:rowOff>
        </xdr:from>
        <xdr:to>
          <xdr:col>9</xdr:col>
          <xdr:colOff>0</xdr:colOff>
          <xdr:row>93</xdr:row>
          <xdr:rowOff>6350</xdr:rowOff>
        </xdr:to>
        <xdr:sp macro="" textlink="">
          <xdr:nvSpPr>
            <xdr:cNvPr id="37126" name="Check Box 262" hidden="1">
              <a:extLst>
                <a:ext uri="{63B3BB69-23CF-44E3-9099-C40C66FF867C}">
                  <a14:compatExt spid="_x0000_s37126"/>
                </a:ext>
                <a:ext uri="{FF2B5EF4-FFF2-40B4-BE49-F238E27FC236}">
                  <a16:creationId xmlns:a16="http://schemas.microsoft.com/office/drawing/2014/main" id="{00000000-0008-0000-0400-0000069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93</xdr:row>
          <xdr:rowOff>0</xdr:rowOff>
        </xdr:from>
        <xdr:to>
          <xdr:col>9</xdr:col>
          <xdr:colOff>0</xdr:colOff>
          <xdr:row>94</xdr:row>
          <xdr:rowOff>6350</xdr:rowOff>
        </xdr:to>
        <xdr:sp macro="" textlink="">
          <xdr:nvSpPr>
            <xdr:cNvPr id="37127" name="Check Box 263" hidden="1">
              <a:extLst>
                <a:ext uri="{63B3BB69-23CF-44E3-9099-C40C66FF867C}">
                  <a14:compatExt spid="_x0000_s37127"/>
                </a:ext>
                <a:ext uri="{FF2B5EF4-FFF2-40B4-BE49-F238E27FC236}">
                  <a16:creationId xmlns:a16="http://schemas.microsoft.com/office/drawing/2014/main" id="{00000000-0008-0000-0400-0000079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94</xdr:row>
          <xdr:rowOff>0</xdr:rowOff>
        </xdr:from>
        <xdr:to>
          <xdr:col>9</xdr:col>
          <xdr:colOff>0</xdr:colOff>
          <xdr:row>95</xdr:row>
          <xdr:rowOff>0</xdr:rowOff>
        </xdr:to>
        <xdr:sp macro="" textlink="">
          <xdr:nvSpPr>
            <xdr:cNvPr id="37128" name="Check Box 264" hidden="1">
              <a:extLst>
                <a:ext uri="{63B3BB69-23CF-44E3-9099-C40C66FF867C}">
                  <a14:compatExt spid="_x0000_s37128"/>
                </a:ext>
                <a:ext uri="{FF2B5EF4-FFF2-40B4-BE49-F238E27FC236}">
                  <a16:creationId xmlns:a16="http://schemas.microsoft.com/office/drawing/2014/main" id="{00000000-0008-0000-0400-0000089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94</xdr:row>
          <xdr:rowOff>177800</xdr:rowOff>
        </xdr:from>
        <xdr:to>
          <xdr:col>9</xdr:col>
          <xdr:colOff>0</xdr:colOff>
          <xdr:row>96</xdr:row>
          <xdr:rowOff>0</xdr:rowOff>
        </xdr:to>
        <xdr:sp macro="" textlink="">
          <xdr:nvSpPr>
            <xdr:cNvPr id="37129" name="Check Box 265" hidden="1">
              <a:extLst>
                <a:ext uri="{63B3BB69-23CF-44E3-9099-C40C66FF867C}">
                  <a14:compatExt spid="_x0000_s37129"/>
                </a:ext>
                <a:ext uri="{FF2B5EF4-FFF2-40B4-BE49-F238E27FC236}">
                  <a16:creationId xmlns:a16="http://schemas.microsoft.com/office/drawing/2014/main" id="{00000000-0008-0000-0400-0000099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96</xdr:row>
          <xdr:rowOff>0</xdr:rowOff>
        </xdr:from>
        <xdr:to>
          <xdr:col>9</xdr:col>
          <xdr:colOff>0</xdr:colOff>
          <xdr:row>97</xdr:row>
          <xdr:rowOff>0</xdr:rowOff>
        </xdr:to>
        <xdr:sp macro="" textlink="">
          <xdr:nvSpPr>
            <xdr:cNvPr id="37130" name="Check Box 266" hidden="1">
              <a:extLst>
                <a:ext uri="{63B3BB69-23CF-44E3-9099-C40C66FF867C}">
                  <a14:compatExt spid="_x0000_s37130"/>
                </a:ext>
                <a:ext uri="{FF2B5EF4-FFF2-40B4-BE49-F238E27FC236}">
                  <a16:creationId xmlns:a16="http://schemas.microsoft.com/office/drawing/2014/main" id="{00000000-0008-0000-0400-00000A9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13</xdr:col>
      <xdr:colOff>1905</xdr:colOff>
      <xdr:row>15</xdr:row>
      <xdr:rowOff>0</xdr:rowOff>
    </xdr:from>
    <xdr:to>
      <xdr:col>19</xdr:col>
      <xdr:colOff>519546</xdr:colOff>
      <xdr:row>22</xdr:row>
      <xdr:rowOff>95251</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7663469" y="2202873"/>
          <a:ext cx="4216804" cy="1224396"/>
        </a:xfrm>
        <a:prstGeom prst="rect">
          <a:avLst/>
        </a:prstGeom>
        <a:ln/>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r>
            <a:rPr kumimoji="1" lang="en-US" altLang="ja-JP" sz="2000" b="1">
              <a:solidFill>
                <a:schemeClr val="tx1"/>
              </a:solidFill>
            </a:rPr>
            <a:t>※</a:t>
          </a:r>
          <a:r>
            <a:rPr kumimoji="1" lang="ja-JP" altLang="en-US" sz="2000" b="1">
              <a:solidFill>
                <a:schemeClr val="tx1"/>
              </a:solidFill>
            </a:rPr>
            <a:t>使用する機器の合計が</a:t>
          </a:r>
          <a:endParaRPr kumimoji="1" lang="en-US" altLang="ja-JP" sz="2000" b="1">
            <a:solidFill>
              <a:schemeClr val="tx1"/>
            </a:solidFill>
          </a:endParaRPr>
        </a:p>
        <a:p>
          <a:pPr algn="l"/>
          <a:r>
            <a:rPr kumimoji="1" lang="en-US" altLang="ja-JP" sz="2000" b="1">
              <a:solidFill>
                <a:schemeClr val="tx1"/>
              </a:solidFill>
            </a:rPr>
            <a:t>8</a:t>
          </a:r>
          <a:r>
            <a:rPr kumimoji="1" lang="ja-JP" altLang="en-US" sz="2000" b="1">
              <a:solidFill>
                <a:schemeClr val="tx1"/>
              </a:solidFill>
            </a:rPr>
            <a:t>件以上の場合はセンター</a:t>
          </a:r>
          <a:endParaRPr kumimoji="1" lang="en-US" altLang="ja-JP" sz="2000" b="1">
            <a:solidFill>
              <a:schemeClr val="tx1"/>
            </a:solidFill>
          </a:endParaRPr>
        </a:p>
        <a:p>
          <a:pPr algn="l"/>
          <a:r>
            <a:rPr kumimoji="1" lang="ja-JP" altLang="en-US" sz="2000" b="1">
              <a:solidFill>
                <a:schemeClr val="tx1"/>
              </a:solidFill>
            </a:rPr>
            <a:t>職員にお問い合わせ願います</a:t>
          </a:r>
          <a:endParaRPr kumimoji="1" lang="en-US" altLang="ja-JP" sz="1100" b="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0</xdr:colOff>
          <xdr:row>16</xdr:row>
          <xdr:rowOff>0</xdr:rowOff>
        </xdr:from>
        <xdr:to>
          <xdr:col>9</xdr:col>
          <xdr:colOff>0</xdr:colOff>
          <xdr:row>17</xdr:row>
          <xdr:rowOff>0</xdr:rowOff>
        </xdr:to>
        <xdr:sp macro="" textlink="">
          <xdr:nvSpPr>
            <xdr:cNvPr id="37134" name="Check Box 270" hidden="1">
              <a:extLst>
                <a:ext uri="{63B3BB69-23CF-44E3-9099-C40C66FF867C}">
                  <a14:compatExt spid="_x0000_s37134"/>
                </a:ext>
                <a:ext uri="{FF2B5EF4-FFF2-40B4-BE49-F238E27FC236}">
                  <a16:creationId xmlns:a16="http://schemas.microsoft.com/office/drawing/2014/main" id="{00000000-0008-0000-0400-00000E9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62</xdr:row>
          <xdr:rowOff>0</xdr:rowOff>
        </xdr:from>
        <xdr:to>
          <xdr:col>9</xdr:col>
          <xdr:colOff>0</xdr:colOff>
          <xdr:row>63</xdr:row>
          <xdr:rowOff>0</xdr:rowOff>
        </xdr:to>
        <xdr:sp macro="" textlink="">
          <xdr:nvSpPr>
            <xdr:cNvPr id="37135" name="Check Box 271" hidden="1">
              <a:extLst>
                <a:ext uri="{63B3BB69-23CF-44E3-9099-C40C66FF867C}">
                  <a14:compatExt spid="_x0000_s37135"/>
                </a:ext>
                <a:ext uri="{FF2B5EF4-FFF2-40B4-BE49-F238E27FC236}">
                  <a16:creationId xmlns:a16="http://schemas.microsoft.com/office/drawing/2014/main" id="{00000000-0008-0000-0400-00000F9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3</xdr:row>
          <xdr:rowOff>6350</xdr:rowOff>
        </xdr:from>
        <xdr:to>
          <xdr:col>9</xdr:col>
          <xdr:colOff>0</xdr:colOff>
          <xdr:row>3</xdr:row>
          <xdr:rowOff>152400</xdr:rowOff>
        </xdr:to>
        <xdr:sp macro="" textlink="">
          <xdr:nvSpPr>
            <xdr:cNvPr id="37136" name="Check Box 272" hidden="1">
              <a:extLst>
                <a:ext uri="{63B3BB69-23CF-44E3-9099-C40C66FF867C}">
                  <a14:compatExt spid="_x0000_s37136"/>
                </a:ext>
                <a:ext uri="{FF2B5EF4-FFF2-40B4-BE49-F238E27FC236}">
                  <a16:creationId xmlns:a16="http://schemas.microsoft.com/office/drawing/2014/main" id="{00000000-0008-0000-0400-0000109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152399</xdr:colOff>
      <xdr:row>19</xdr:row>
      <xdr:rowOff>110326</xdr:rowOff>
    </xdr:from>
    <xdr:to>
      <xdr:col>11</xdr:col>
      <xdr:colOff>685798</xdr:colOff>
      <xdr:row>33</xdr:row>
      <xdr:rowOff>0</xdr:rowOff>
    </xdr:to>
    <xdr:pic>
      <xdr:nvPicPr>
        <xdr:cNvPr id="3" name="図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l="-769" t="16959" r="44799" b="46618"/>
        <a:stretch/>
      </xdr:blipFill>
      <xdr:spPr>
        <a:xfrm>
          <a:off x="152399" y="3615526"/>
          <a:ext cx="8077199" cy="2956724"/>
        </a:xfrm>
        <a:prstGeom prst="rect">
          <a:avLst/>
        </a:prstGeom>
      </xdr:spPr>
    </xdr:pic>
    <xdr:clientData/>
  </xdr:twoCellAnchor>
  <xdr:twoCellAnchor>
    <xdr:from>
      <xdr:col>7</xdr:col>
      <xdr:colOff>581025</xdr:colOff>
      <xdr:row>17</xdr:row>
      <xdr:rowOff>0</xdr:rowOff>
    </xdr:from>
    <xdr:to>
      <xdr:col>9</xdr:col>
      <xdr:colOff>581025</xdr:colOff>
      <xdr:row>19</xdr:row>
      <xdr:rowOff>38100</xdr:rowOff>
    </xdr:to>
    <xdr:sp macro="" textlink="">
      <xdr:nvSpPr>
        <xdr:cNvPr id="4" name="吹き出し: 角を丸めた四角形 3">
          <a:extLst>
            <a:ext uri="{FF2B5EF4-FFF2-40B4-BE49-F238E27FC236}">
              <a16:creationId xmlns:a16="http://schemas.microsoft.com/office/drawing/2014/main" id="{00000000-0008-0000-0600-000004000000}"/>
            </a:ext>
          </a:extLst>
        </xdr:cNvPr>
        <xdr:cNvSpPr/>
      </xdr:nvSpPr>
      <xdr:spPr>
        <a:xfrm>
          <a:off x="5381625" y="3505200"/>
          <a:ext cx="1371600" cy="476250"/>
        </a:xfrm>
        <a:prstGeom prst="wedgeRoundRectCallo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再表示</a:t>
          </a:r>
        </a:p>
      </xdr:txBody>
    </xdr:sp>
    <xdr:clientData/>
  </xdr:twoCellAnchor>
  <xdr:twoCellAnchor editAs="oneCell">
    <xdr:from>
      <xdr:col>12</xdr:col>
      <xdr:colOff>219075</xdr:colOff>
      <xdr:row>20</xdr:row>
      <xdr:rowOff>0</xdr:rowOff>
    </xdr:from>
    <xdr:to>
      <xdr:col>25</xdr:col>
      <xdr:colOff>598288</xdr:colOff>
      <xdr:row>33</xdr:row>
      <xdr:rowOff>0</xdr:rowOff>
    </xdr:to>
    <xdr:pic>
      <xdr:nvPicPr>
        <xdr:cNvPr id="5" name="図 4">
          <a:extLst>
            <a:ext uri="{FF2B5EF4-FFF2-40B4-BE49-F238E27FC236}">
              <a16:creationId xmlns:a16="http://schemas.microsoft.com/office/drawing/2014/main" id="{00000000-0008-0000-0600-000005000000}"/>
            </a:ext>
          </a:extLst>
        </xdr:cNvPr>
        <xdr:cNvPicPr>
          <a:picLocks noChangeAspect="1"/>
        </xdr:cNvPicPr>
      </xdr:nvPicPr>
      <xdr:blipFill rotWithShape="1">
        <a:blip xmlns:r="http://schemas.openxmlformats.org/officeDocument/2006/relationships" r:embed="rId2"/>
        <a:srcRect t="17038" r="37440" b="48883"/>
        <a:stretch/>
      </xdr:blipFill>
      <xdr:spPr>
        <a:xfrm>
          <a:off x="8448675" y="3724275"/>
          <a:ext cx="9294613" cy="2847975"/>
        </a:xfrm>
        <a:prstGeom prst="rect">
          <a:avLst/>
        </a:prstGeom>
      </xdr:spPr>
    </xdr:pic>
    <xdr:clientData/>
  </xdr:twoCellAnchor>
  <xdr:twoCellAnchor>
    <xdr:from>
      <xdr:col>20</xdr:col>
      <xdr:colOff>632400</xdr:colOff>
      <xdr:row>19</xdr:row>
      <xdr:rowOff>200025</xdr:rowOff>
    </xdr:from>
    <xdr:to>
      <xdr:col>22</xdr:col>
      <xdr:colOff>304800</xdr:colOff>
      <xdr:row>32</xdr:row>
      <xdr:rowOff>200025</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348400" y="3705225"/>
          <a:ext cx="1044000" cy="28479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525412</xdr:colOff>
      <xdr:row>34</xdr:row>
      <xdr:rowOff>180975</xdr:rowOff>
    </xdr:from>
    <xdr:to>
      <xdr:col>9</xdr:col>
      <xdr:colOff>0</xdr:colOff>
      <xdr:row>52</xdr:row>
      <xdr:rowOff>180974</xdr:rowOff>
    </xdr:to>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rotWithShape="1">
        <a:blip xmlns:r="http://schemas.openxmlformats.org/officeDocument/2006/relationships" r:embed="rId3"/>
        <a:srcRect l="22917" t="13015" r="22918" b="19741"/>
        <a:stretch/>
      </xdr:blipFill>
      <xdr:spPr>
        <a:xfrm>
          <a:off x="525412" y="6972300"/>
          <a:ext cx="5646788" cy="3943349"/>
        </a:xfrm>
        <a:prstGeom prst="rect">
          <a:avLst/>
        </a:prstGeom>
      </xdr:spPr>
    </xdr:pic>
    <xdr:clientData/>
  </xdr:twoCellAnchor>
  <xdr:twoCellAnchor>
    <xdr:from>
      <xdr:col>5</xdr:col>
      <xdr:colOff>217800</xdr:colOff>
      <xdr:row>48</xdr:row>
      <xdr:rowOff>75075</xdr:rowOff>
    </xdr:from>
    <xdr:to>
      <xdr:col>6</xdr:col>
      <xdr:colOff>144000</xdr:colOff>
      <xdr:row>49</xdr:row>
      <xdr:rowOff>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3646800" y="9933450"/>
          <a:ext cx="612000" cy="1440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12</xdr:col>
      <xdr:colOff>571500</xdr:colOff>
      <xdr:row>35</xdr:row>
      <xdr:rowOff>22049</xdr:rowOff>
    </xdr:from>
    <xdr:to>
      <xdr:col>24</xdr:col>
      <xdr:colOff>676275</xdr:colOff>
      <xdr:row>51</xdr:row>
      <xdr:rowOff>66675</xdr:rowOff>
    </xdr:to>
    <xdr:pic>
      <xdr:nvPicPr>
        <xdr:cNvPr id="9" name="図 8">
          <a:extLst>
            <a:ext uri="{FF2B5EF4-FFF2-40B4-BE49-F238E27FC236}">
              <a16:creationId xmlns:a16="http://schemas.microsoft.com/office/drawing/2014/main" id="{00000000-0008-0000-0600-000009000000}"/>
            </a:ext>
          </a:extLst>
        </xdr:cNvPr>
        <xdr:cNvPicPr>
          <a:picLocks noChangeAspect="1"/>
        </xdr:cNvPicPr>
      </xdr:nvPicPr>
      <xdr:blipFill rotWithShape="1">
        <a:blip xmlns:r="http://schemas.openxmlformats.org/officeDocument/2006/relationships" r:embed="rId4"/>
        <a:srcRect l="-1927" r="34418" b="48883"/>
        <a:stretch/>
      </xdr:blipFill>
      <xdr:spPr>
        <a:xfrm>
          <a:off x="8801100" y="7032449"/>
          <a:ext cx="8334375" cy="3549826"/>
        </a:xfrm>
        <a:prstGeom prst="rect">
          <a:avLst/>
        </a:prstGeom>
      </xdr:spPr>
    </xdr:pic>
    <xdr:clientData/>
  </xdr:twoCellAnchor>
  <xdr:twoCellAnchor>
    <xdr:from>
      <xdr:col>16</xdr:col>
      <xdr:colOff>685799</xdr:colOff>
      <xdr:row>39</xdr:row>
      <xdr:rowOff>0</xdr:rowOff>
    </xdr:from>
    <xdr:to>
      <xdr:col>17</xdr:col>
      <xdr:colOff>467998</xdr:colOff>
      <xdr:row>40</xdr:row>
      <xdr:rowOff>140925</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11658599" y="7886700"/>
          <a:ext cx="467999" cy="3600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0</xdr:colOff>
      <xdr:row>56</xdr:row>
      <xdr:rowOff>180975</xdr:rowOff>
    </xdr:from>
    <xdr:to>
      <xdr:col>14</xdr:col>
      <xdr:colOff>502920</xdr:colOff>
      <xdr:row>69</xdr:row>
      <xdr:rowOff>180975</xdr:rowOff>
    </xdr:to>
    <xdr:pic>
      <xdr:nvPicPr>
        <xdr:cNvPr id="12" name="図 11">
          <a:extLst>
            <a:ext uri="{FF2B5EF4-FFF2-40B4-BE49-F238E27FC236}">
              <a16:creationId xmlns:a16="http://schemas.microsoft.com/office/drawing/2014/main" id="{00000000-0008-0000-0600-00000C000000}"/>
            </a:ext>
          </a:extLst>
        </xdr:cNvPr>
        <xdr:cNvPicPr>
          <a:picLocks noChangeAspect="1"/>
        </xdr:cNvPicPr>
      </xdr:nvPicPr>
      <xdr:blipFill rotWithShape="1">
        <a:blip xmlns:r="http://schemas.openxmlformats.org/officeDocument/2006/relationships" r:embed="rId5"/>
        <a:srcRect l="-1354" t="17039" r="37597" b="51013"/>
        <a:stretch/>
      </xdr:blipFill>
      <xdr:spPr>
        <a:xfrm>
          <a:off x="0" y="11791950"/>
          <a:ext cx="10104120" cy="2847975"/>
        </a:xfrm>
        <a:prstGeom prst="rect">
          <a:avLst/>
        </a:prstGeom>
      </xdr:spPr>
    </xdr:pic>
    <xdr:clientData/>
  </xdr:twoCellAnchor>
  <xdr:twoCellAnchor>
    <xdr:from>
      <xdr:col>9</xdr:col>
      <xdr:colOff>57150</xdr:colOff>
      <xdr:row>64</xdr:row>
      <xdr:rowOff>0</xdr:rowOff>
    </xdr:from>
    <xdr:to>
      <xdr:col>11</xdr:col>
      <xdr:colOff>0</xdr:colOff>
      <xdr:row>67</xdr:row>
      <xdr:rowOff>161925</xdr:rowOff>
    </xdr:to>
    <xdr:sp macro="" textlink="">
      <xdr:nvSpPr>
        <xdr:cNvPr id="13" name="吹き出し: 角を丸めた四角形 12">
          <a:extLst>
            <a:ext uri="{FF2B5EF4-FFF2-40B4-BE49-F238E27FC236}">
              <a16:creationId xmlns:a16="http://schemas.microsoft.com/office/drawing/2014/main" id="{00000000-0008-0000-0600-00000D000000}"/>
            </a:ext>
          </a:extLst>
        </xdr:cNvPr>
        <xdr:cNvSpPr/>
      </xdr:nvSpPr>
      <xdr:spPr>
        <a:xfrm>
          <a:off x="6229350" y="13363575"/>
          <a:ext cx="1314450" cy="819150"/>
        </a:xfrm>
        <a:prstGeom prst="wedgeRoundRectCallo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Ctrl</a:t>
          </a:r>
          <a:r>
            <a:rPr kumimoji="1" lang="ja-JP" altLang="en-US" sz="1100">
              <a:solidFill>
                <a:schemeClr val="tx1"/>
              </a:solidFill>
            </a:rPr>
            <a:t>キーを押下</a:t>
          </a:r>
          <a:endParaRPr kumimoji="1" lang="en-US" altLang="ja-JP" sz="1100">
            <a:solidFill>
              <a:schemeClr val="tx1"/>
            </a:solidFill>
          </a:endParaRPr>
        </a:p>
        <a:p>
          <a:pPr algn="ctr"/>
          <a:r>
            <a:rPr kumimoji="1" lang="ja-JP" altLang="en-US" sz="1100">
              <a:solidFill>
                <a:schemeClr val="tx1"/>
              </a:solidFill>
            </a:rPr>
            <a:t>しながらクリック</a:t>
          </a:r>
        </a:p>
      </xdr:txBody>
    </xdr:sp>
    <xdr:clientData/>
  </xdr:twoCellAnchor>
  <xdr:twoCellAnchor editAs="oneCell">
    <xdr:from>
      <xdr:col>0</xdr:col>
      <xdr:colOff>130626</xdr:colOff>
      <xdr:row>73</xdr:row>
      <xdr:rowOff>0</xdr:rowOff>
    </xdr:from>
    <xdr:to>
      <xdr:col>18</xdr:col>
      <xdr:colOff>0</xdr:colOff>
      <xdr:row>90</xdr:row>
      <xdr:rowOff>0</xdr:rowOff>
    </xdr:to>
    <xdr:pic>
      <xdr:nvPicPr>
        <xdr:cNvPr id="15" name="図 14">
          <a:extLst>
            <a:ext uri="{FF2B5EF4-FFF2-40B4-BE49-F238E27FC236}">
              <a16:creationId xmlns:a16="http://schemas.microsoft.com/office/drawing/2014/main" id="{00000000-0008-0000-0600-00000F000000}"/>
            </a:ext>
          </a:extLst>
        </xdr:cNvPr>
        <xdr:cNvPicPr>
          <a:picLocks noChangeAspect="1"/>
        </xdr:cNvPicPr>
      </xdr:nvPicPr>
      <xdr:blipFill rotWithShape="1">
        <a:blip xmlns:r="http://schemas.openxmlformats.org/officeDocument/2006/relationships" r:embed="rId6"/>
        <a:srcRect t="2964" r="17490" b="52308"/>
        <a:stretch/>
      </xdr:blipFill>
      <xdr:spPr>
        <a:xfrm>
          <a:off x="130626" y="15335250"/>
          <a:ext cx="12213774" cy="3724275"/>
        </a:xfrm>
        <a:prstGeom prst="rect">
          <a:avLst/>
        </a:prstGeom>
      </xdr:spPr>
    </xdr:pic>
    <xdr:clientData/>
  </xdr:twoCellAnchor>
  <xdr:twoCellAnchor>
    <xdr:from>
      <xdr:col>14</xdr:col>
      <xdr:colOff>466724</xdr:colOff>
      <xdr:row>83</xdr:row>
      <xdr:rowOff>0</xdr:rowOff>
    </xdr:from>
    <xdr:to>
      <xdr:col>16</xdr:col>
      <xdr:colOff>685799</xdr:colOff>
      <xdr:row>84</xdr:row>
      <xdr:rowOff>140925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10067924" y="17526000"/>
          <a:ext cx="1590675" cy="3600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85725</xdr:colOff>
      <xdr:row>92</xdr:row>
      <xdr:rowOff>85725</xdr:rowOff>
    </xdr:from>
    <xdr:to>
      <xdr:col>13</xdr:col>
      <xdr:colOff>203752</xdr:colOff>
      <xdr:row>111</xdr:row>
      <xdr:rowOff>0</xdr:rowOff>
    </xdr:to>
    <xdr:pic>
      <xdr:nvPicPr>
        <xdr:cNvPr id="17" name="図 16">
          <a:extLst>
            <a:ext uri="{FF2B5EF4-FFF2-40B4-BE49-F238E27FC236}">
              <a16:creationId xmlns:a16="http://schemas.microsoft.com/office/drawing/2014/main" id="{00000000-0008-0000-0600-000011000000}"/>
            </a:ext>
          </a:extLst>
        </xdr:cNvPr>
        <xdr:cNvPicPr>
          <a:picLocks noChangeAspect="1"/>
        </xdr:cNvPicPr>
      </xdr:nvPicPr>
      <xdr:blipFill rotWithShape="1">
        <a:blip xmlns:r="http://schemas.openxmlformats.org/officeDocument/2006/relationships" r:embed="rId7"/>
        <a:srcRect t="17039" r="37440" b="32770"/>
        <a:stretch/>
      </xdr:blipFill>
      <xdr:spPr>
        <a:xfrm>
          <a:off x="85725" y="19583400"/>
          <a:ext cx="9033427" cy="4076700"/>
        </a:xfrm>
        <a:prstGeom prst="rect">
          <a:avLst/>
        </a:prstGeom>
      </xdr:spPr>
    </xdr:pic>
    <xdr:clientData/>
  </xdr:twoCellAnchor>
  <xdr:twoCellAnchor>
    <xdr:from>
      <xdr:col>8</xdr:col>
      <xdr:colOff>0</xdr:colOff>
      <xdr:row>109</xdr:row>
      <xdr:rowOff>0</xdr:rowOff>
    </xdr:from>
    <xdr:to>
      <xdr:col>11</xdr:col>
      <xdr:colOff>0</xdr:colOff>
      <xdr:row>110</xdr:row>
      <xdr:rowOff>140925</xdr:rowOff>
    </xdr:to>
    <xdr:sp macro="" textlink="">
      <xdr:nvSpPr>
        <xdr:cNvPr id="18" name="正方形/長方形 17">
          <a:extLst>
            <a:ext uri="{FF2B5EF4-FFF2-40B4-BE49-F238E27FC236}">
              <a16:creationId xmlns:a16="http://schemas.microsoft.com/office/drawing/2014/main" id="{00000000-0008-0000-0600-000012000000}"/>
            </a:ext>
          </a:extLst>
        </xdr:cNvPr>
        <xdr:cNvSpPr/>
      </xdr:nvSpPr>
      <xdr:spPr>
        <a:xfrm>
          <a:off x="5486400" y="23221950"/>
          <a:ext cx="2057400" cy="3600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13</xdr:col>
      <xdr:colOff>342899</xdr:colOff>
      <xdr:row>93</xdr:row>
      <xdr:rowOff>0</xdr:rowOff>
    </xdr:from>
    <xdr:to>
      <xdr:col>27</xdr:col>
      <xdr:colOff>114300</xdr:colOff>
      <xdr:row>111</xdr:row>
      <xdr:rowOff>0</xdr:rowOff>
    </xdr:to>
    <xdr:pic>
      <xdr:nvPicPr>
        <xdr:cNvPr id="19" name="図 18">
          <a:extLst>
            <a:ext uri="{FF2B5EF4-FFF2-40B4-BE49-F238E27FC236}">
              <a16:creationId xmlns:a16="http://schemas.microsoft.com/office/drawing/2014/main" id="{00000000-0008-0000-0600-000013000000}"/>
            </a:ext>
          </a:extLst>
        </xdr:cNvPr>
        <xdr:cNvPicPr>
          <a:picLocks noChangeAspect="1"/>
        </xdr:cNvPicPr>
      </xdr:nvPicPr>
      <xdr:blipFill rotWithShape="1">
        <a:blip xmlns:r="http://schemas.openxmlformats.org/officeDocument/2006/relationships" r:embed="rId8"/>
        <a:srcRect l="-312" t="18798" r="23427" b="23694"/>
        <a:stretch/>
      </xdr:blipFill>
      <xdr:spPr>
        <a:xfrm>
          <a:off x="9258299" y="19716750"/>
          <a:ext cx="9372601" cy="3943350"/>
        </a:xfrm>
        <a:prstGeom prst="rect">
          <a:avLst/>
        </a:prstGeom>
      </xdr:spPr>
    </xdr:pic>
    <xdr:clientData/>
  </xdr:twoCellAnchor>
  <xdr:twoCellAnchor>
    <xdr:from>
      <xdr:col>22</xdr:col>
      <xdr:colOff>609600</xdr:colOff>
      <xdr:row>101</xdr:row>
      <xdr:rowOff>0</xdr:rowOff>
    </xdr:from>
    <xdr:to>
      <xdr:col>25</xdr:col>
      <xdr:colOff>0</xdr:colOff>
      <xdr:row>102</xdr:row>
      <xdr:rowOff>140925</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5697200" y="21469350"/>
          <a:ext cx="1447800" cy="3600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96</xdr:row>
      <xdr:rowOff>0</xdr:rowOff>
    </xdr:from>
    <xdr:to>
      <xdr:col>24</xdr:col>
      <xdr:colOff>628650</xdr:colOff>
      <xdr:row>99</xdr:row>
      <xdr:rowOff>161925</xdr:rowOff>
    </xdr:to>
    <xdr:sp macro="" textlink="">
      <xdr:nvSpPr>
        <xdr:cNvPr id="21" name="吹き出し: 角を丸めた四角形 20">
          <a:extLst>
            <a:ext uri="{FF2B5EF4-FFF2-40B4-BE49-F238E27FC236}">
              <a16:creationId xmlns:a16="http://schemas.microsoft.com/office/drawing/2014/main" id="{00000000-0008-0000-0600-000015000000}"/>
            </a:ext>
          </a:extLst>
        </xdr:cNvPr>
        <xdr:cNvSpPr/>
      </xdr:nvSpPr>
      <xdr:spPr>
        <a:xfrm>
          <a:off x="15773400" y="20373975"/>
          <a:ext cx="1314450" cy="819150"/>
        </a:xfrm>
        <a:prstGeom prst="wedgeRoundRectCallo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同じ行のＪ列の</a:t>
          </a:r>
          <a:endParaRPr kumimoji="1" lang="en-US" altLang="ja-JP" sz="1100">
            <a:solidFill>
              <a:schemeClr val="tx1"/>
            </a:solidFill>
          </a:endParaRPr>
        </a:p>
        <a:p>
          <a:pPr algn="ctr"/>
          <a:r>
            <a:rPr kumimoji="1" lang="ja-JP" altLang="en-US" sz="1100">
              <a:solidFill>
                <a:schemeClr val="tx1"/>
              </a:solidFill>
            </a:rPr>
            <a:t>セルを選択</a:t>
          </a:r>
          <a:endParaRPr kumimoji="1" lang="en-US" altLang="ja-JP" sz="1100">
            <a:solidFill>
              <a:schemeClr val="tx1"/>
            </a:solidFill>
          </a:endParaRPr>
        </a:p>
      </xdr:txBody>
    </xdr:sp>
    <xdr:clientData/>
  </xdr:twoCellAnchor>
  <xdr:twoCellAnchor editAs="oneCell">
    <xdr:from>
      <xdr:col>0</xdr:col>
      <xdr:colOff>133350</xdr:colOff>
      <xdr:row>115</xdr:row>
      <xdr:rowOff>38100</xdr:rowOff>
    </xdr:from>
    <xdr:to>
      <xdr:col>14</xdr:col>
      <xdr:colOff>0</xdr:colOff>
      <xdr:row>128</xdr:row>
      <xdr:rowOff>214577</xdr:rowOff>
    </xdr:to>
    <xdr:pic>
      <xdr:nvPicPr>
        <xdr:cNvPr id="22" name="図 21">
          <a:extLst>
            <a:ext uri="{FF2B5EF4-FFF2-40B4-BE49-F238E27FC236}">
              <a16:creationId xmlns:a16="http://schemas.microsoft.com/office/drawing/2014/main" id="{00000000-0008-0000-0600-000016000000}"/>
            </a:ext>
          </a:extLst>
        </xdr:cNvPr>
        <xdr:cNvPicPr>
          <a:picLocks noChangeAspect="1"/>
        </xdr:cNvPicPr>
      </xdr:nvPicPr>
      <xdr:blipFill rotWithShape="1">
        <a:blip xmlns:r="http://schemas.openxmlformats.org/officeDocument/2006/relationships" r:embed="rId9"/>
        <a:srcRect t="17039" r="36242" b="46753"/>
        <a:stretch/>
      </xdr:blipFill>
      <xdr:spPr>
        <a:xfrm>
          <a:off x="133350" y="24574500"/>
          <a:ext cx="9467850" cy="3024452"/>
        </a:xfrm>
        <a:prstGeom prst="rect">
          <a:avLst/>
        </a:prstGeom>
      </xdr:spPr>
    </xdr:pic>
    <xdr:clientData/>
  </xdr:twoCellAnchor>
  <xdr:twoCellAnchor>
    <xdr:from>
      <xdr:col>9</xdr:col>
      <xdr:colOff>104774</xdr:colOff>
      <xdr:row>125</xdr:row>
      <xdr:rowOff>0</xdr:rowOff>
    </xdr:from>
    <xdr:to>
      <xdr:col>13</xdr:col>
      <xdr:colOff>685799</xdr:colOff>
      <xdr:row>126</xdr:row>
      <xdr:rowOff>140925</xdr:rowOff>
    </xdr:to>
    <xdr:sp macro="" textlink="">
      <xdr:nvSpPr>
        <xdr:cNvPr id="23" name="正方形/長方形 22">
          <a:extLst>
            <a:ext uri="{FF2B5EF4-FFF2-40B4-BE49-F238E27FC236}">
              <a16:creationId xmlns:a16="http://schemas.microsoft.com/office/drawing/2014/main" id="{00000000-0008-0000-0600-000017000000}"/>
            </a:ext>
          </a:extLst>
        </xdr:cNvPr>
        <xdr:cNvSpPr/>
      </xdr:nvSpPr>
      <xdr:spPr>
        <a:xfrm>
          <a:off x="6276974" y="26727150"/>
          <a:ext cx="3324225" cy="3600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57150</xdr:colOff>
      <xdr:row>120</xdr:row>
      <xdr:rowOff>57150</xdr:rowOff>
    </xdr:from>
    <xdr:to>
      <xdr:col>12</xdr:col>
      <xdr:colOff>0</xdr:colOff>
      <xdr:row>124</xdr:row>
      <xdr:rowOff>0</xdr:rowOff>
    </xdr:to>
    <xdr:sp macro="" textlink="">
      <xdr:nvSpPr>
        <xdr:cNvPr id="24" name="吹き出し: 角を丸めた四角形 23">
          <a:extLst>
            <a:ext uri="{FF2B5EF4-FFF2-40B4-BE49-F238E27FC236}">
              <a16:creationId xmlns:a16="http://schemas.microsoft.com/office/drawing/2014/main" id="{00000000-0008-0000-0600-000018000000}"/>
            </a:ext>
          </a:extLst>
        </xdr:cNvPr>
        <xdr:cNvSpPr/>
      </xdr:nvSpPr>
      <xdr:spPr>
        <a:xfrm>
          <a:off x="6915150" y="25688925"/>
          <a:ext cx="1314450" cy="819150"/>
        </a:xfrm>
        <a:prstGeom prst="wedgeRoundRectCallo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上の行の計算式をコピー</a:t>
          </a:r>
          <a:endParaRPr kumimoji="1" lang="en-US" altLang="ja-JP" sz="1100">
            <a:solidFill>
              <a:schemeClr val="tx1"/>
            </a:solidFill>
          </a:endParaRPr>
        </a:p>
      </xdr:txBody>
    </xdr:sp>
    <xdr:clientData/>
  </xdr:twoCellAnchor>
  <xdr:twoCellAnchor editAs="oneCell">
    <xdr:from>
      <xdr:col>0</xdr:col>
      <xdr:colOff>0</xdr:colOff>
      <xdr:row>132</xdr:row>
      <xdr:rowOff>133350</xdr:rowOff>
    </xdr:from>
    <xdr:to>
      <xdr:col>17</xdr:col>
      <xdr:colOff>590550</xdr:colOff>
      <xdr:row>155</xdr:row>
      <xdr:rowOff>54164</xdr:rowOff>
    </xdr:to>
    <xdr:pic>
      <xdr:nvPicPr>
        <xdr:cNvPr id="26" name="図 25">
          <a:extLst>
            <a:ext uri="{FF2B5EF4-FFF2-40B4-BE49-F238E27FC236}">
              <a16:creationId xmlns:a16="http://schemas.microsoft.com/office/drawing/2014/main" id="{00000000-0008-0000-0600-00001A000000}"/>
            </a:ext>
          </a:extLst>
        </xdr:cNvPr>
        <xdr:cNvPicPr>
          <a:picLocks noChangeAspect="1"/>
        </xdr:cNvPicPr>
      </xdr:nvPicPr>
      <xdr:blipFill rotWithShape="1">
        <a:blip xmlns:r="http://schemas.openxmlformats.org/officeDocument/2006/relationships" r:embed="rId10"/>
        <a:srcRect l="104" t="17410" r="1863" b="12026"/>
        <a:stretch/>
      </xdr:blipFill>
      <xdr:spPr>
        <a:xfrm>
          <a:off x="0" y="29051250"/>
          <a:ext cx="12249150" cy="4959539"/>
        </a:xfrm>
        <a:prstGeom prst="rect">
          <a:avLst/>
        </a:prstGeom>
      </xdr:spPr>
    </xdr:pic>
    <xdr:clientData/>
  </xdr:twoCellAnchor>
  <xdr:twoCellAnchor>
    <xdr:from>
      <xdr:col>13</xdr:col>
      <xdr:colOff>381001</xdr:colOff>
      <xdr:row>143</xdr:row>
      <xdr:rowOff>85725</xdr:rowOff>
    </xdr:from>
    <xdr:to>
      <xdr:col>15</xdr:col>
      <xdr:colOff>542925</xdr:colOff>
      <xdr:row>147</xdr:row>
      <xdr:rowOff>28575</xdr:rowOff>
    </xdr:to>
    <xdr:sp macro="" textlink="">
      <xdr:nvSpPr>
        <xdr:cNvPr id="27" name="吹き出し: 角を丸めた四角形 26">
          <a:extLst>
            <a:ext uri="{FF2B5EF4-FFF2-40B4-BE49-F238E27FC236}">
              <a16:creationId xmlns:a16="http://schemas.microsoft.com/office/drawing/2014/main" id="{00000000-0008-0000-0600-00001B000000}"/>
            </a:ext>
          </a:extLst>
        </xdr:cNvPr>
        <xdr:cNvSpPr/>
      </xdr:nvSpPr>
      <xdr:spPr>
        <a:xfrm>
          <a:off x="9296401" y="31413450"/>
          <a:ext cx="1533524" cy="819150"/>
        </a:xfrm>
        <a:prstGeom prst="wedgeRoundRectCallo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行の加除を行った場合は、当該計算式を確認すること</a:t>
          </a:r>
          <a:endParaRPr kumimoji="1" lang="en-US" altLang="ja-JP" sz="1100">
            <a:solidFill>
              <a:schemeClr val="tx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tic.pref.ibaraki.jp/facility/"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itic.pref.ibaraki.jp/facility/"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22.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84" Type="http://schemas.openxmlformats.org/officeDocument/2006/relationships/ctrlProp" Target="../ctrlProps/ctrlProp80.xml"/><Relationship Id="rId89" Type="http://schemas.openxmlformats.org/officeDocument/2006/relationships/ctrlProp" Target="../ctrlProps/ctrlProp85.xml"/><Relationship Id="rId16" Type="http://schemas.openxmlformats.org/officeDocument/2006/relationships/ctrlProp" Target="../ctrlProps/ctrlProp12.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22" Type="http://schemas.openxmlformats.org/officeDocument/2006/relationships/ctrlProp" Target="../ctrlProps/ctrlProp18.xml"/><Relationship Id="rId27" Type="http://schemas.openxmlformats.org/officeDocument/2006/relationships/ctrlProp" Target="../ctrlProps/ctrlProp23.xml"/><Relationship Id="rId43" Type="http://schemas.openxmlformats.org/officeDocument/2006/relationships/ctrlProp" Target="../ctrlProps/ctrlProp39.xml"/><Relationship Id="rId48" Type="http://schemas.openxmlformats.org/officeDocument/2006/relationships/ctrlProp" Target="../ctrlProps/ctrlProp44.xml"/><Relationship Id="rId64" Type="http://schemas.openxmlformats.org/officeDocument/2006/relationships/ctrlProp" Target="../ctrlProps/ctrlProp60.xml"/><Relationship Id="rId69" Type="http://schemas.openxmlformats.org/officeDocument/2006/relationships/ctrlProp" Target="../ctrlProps/ctrlProp65.xml"/><Relationship Id="rId80" Type="http://schemas.openxmlformats.org/officeDocument/2006/relationships/ctrlProp" Target="../ctrlProps/ctrlProp76.xml"/><Relationship Id="rId85" Type="http://schemas.openxmlformats.org/officeDocument/2006/relationships/ctrlProp" Target="../ctrlProps/ctrlProp81.xml"/><Relationship Id="rId3" Type="http://schemas.openxmlformats.org/officeDocument/2006/relationships/drawing" Target="../drawings/drawing5.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59" Type="http://schemas.openxmlformats.org/officeDocument/2006/relationships/ctrlProp" Target="../ctrlProps/ctrlProp55.xml"/><Relationship Id="rId67" Type="http://schemas.openxmlformats.org/officeDocument/2006/relationships/ctrlProp" Target="../ctrlProps/ctrlProp63.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70" Type="http://schemas.openxmlformats.org/officeDocument/2006/relationships/ctrlProp" Target="../ctrlProps/ctrlProp66.xml"/><Relationship Id="rId75" Type="http://schemas.openxmlformats.org/officeDocument/2006/relationships/ctrlProp" Target="../ctrlProps/ctrlProp71.xml"/><Relationship Id="rId83" Type="http://schemas.openxmlformats.org/officeDocument/2006/relationships/ctrlProp" Target="../ctrlProps/ctrlProp79.xml"/><Relationship Id="rId88" Type="http://schemas.openxmlformats.org/officeDocument/2006/relationships/ctrlProp" Target="../ctrlProps/ctrlProp84.xml"/><Relationship Id="rId91" Type="http://schemas.openxmlformats.org/officeDocument/2006/relationships/ctrlProp" Target="../ctrlProps/ctrlProp87.xml"/><Relationship Id="rId96" Type="http://schemas.openxmlformats.org/officeDocument/2006/relationships/ctrlProp" Target="../ctrlProps/ctrlProp92.xml"/><Relationship Id="rId1" Type="http://schemas.openxmlformats.org/officeDocument/2006/relationships/hyperlink" Target="https://www.itic.pref.ibaraki.jp/facility/" TargetMode="External"/><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73" Type="http://schemas.openxmlformats.org/officeDocument/2006/relationships/ctrlProp" Target="../ctrlProps/ctrlProp69.xml"/><Relationship Id="rId78" Type="http://schemas.openxmlformats.org/officeDocument/2006/relationships/ctrlProp" Target="../ctrlProps/ctrlProp74.xml"/><Relationship Id="rId81" Type="http://schemas.openxmlformats.org/officeDocument/2006/relationships/ctrlProp" Target="../ctrlProps/ctrlProp77.xml"/><Relationship Id="rId86" Type="http://schemas.openxmlformats.org/officeDocument/2006/relationships/ctrlProp" Target="../ctrlProps/ctrlProp82.xml"/><Relationship Id="rId94" Type="http://schemas.openxmlformats.org/officeDocument/2006/relationships/ctrlProp" Target="../ctrlProps/ctrlProp90.xml"/><Relationship Id="rId99" Type="http://schemas.openxmlformats.org/officeDocument/2006/relationships/ctrlProp" Target="../ctrlProps/ctrlProp95.xml"/><Relationship Id="rId4" Type="http://schemas.openxmlformats.org/officeDocument/2006/relationships/vmlDrawing" Target="../drawings/vmlDrawing4.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2" Type="http://schemas.openxmlformats.org/officeDocument/2006/relationships/printerSettings" Target="../printerSettings/printerSettings5.bin"/><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61" Type="http://schemas.openxmlformats.org/officeDocument/2006/relationships/ctrlProp" Target="../ctrlProps/ctrlProp57.xml"/><Relationship Id="rId82" Type="http://schemas.openxmlformats.org/officeDocument/2006/relationships/ctrlProp" Target="../ctrlProps/ctrlProp78.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P116"/>
  <sheetViews>
    <sheetView showGridLines="0" tabSelected="1" view="pageBreakPreview" zoomScaleNormal="100" zoomScaleSheetLayoutView="100" workbookViewId="0">
      <selection activeCell="AL16" sqref="AL16:AZ17"/>
    </sheetView>
  </sheetViews>
  <sheetFormatPr defaultColWidth="1.90625" defaultRowHeight="11.25" customHeight="1"/>
  <cols>
    <col min="1" max="2" width="1.90625" style="32" customWidth="1"/>
    <col min="3" max="11" width="1.90625" style="32"/>
    <col min="12" max="12" width="3.453125" style="32" bestFit="1" customWidth="1"/>
    <col min="13" max="41" width="1.90625" style="32"/>
    <col min="42" max="42" width="1.90625" style="32" customWidth="1"/>
    <col min="43" max="53" width="1.90625" style="32"/>
    <col min="54" max="54" width="4.90625" style="32" customWidth="1"/>
    <col min="55" max="55" width="2.453125" style="32" customWidth="1"/>
    <col min="56" max="56" width="1.90625" style="32"/>
    <col min="57" max="57" width="3" style="32" bestFit="1" customWidth="1"/>
    <col min="58" max="58" width="7.90625" style="32" customWidth="1"/>
    <col min="59" max="59" width="5.453125" style="32" customWidth="1"/>
    <col min="60" max="60" width="5.6328125" style="32" customWidth="1"/>
    <col min="61" max="61" width="4.6328125" style="32" customWidth="1"/>
    <col min="62" max="65" width="1.90625" style="32" customWidth="1"/>
    <col min="66" max="68" width="1.90625" style="32" hidden="1" customWidth="1"/>
    <col min="69" max="69" width="31" style="32" hidden="1" customWidth="1"/>
    <col min="70" max="70" width="11.90625" style="32" hidden="1" customWidth="1"/>
    <col min="71" max="71" width="9.453125" style="32" hidden="1" customWidth="1"/>
    <col min="72" max="72" width="10.453125" style="32" hidden="1" customWidth="1"/>
    <col min="73" max="74" width="10.1796875" style="32" hidden="1" customWidth="1"/>
    <col min="75" max="76" width="9.6328125" style="32" hidden="1" customWidth="1"/>
    <col min="77" max="78" width="9.6328125" style="32" customWidth="1"/>
    <col min="79" max="80" width="2.36328125" style="32" customWidth="1"/>
    <col min="81" max="16384" width="1.90625" style="32"/>
  </cols>
  <sheetData>
    <row r="1" spans="2:80" s="23" customFormat="1" ht="11.25" customHeight="1">
      <c r="B1" s="482" t="s">
        <v>355</v>
      </c>
      <c r="C1" s="483"/>
      <c r="D1" s="483"/>
      <c r="E1" s="483"/>
      <c r="F1" s="483"/>
      <c r="G1" s="484"/>
      <c r="H1" s="488" t="s">
        <v>23</v>
      </c>
      <c r="I1" s="475"/>
      <c r="J1" s="475"/>
      <c r="K1" s="474" t="s">
        <v>348</v>
      </c>
      <c r="L1" s="474"/>
      <c r="M1" s="474"/>
      <c r="N1" s="475" t="s">
        <v>19</v>
      </c>
      <c r="O1" s="475"/>
      <c r="P1" s="474"/>
      <c r="Q1" s="474"/>
      <c r="R1" s="474"/>
      <c r="S1" s="475" t="s">
        <v>20</v>
      </c>
      <c r="T1" s="475"/>
      <c r="U1" s="474"/>
      <c r="V1" s="474"/>
      <c r="W1" s="474"/>
      <c r="X1" s="475" t="s">
        <v>22</v>
      </c>
      <c r="Y1" s="476"/>
      <c r="AE1" s="479" t="str">
        <f>プルダウン用シート!J1</f>
        <v>ver8（R8.10.1）</v>
      </c>
      <c r="AF1" s="479"/>
      <c r="AG1" s="479"/>
      <c r="AH1" s="479"/>
      <c r="AI1" s="479"/>
      <c r="AJ1" s="479"/>
      <c r="AK1" s="479"/>
      <c r="AL1" s="479"/>
      <c r="AM1" s="479"/>
      <c r="AN1" s="479"/>
      <c r="AO1" s="479"/>
      <c r="AP1" s="479"/>
      <c r="AQ1" s="479"/>
      <c r="AR1" s="479"/>
      <c r="AS1" s="479"/>
      <c r="AT1" s="479"/>
      <c r="AU1" s="479"/>
      <c r="AV1" s="479"/>
      <c r="AW1" s="479"/>
      <c r="AX1" s="479"/>
      <c r="AY1" s="479"/>
    </row>
    <row r="2" spans="2:80" s="23" customFormat="1" ht="11.25" customHeight="1" thickBot="1">
      <c r="B2" s="485"/>
      <c r="C2" s="486"/>
      <c r="D2" s="486"/>
      <c r="E2" s="486"/>
      <c r="F2" s="486"/>
      <c r="G2" s="487"/>
      <c r="H2" s="489"/>
      <c r="I2" s="477"/>
      <c r="J2" s="477"/>
      <c r="K2" s="24"/>
      <c r="L2" s="24"/>
      <c r="M2" s="24"/>
      <c r="N2" s="477"/>
      <c r="O2" s="477"/>
      <c r="P2" s="24"/>
      <c r="Q2" s="24"/>
      <c r="R2" s="24"/>
      <c r="S2" s="477"/>
      <c r="T2" s="477"/>
      <c r="U2" s="24"/>
      <c r="V2" s="24"/>
      <c r="W2" s="24"/>
      <c r="X2" s="477"/>
      <c r="Y2" s="478"/>
    </row>
    <row r="3" spans="2:80" s="23" customFormat="1" ht="11.25" customHeight="1">
      <c r="B3" s="23" t="s">
        <v>383</v>
      </c>
      <c r="C3" s="25"/>
      <c r="D3" s="25"/>
      <c r="E3" s="25"/>
      <c r="F3" s="25"/>
      <c r="G3" s="26"/>
      <c r="H3" s="27"/>
      <c r="I3" s="27"/>
      <c r="J3" s="27"/>
      <c r="K3" s="28"/>
      <c r="L3" s="28"/>
      <c r="M3" s="28"/>
      <c r="N3" s="27"/>
      <c r="O3" s="27"/>
      <c r="P3" s="28"/>
      <c r="Q3" s="28"/>
      <c r="R3" s="28"/>
      <c r="S3" s="27"/>
      <c r="T3" s="27"/>
      <c r="U3" s="28"/>
      <c r="V3" s="28"/>
      <c r="W3" s="28"/>
      <c r="X3" s="27"/>
      <c r="Y3" s="27"/>
    </row>
    <row r="4" spans="2:80" s="29" customFormat="1" ht="11.25" customHeight="1">
      <c r="B4" s="480" t="s">
        <v>15</v>
      </c>
      <c r="C4" s="480"/>
      <c r="D4" s="480"/>
      <c r="E4" s="480"/>
      <c r="F4" s="481" t="s">
        <v>9</v>
      </c>
      <c r="G4" s="481"/>
      <c r="H4" s="481"/>
      <c r="I4" s="481"/>
      <c r="J4" s="481"/>
      <c r="K4" s="481" t="s">
        <v>8</v>
      </c>
      <c r="L4" s="481"/>
      <c r="M4" s="481"/>
      <c r="N4" s="481"/>
      <c r="O4" s="481"/>
      <c r="P4" s="481" t="s">
        <v>10</v>
      </c>
      <c r="Q4" s="481"/>
      <c r="R4" s="481"/>
      <c r="S4" s="481"/>
      <c r="T4" s="481"/>
      <c r="U4" s="481"/>
      <c r="V4" s="481"/>
      <c r="W4" s="481"/>
      <c r="X4" s="481"/>
      <c r="Y4" s="481"/>
      <c r="Z4" s="481"/>
      <c r="AA4" s="481" t="s">
        <v>14</v>
      </c>
      <c r="AB4" s="481"/>
      <c r="AC4" s="481"/>
      <c r="AD4" s="481"/>
      <c r="AE4" s="481"/>
      <c r="CA4" s="23"/>
      <c r="CB4" s="23"/>
    </row>
    <row r="5" spans="2:80" s="29" customFormat="1" ht="11.25" customHeight="1">
      <c r="B5" s="467"/>
      <c r="C5" s="467"/>
      <c r="D5" s="467"/>
      <c r="E5" s="467"/>
      <c r="F5" s="467"/>
      <c r="G5" s="467"/>
      <c r="H5" s="467"/>
      <c r="I5" s="467"/>
      <c r="J5" s="467"/>
      <c r="K5" s="467"/>
      <c r="L5" s="467"/>
      <c r="M5" s="467"/>
      <c r="N5" s="467"/>
      <c r="O5" s="467"/>
      <c r="P5" s="467"/>
      <c r="Q5" s="467"/>
      <c r="R5" s="467"/>
      <c r="S5" s="467"/>
      <c r="T5" s="467"/>
      <c r="U5" s="467"/>
      <c r="V5" s="467"/>
      <c r="W5" s="467"/>
      <c r="X5" s="467"/>
      <c r="Y5" s="467"/>
      <c r="Z5" s="467"/>
      <c r="AA5" s="467"/>
      <c r="AB5" s="467"/>
      <c r="AC5" s="467"/>
      <c r="AD5" s="467"/>
      <c r="AE5" s="467"/>
      <c r="BZ5" s="23"/>
      <c r="CA5" s="23"/>
      <c r="CB5" s="23"/>
    </row>
    <row r="6" spans="2:80" s="29" customFormat="1" ht="11.25" customHeight="1">
      <c r="B6" s="467"/>
      <c r="C6" s="467"/>
      <c r="D6" s="467"/>
      <c r="E6" s="467"/>
      <c r="F6" s="467"/>
      <c r="G6" s="467"/>
      <c r="H6" s="467"/>
      <c r="I6" s="467"/>
      <c r="J6" s="467"/>
      <c r="K6" s="467"/>
      <c r="L6" s="467"/>
      <c r="M6" s="467"/>
      <c r="N6" s="467"/>
      <c r="O6" s="467"/>
      <c r="P6" s="467"/>
      <c r="Q6" s="467"/>
      <c r="R6" s="467"/>
      <c r="S6" s="467"/>
      <c r="T6" s="467"/>
      <c r="U6" s="467"/>
      <c r="V6" s="467"/>
      <c r="W6" s="467"/>
      <c r="X6" s="467"/>
      <c r="Y6" s="467"/>
      <c r="Z6" s="467"/>
      <c r="AA6" s="467"/>
      <c r="AB6" s="467"/>
      <c r="AC6" s="467"/>
      <c r="AD6" s="467"/>
      <c r="AE6" s="467"/>
      <c r="CA6" s="23"/>
      <c r="CB6" s="23"/>
    </row>
    <row r="7" spans="2:80" s="29" customFormat="1" ht="11.25" customHeight="1">
      <c r="B7" s="467"/>
      <c r="C7" s="467"/>
      <c r="D7" s="467"/>
      <c r="E7" s="467"/>
      <c r="F7" s="467"/>
      <c r="G7" s="467"/>
      <c r="H7" s="467"/>
      <c r="I7" s="467"/>
      <c r="J7" s="467"/>
      <c r="K7" s="467"/>
      <c r="L7" s="467"/>
      <c r="M7" s="467"/>
      <c r="N7" s="467"/>
      <c r="O7" s="467"/>
      <c r="P7" s="467"/>
      <c r="Q7" s="467"/>
      <c r="R7" s="467"/>
      <c r="S7" s="467"/>
      <c r="T7" s="467"/>
      <c r="U7" s="467"/>
      <c r="V7" s="467"/>
      <c r="W7" s="467"/>
      <c r="X7" s="467"/>
      <c r="Y7" s="467"/>
      <c r="Z7" s="467"/>
      <c r="AA7" s="467"/>
      <c r="AB7" s="467"/>
      <c r="AC7" s="467"/>
      <c r="AD7" s="467"/>
      <c r="AE7" s="467"/>
      <c r="BZ7" s="23"/>
      <c r="CA7" s="23"/>
      <c r="CB7" s="23"/>
    </row>
    <row r="8" spans="2:80" s="29" customFormat="1" ht="11.25" customHeight="1">
      <c r="B8" s="467"/>
      <c r="C8" s="467"/>
      <c r="D8" s="467"/>
      <c r="E8" s="467"/>
      <c r="F8" s="467"/>
      <c r="G8" s="467"/>
      <c r="H8" s="467"/>
      <c r="I8" s="467"/>
      <c r="J8" s="467"/>
      <c r="K8" s="467"/>
      <c r="L8" s="467"/>
      <c r="M8" s="467"/>
      <c r="N8" s="467"/>
      <c r="O8" s="467"/>
      <c r="P8" s="467"/>
      <c r="Q8" s="467"/>
      <c r="R8" s="467"/>
      <c r="S8" s="467"/>
      <c r="T8" s="467"/>
      <c r="U8" s="467"/>
      <c r="V8" s="467"/>
      <c r="W8" s="467"/>
      <c r="X8" s="467"/>
      <c r="Y8" s="467"/>
      <c r="Z8" s="467"/>
      <c r="AA8" s="467"/>
      <c r="AB8" s="467"/>
      <c r="AC8" s="467"/>
      <c r="AD8" s="467"/>
      <c r="AE8" s="467"/>
      <c r="BF8" s="30"/>
      <c r="BG8" s="30"/>
      <c r="BH8" s="30"/>
      <c r="BI8" s="30"/>
      <c r="BJ8" s="31"/>
      <c r="BK8" s="31"/>
      <c r="BL8" s="31"/>
      <c r="BM8" s="31"/>
      <c r="BN8" s="31"/>
      <c r="BO8" s="31"/>
      <c r="BP8" s="31"/>
      <c r="BQ8" s="31"/>
      <c r="BR8" s="31"/>
      <c r="BS8" s="32"/>
      <c r="CA8" s="23"/>
      <c r="CB8" s="23"/>
    </row>
    <row r="9" spans="2:80" s="29" customFormat="1" ht="6" customHeight="1" thickBot="1">
      <c r="B9" s="32"/>
      <c r="C9" s="32"/>
      <c r="D9" s="32"/>
      <c r="E9" s="32"/>
      <c r="F9" s="33"/>
      <c r="G9" s="34"/>
      <c r="H9" s="32"/>
      <c r="I9" s="32"/>
      <c r="J9" s="32"/>
      <c r="K9" s="32"/>
      <c r="L9" s="32"/>
      <c r="M9" s="32"/>
      <c r="N9" s="32"/>
      <c r="O9" s="32"/>
      <c r="BF9" s="35"/>
      <c r="BG9" s="35"/>
      <c r="BH9" s="35"/>
      <c r="BI9" s="35"/>
      <c r="BJ9" s="35"/>
      <c r="BK9" s="35"/>
      <c r="BL9" s="35"/>
      <c r="BM9" s="35"/>
      <c r="BN9" s="35"/>
      <c r="BO9" s="35"/>
      <c r="BP9" s="35"/>
      <c r="BQ9" s="35"/>
      <c r="BR9" s="35"/>
      <c r="BZ9" s="23"/>
      <c r="CA9" s="23"/>
      <c r="CB9" s="23"/>
    </row>
    <row r="10" spans="2:80" ht="11.25" customHeight="1">
      <c r="B10" s="468" t="s">
        <v>6</v>
      </c>
      <c r="C10" s="469"/>
      <c r="D10" s="469"/>
      <c r="E10" s="469"/>
      <c r="F10" s="469"/>
      <c r="G10" s="469"/>
      <c r="H10" s="469"/>
      <c r="I10" s="469"/>
      <c r="J10" s="469"/>
      <c r="K10" s="469"/>
      <c r="L10" s="469"/>
      <c r="M10" s="469"/>
      <c r="N10" s="469"/>
      <c r="O10" s="469"/>
      <c r="P10" s="469"/>
      <c r="Q10" s="469"/>
      <c r="R10" s="469"/>
      <c r="S10" s="469"/>
      <c r="T10" s="469"/>
      <c r="U10" s="469"/>
      <c r="V10" s="469"/>
      <c r="W10" s="469"/>
      <c r="X10" s="469"/>
      <c r="Y10" s="469"/>
      <c r="Z10" s="469"/>
      <c r="AA10" s="469"/>
      <c r="AB10" s="469"/>
      <c r="AC10" s="469"/>
      <c r="AD10" s="469"/>
      <c r="AE10" s="469"/>
      <c r="AF10" s="469"/>
      <c r="AG10" s="469"/>
      <c r="AH10" s="469"/>
      <c r="AI10" s="469"/>
      <c r="AJ10" s="469"/>
      <c r="AK10" s="469"/>
      <c r="AL10" s="469"/>
      <c r="AM10" s="469"/>
      <c r="AN10" s="469"/>
      <c r="AO10" s="469"/>
      <c r="AP10" s="469"/>
      <c r="AQ10" s="469"/>
      <c r="AR10" s="469"/>
      <c r="AS10" s="469"/>
      <c r="AT10" s="469"/>
      <c r="AU10" s="469"/>
      <c r="AV10" s="469"/>
      <c r="AW10" s="469"/>
      <c r="AX10" s="469"/>
      <c r="AY10" s="469"/>
      <c r="AZ10" s="469"/>
      <c r="BA10" s="469"/>
      <c r="BB10" s="470"/>
      <c r="BJ10" s="30"/>
      <c r="BK10" s="30"/>
      <c r="BL10" s="30"/>
      <c r="BM10" s="30"/>
      <c r="BN10" s="30"/>
      <c r="BO10" s="30"/>
      <c r="BP10" s="30"/>
      <c r="BQ10" s="30"/>
      <c r="BR10" s="30"/>
      <c r="BU10" s="462"/>
      <c r="BV10" s="462"/>
      <c r="BW10" s="462"/>
      <c r="BX10" s="462"/>
      <c r="BY10" s="462"/>
      <c r="BZ10" s="29"/>
      <c r="CA10" s="23"/>
      <c r="CB10" s="23"/>
    </row>
    <row r="11" spans="2:80" ht="11.25" customHeight="1">
      <c r="B11" s="471"/>
      <c r="C11" s="472"/>
      <c r="D11" s="472"/>
      <c r="E11" s="472"/>
      <c r="F11" s="472"/>
      <c r="G11" s="472"/>
      <c r="H11" s="472"/>
      <c r="I11" s="472"/>
      <c r="J11" s="472"/>
      <c r="K11" s="472"/>
      <c r="L11" s="472"/>
      <c r="M11" s="472"/>
      <c r="N11" s="472"/>
      <c r="O11" s="472"/>
      <c r="P11" s="472"/>
      <c r="Q11" s="472"/>
      <c r="R11" s="472"/>
      <c r="S11" s="472"/>
      <c r="T11" s="472"/>
      <c r="U11" s="472"/>
      <c r="V11" s="472"/>
      <c r="W11" s="472"/>
      <c r="X11" s="472"/>
      <c r="Y11" s="472"/>
      <c r="Z11" s="472"/>
      <c r="AA11" s="472"/>
      <c r="AB11" s="472"/>
      <c r="AC11" s="472"/>
      <c r="AD11" s="472"/>
      <c r="AE11" s="472"/>
      <c r="AF11" s="472"/>
      <c r="AG11" s="472"/>
      <c r="AH11" s="472"/>
      <c r="AI11" s="472"/>
      <c r="AJ11" s="472"/>
      <c r="AK11" s="472"/>
      <c r="AL11" s="472"/>
      <c r="AM11" s="472"/>
      <c r="AN11" s="472"/>
      <c r="AO11" s="472"/>
      <c r="AP11" s="472"/>
      <c r="AQ11" s="472"/>
      <c r="AR11" s="472"/>
      <c r="AS11" s="472"/>
      <c r="AT11" s="472"/>
      <c r="AU11" s="472"/>
      <c r="AV11" s="472"/>
      <c r="AW11" s="472"/>
      <c r="AX11" s="472"/>
      <c r="AY11" s="472"/>
      <c r="AZ11" s="472"/>
      <c r="BA11" s="472"/>
      <c r="BB11" s="473"/>
      <c r="BE11" s="463" t="s">
        <v>443</v>
      </c>
      <c r="BF11" s="463"/>
      <c r="BG11" s="463"/>
      <c r="BH11" s="463"/>
      <c r="BI11" s="36"/>
      <c r="BJ11" s="36"/>
      <c r="BK11" s="36"/>
      <c r="BL11" s="36"/>
      <c r="BM11" s="30"/>
      <c r="BN11" s="30"/>
      <c r="BO11" s="30"/>
      <c r="BP11" s="30"/>
      <c r="BQ11" s="30"/>
      <c r="BR11" s="30"/>
      <c r="BZ11" s="23"/>
      <c r="CA11" s="23"/>
      <c r="CB11" s="23"/>
    </row>
    <row r="12" spans="2:80" ht="11.25" customHeight="1">
      <c r="B12" s="471"/>
      <c r="C12" s="472"/>
      <c r="D12" s="472"/>
      <c r="E12" s="472"/>
      <c r="F12" s="472"/>
      <c r="G12" s="472"/>
      <c r="H12" s="472"/>
      <c r="I12" s="472"/>
      <c r="J12" s="472"/>
      <c r="K12" s="472"/>
      <c r="L12" s="472"/>
      <c r="M12" s="472"/>
      <c r="N12" s="472"/>
      <c r="O12" s="472"/>
      <c r="P12" s="472"/>
      <c r="Q12" s="472"/>
      <c r="R12" s="472"/>
      <c r="S12" s="472"/>
      <c r="T12" s="472"/>
      <c r="U12" s="472"/>
      <c r="V12" s="472"/>
      <c r="W12" s="472"/>
      <c r="X12" s="472"/>
      <c r="Y12" s="472"/>
      <c r="Z12" s="472"/>
      <c r="AA12" s="472"/>
      <c r="AB12" s="472"/>
      <c r="AC12" s="472"/>
      <c r="AD12" s="472"/>
      <c r="AE12" s="472"/>
      <c r="AF12" s="472"/>
      <c r="AG12" s="472"/>
      <c r="AH12" s="472"/>
      <c r="AI12" s="472"/>
      <c r="AJ12" s="472"/>
      <c r="AK12" s="472"/>
      <c r="AL12" s="472"/>
      <c r="AM12" s="472"/>
      <c r="AN12" s="472"/>
      <c r="AO12" s="472"/>
      <c r="AP12" s="472"/>
      <c r="AQ12" s="472"/>
      <c r="AR12" s="472"/>
      <c r="AS12" s="472"/>
      <c r="AT12" s="472"/>
      <c r="AU12" s="472"/>
      <c r="AV12" s="472"/>
      <c r="AW12" s="472"/>
      <c r="AX12" s="472"/>
      <c r="AY12" s="472"/>
      <c r="AZ12" s="472"/>
      <c r="BA12" s="472"/>
      <c r="BB12" s="473"/>
      <c r="BE12" s="463"/>
      <c r="BF12" s="463"/>
      <c r="BG12" s="463"/>
      <c r="BH12" s="463"/>
      <c r="BI12" s="36"/>
      <c r="BJ12" s="36"/>
      <c r="BK12" s="36"/>
      <c r="BL12" s="36"/>
      <c r="BM12" s="35"/>
      <c r="BN12" s="35"/>
      <c r="BO12" s="35"/>
      <c r="BP12" s="35"/>
      <c r="BQ12" s="35"/>
      <c r="BR12" s="35"/>
      <c r="BZ12" s="29"/>
      <c r="CA12" s="23"/>
      <c r="CB12" s="23"/>
    </row>
    <row r="13" spans="2:80" s="37" customFormat="1" ht="17.5">
      <c r="B13" s="38"/>
      <c r="C13" s="39"/>
      <c r="D13" s="39"/>
      <c r="E13" s="39"/>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464" t="s">
        <v>23</v>
      </c>
      <c r="AI13" s="464"/>
      <c r="AJ13" s="464"/>
      <c r="AK13" s="465">
        <v>8</v>
      </c>
      <c r="AL13" s="465"/>
      <c r="AM13" s="465"/>
      <c r="AN13" s="464" t="s">
        <v>19</v>
      </c>
      <c r="AO13" s="464"/>
      <c r="AP13" s="465">
        <v>10</v>
      </c>
      <c r="AQ13" s="465"/>
      <c r="AR13" s="465"/>
      <c r="AS13" s="464" t="s">
        <v>20</v>
      </c>
      <c r="AT13" s="464"/>
      <c r="AU13" s="465">
        <v>1</v>
      </c>
      <c r="AV13" s="465"/>
      <c r="AW13" s="465"/>
      <c r="AX13" s="464" t="s">
        <v>22</v>
      </c>
      <c r="AY13" s="464"/>
      <c r="AZ13" s="40"/>
      <c r="BA13" s="40"/>
      <c r="BB13" s="41"/>
      <c r="BE13" s="466">
        <f ca="1">YEAR(TODAY())-2018</f>
        <v>8</v>
      </c>
      <c r="BF13" s="466"/>
      <c r="BG13" s="42">
        <f ca="1">MONTH(TODAY())</f>
        <v>9</v>
      </c>
      <c r="BH13" s="43">
        <f ca="1">DAY(TODAY())</f>
        <v>28</v>
      </c>
      <c r="BI13" s="42"/>
      <c r="BK13" s="43"/>
      <c r="BL13" s="43"/>
      <c r="BM13" s="43"/>
      <c r="BZ13" s="23"/>
      <c r="CA13" s="23"/>
      <c r="CB13" s="23"/>
    </row>
    <row r="14" spans="2:80" s="37" customFormat="1" ht="6.75" customHeight="1">
      <c r="B14" s="44"/>
      <c r="AH14" s="45"/>
      <c r="AI14" s="45"/>
      <c r="AJ14" s="45"/>
      <c r="AK14" s="45"/>
      <c r="AL14" s="45"/>
      <c r="AM14" s="45"/>
      <c r="AN14" s="45"/>
      <c r="AO14" s="45"/>
      <c r="AP14" s="45"/>
      <c r="AQ14" s="45"/>
      <c r="AR14" s="45"/>
      <c r="AS14" s="45"/>
      <c r="AT14" s="45"/>
      <c r="AU14" s="45"/>
      <c r="AV14" s="45"/>
      <c r="AW14" s="45"/>
      <c r="AX14" s="45"/>
      <c r="AY14" s="40"/>
      <c r="AZ14" s="40"/>
      <c r="BA14" s="40"/>
      <c r="BB14" s="41"/>
      <c r="BZ14" s="29"/>
      <c r="CA14" s="23"/>
      <c r="CB14" s="23"/>
    </row>
    <row r="15" spans="2:80" s="37" customFormat="1" ht="11.25" customHeight="1">
      <c r="B15" s="44"/>
      <c r="C15" s="450" t="s">
        <v>7</v>
      </c>
      <c r="D15" s="450"/>
      <c r="E15" s="450"/>
      <c r="F15" s="450"/>
      <c r="G15" s="450"/>
      <c r="H15" s="450"/>
      <c r="I15" s="450"/>
      <c r="J15" s="450"/>
      <c r="K15" s="450"/>
      <c r="L15" s="450"/>
      <c r="M15" s="450"/>
      <c r="N15" s="450"/>
      <c r="O15" s="450"/>
      <c r="P15" s="450"/>
      <c r="Q15" s="450"/>
      <c r="R15" s="450"/>
      <c r="S15" s="450"/>
      <c r="T15" s="450"/>
      <c r="U15" s="450"/>
      <c r="V15" s="450"/>
      <c r="W15" s="450"/>
      <c r="X15" s="450"/>
      <c r="AI15" s="46"/>
      <c r="AJ15" s="46"/>
      <c r="AK15" s="46"/>
      <c r="AL15" s="46"/>
      <c r="AM15" s="46"/>
      <c r="AN15" s="46"/>
      <c r="AO15" s="46"/>
      <c r="AP15" s="46"/>
      <c r="AQ15" s="46"/>
      <c r="AR15" s="46"/>
      <c r="AS15" s="46"/>
      <c r="AT15" s="46"/>
      <c r="AU15" s="46"/>
      <c r="AV15" s="46"/>
      <c r="AW15" s="46"/>
      <c r="AX15" s="46"/>
      <c r="AY15" s="46"/>
      <c r="AZ15" s="46"/>
      <c r="BA15" s="46"/>
      <c r="BB15" s="47"/>
      <c r="BZ15" s="23"/>
      <c r="CA15" s="23"/>
      <c r="CB15" s="23"/>
    </row>
    <row r="16" spans="2:80" s="37" customFormat="1" ht="11.25" customHeight="1">
      <c r="B16" s="44"/>
      <c r="C16" s="450"/>
      <c r="D16" s="450"/>
      <c r="E16" s="450"/>
      <c r="F16" s="450"/>
      <c r="G16" s="450"/>
      <c r="H16" s="450"/>
      <c r="I16" s="450"/>
      <c r="J16" s="450"/>
      <c r="K16" s="450"/>
      <c r="L16" s="450"/>
      <c r="M16" s="450"/>
      <c r="N16" s="450"/>
      <c r="O16" s="450"/>
      <c r="P16" s="450"/>
      <c r="Q16" s="450"/>
      <c r="R16" s="450"/>
      <c r="S16" s="450"/>
      <c r="T16" s="450"/>
      <c r="U16" s="450"/>
      <c r="V16" s="450"/>
      <c r="W16" s="450"/>
      <c r="X16" s="450"/>
      <c r="AD16" s="262"/>
      <c r="AE16" s="262"/>
      <c r="AF16" s="262"/>
      <c r="AG16" s="262"/>
      <c r="AH16" s="262"/>
      <c r="AI16" s="440" t="s">
        <v>1</v>
      </c>
      <c r="AJ16" s="440"/>
      <c r="AK16" s="440"/>
      <c r="AL16" s="451" t="s">
        <v>365</v>
      </c>
      <c r="AM16" s="451"/>
      <c r="AN16" s="451"/>
      <c r="AO16" s="451"/>
      <c r="AP16" s="451"/>
      <c r="AQ16" s="451"/>
      <c r="AR16" s="451"/>
      <c r="AS16" s="451"/>
      <c r="AT16" s="451"/>
      <c r="AU16" s="451"/>
      <c r="AV16" s="451"/>
      <c r="AW16" s="451"/>
      <c r="AX16" s="451"/>
      <c r="AY16" s="451"/>
      <c r="AZ16" s="451"/>
      <c r="BA16" s="263"/>
      <c r="BB16" s="48"/>
      <c r="BZ16" s="29"/>
      <c r="CA16" s="23"/>
      <c r="CB16" s="23"/>
    </row>
    <row r="17" spans="2:80" s="37" customFormat="1" ht="11.25" customHeight="1">
      <c r="B17" s="44"/>
      <c r="C17" s="450"/>
      <c r="D17" s="450"/>
      <c r="E17" s="450"/>
      <c r="F17" s="450"/>
      <c r="G17" s="450"/>
      <c r="H17" s="450"/>
      <c r="I17" s="450"/>
      <c r="J17" s="450"/>
      <c r="K17" s="450"/>
      <c r="L17" s="450"/>
      <c r="M17" s="450"/>
      <c r="N17" s="450"/>
      <c r="O17" s="450"/>
      <c r="P17" s="450"/>
      <c r="Q17" s="450"/>
      <c r="R17" s="450"/>
      <c r="S17" s="450"/>
      <c r="T17" s="450"/>
      <c r="U17" s="450"/>
      <c r="V17" s="450"/>
      <c r="W17" s="450"/>
      <c r="X17" s="450"/>
      <c r="Y17" s="49"/>
      <c r="Z17" s="49"/>
      <c r="AA17" s="49"/>
      <c r="AB17" s="49"/>
      <c r="AC17" s="49"/>
      <c r="AD17" s="264"/>
      <c r="AE17" s="264"/>
      <c r="AF17" s="262"/>
      <c r="AG17" s="262"/>
      <c r="AH17" s="262"/>
      <c r="AI17" s="440"/>
      <c r="AJ17" s="440"/>
      <c r="AK17" s="440"/>
      <c r="AL17" s="451"/>
      <c r="AM17" s="451"/>
      <c r="AN17" s="451"/>
      <c r="AO17" s="451"/>
      <c r="AP17" s="451"/>
      <c r="AQ17" s="451"/>
      <c r="AR17" s="451"/>
      <c r="AS17" s="451"/>
      <c r="AT17" s="451"/>
      <c r="AU17" s="451"/>
      <c r="AV17" s="451"/>
      <c r="AW17" s="451"/>
      <c r="AX17" s="451"/>
      <c r="AY17" s="451"/>
      <c r="AZ17" s="451"/>
      <c r="BA17" s="263"/>
      <c r="BB17" s="48"/>
      <c r="BZ17" s="23"/>
      <c r="CA17" s="23"/>
      <c r="CB17" s="23"/>
    </row>
    <row r="18" spans="2:80" s="37" customFormat="1" ht="11.25" customHeight="1">
      <c r="B18" s="44"/>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50"/>
      <c r="AC18" s="50"/>
      <c r="AD18" s="440" t="s">
        <v>4</v>
      </c>
      <c r="AE18" s="440"/>
      <c r="AF18" s="440"/>
      <c r="AG18" s="440"/>
      <c r="AH18" s="440"/>
      <c r="AI18" s="440"/>
      <c r="AJ18" s="452" t="s">
        <v>366</v>
      </c>
      <c r="AK18" s="452"/>
      <c r="AL18" s="452"/>
      <c r="AM18" s="452"/>
      <c r="AN18" s="452"/>
      <c r="AO18" s="452"/>
      <c r="AP18" s="452"/>
      <c r="AQ18" s="452"/>
      <c r="AR18" s="452"/>
      <c r="AS18" s="452"/>
      <c r="AT18" s="452"/>
      <c r="AU18" s="452"/>
      <c r="AV18" s="452"/>
      <c r="AW18" s="452"/>
      <c r="AX18" s="452"/>
      <c r="AY18" s="452"/>
      <c r="AZ18" s="452"/>
      <c r="BA18" s="265"/>
      <c r="BB18" s="51"/>
      <c r="BZ18" s="29"/>
      <c r="CA18" s="23"/>
      <c r="CB18" s="23"/>
    </row>
    <row r="19" spans="2:80" s="37" customFormat="1" ht="11.25" customHeight="1">
      <c r="B19" s="44"/>
      <c r="C19" s="454" t="s">
        <v>368</v>
      </c>
      <c r="D19" s="455"/>
      <c r="E19" s="455"/>
      <c r="F19" s="455"/>
      <c r="G19" s="455"/>
      <c r="H19" s="455"/>
      <c r="I19" s="455"/>
      <c r="J19" s="455"/>
      <c r="K19" s="455"/>
      <c r="L19" s="455"/>
      <c r="M19" s="455"/>
      <c r="N19" s="455"/>
      <c r="O19" s="455"/>
      <c r="P19" s="455"/>
      <c r="Q19" s="455"/>
      <c r="R19" s="455"/>
      <c r="S19" s="455"/>
      <c r="T19" s="455"/>
      <c r="U19" s="455"/>
      <c r="V19" s="455"/>
      <c r="W19" s="455"/>
      <c r="X19" s="455"/>
      <c r="Y19" s="455"/>
      <c r="Z19" s="455"/>
      <c r="AA19" s="455"/>
      <c r="AB19" s="46"/>
      <c r="AC19" s="46"/>
      <c r="AD19" s="441"/>
      <c r="AE19" s="441"/>
      <c r="AF19" s="441"/>
      <c r="AG19" s="441"/>
      <c r="AH19" s="441"/>
      <c r="AI19" s="441"/>
      <c r="AJ19" s="453"/>
      <c r="AK19" s="453"/>
      <c r="AL19" s="453"/>
      <c r="AM19" s="453"/>
      <c r="AN19" s="453"/>
      <c r="AO19" s="453"/>
      <c r="AP19" s="453"/>
      <c r="AQ19" s="453"/>
      <c r="AR19" s="453"/>
      <c r="AS19" s="453"/>
      <c r="AT19" s="453"/>
      <c r="AU19" s="453"/>
      <c r="AV19" s="453"/>
      <c r="AW19" s="453"/>
      <c r="AX19" s="453"/>
      <c r="AY19" s="453"/>
      <c r="AZ19" s="453"/>
      <c r="BA19" s="265"/>
      <c r="BB19" s="51"/>
      <c r="BZ19" s="23"/>
      <c r="CA19" s="23"/>
      <c r="CB19" s="23"/>
    </row>
    <row r="20" spans="2:80" s="37" customFormat="1" ht="11.25" customHeight="1">
      <c r="B20" s="44"/>
      <c r="C20" s="455"/>
      <c r="D20" s="455"/>
      <c r="E20" s="455"/>
      <c r="F20" s="455"/>
      <c r="G20" s="455"/>
      <c r="H20" s="455"/>
      <c r="I20" s="455"/>
      <c r="J20" s="455"/>
      <c r="K20" s="455"/>
      <c r="L20" s="455"/>
      <c r="M20" s="455"/>
      <c r="N20" s="455"/>
      <c r="O20" s="455"/>
      <c r="P20" s="455"/>
      <c r="Q20" s="455"/>
      <c r="R20" s="455"/>
      <c r="S20" s="455"/>
      <c r="T20" s="455"/>
      <c r="U20" s="455"/>
      <c r="V20" s="455"/>
      <c r="W20" s="455"/>
      <c r="X20" s="455"/>
      <c r="Y20" s="455"/>
      <c r="Z20" s="455"/>
      <c r="AA20" s="455"/>
      <c r="AB20" s="52"/>
      <c r="AC20" s="52"/>
      <c r="AD20" s="456" t="s">
        <v>2</v>
      </c>
      <c r="AE20" s="456"/>
      <c r="AF20" s="456"/>
      <c r="AG20" s="456"/>
      <c r="AH20" s="456"/>
      <c r="AI20" s="456"/>
      <c r="AJ20" s="457" t="s">
        <v>371</v>
      </c>
      <c r="AK20" s="457"/>
      <c r="AL20" s="457"/>
      <c r="AM20" s="457"/>
      <c r="AN20" s="457"/>
      <c r="AO20" s="457"/>
      <c r="AP20" s="457"/>
      <c r="AQ20" s="457"/>
      <c r="AR20" s="457"/>
      <c r="AS20" s="457"/>
      <c r="AT20" s="457"/>
      <c r="AU20" s="457"/>
      <c r="AV20" s="457"/>
      <c r="AW20" s="457"/>
      <c r="AX20" s="457"/>
      <c r="AY20" s="457"/>
      <c r="AZ20" s="457"/>
      <c r="BA20" s="265"/>
      <c r="BB20" s="51"/>
      <c r="BZ20" s="29"/>
      <c r="CA20" s="23"/>
      <c r="CB20" s="23"/>
    </row>
    <row r="21" spans="2:80" s="37" customFormat="1" ht="11.25" customHeight="1">
      <c r="B21" s="44"/>
      <c r="C21" s="455"/>
      <c r="D21" s="455"/>
      <c r="E21" s="455"/>
      <c r="F21" s="455"/>
      <c r="G21" s="455"/>
      <c r="H21" s="455"/>
      <c r="I21" s="455"/>
      <c r="J21" s="455"/>
      <c r="K21" s="455"/>
      <c r="L21" s="455"/>
      <c r="M21" s="455"/>
      <c r="N21" s="455"/>
      <c r="O21" s="455"/>
      <c r="P21" s="455"/>
      <c r="Q21" s="455"/>
      <c r="R21" s="455"/>
      <c r="S21" s="455"/>
      <c r="T21" s="455"/>
      <c r="U21" s="455"/>
      <c r="V21" s="455"/>
      <c r="W21" s="455"/>
      <c r="X21" s="455"/>
      <c r="Y21" s="455"/>
      <c r="Z21" s="455"/>
      <c r="AA21" s="455"/>
      <c r="AB21" s="52"/>
      <c r="AC21" s="52"/>
      <c r="AD21" s="441"/>
      <c r="AE21" s="441"/>
      <c r="AF21" s="441"/>
      <c r="AG21" s="441"/>
      <c r="AH21" s="441"/>
      <c r="AI21" s="441"/>
      <c r="AJ21" s="453"/>
      <c r="AK21" s="453"/>
      <c r="AL21" s="453"/>
      <c r="AM21" s="453"/>
      <c r="AN21" s="453"/>
      <c r="AO21" s="453"/>
      <c r="AP21" s="453"/>
      <c r="AQ21" s="453"/>
      <c r="AR21" s="453"/>
      <c r="AS21" s="453"/>
      <c r="AT21" s="453"/>
      <c r="AU21" s="453"/>
      <c r="AV21" s="453"/>
      <c r="AW21" s="453"/>
      <c r="AX21" s="453"/>
      <c r="AY21" s="453"/>
      <c r="AZ21" s="453"/>
      <c r="BA21" s="265"/>
      <c r="BB21" s="51"/>
      <c r="BZ21" s="23"/>
      <c r="CA21" s="23"/>
      <c r="CB21" s="23"/>
    </row>
    <row r="22" spans="2:80" s="37" customFormat="1" ht="11.25" customHeight="1">
      <c r="B22" s="44"/>
      <c r="C22" s="455"/>
      <c r="D22" s="455"/>
      <c r="E22" s="455"/>
      <c r="F22" s="455"/>
      <c r="G22" s="455"/>
      <c r="H22" s="455"/>
      <c r="I22" s="455"/>
      <c r="J22" s="455"/>
      <c r="K22" s="455"/>
      <c r="L22" s="455"/>
      <c r="M22" s="455"/>
      <c r="N22" s="455"/>
      <c r="O22" s="455"/>
      <c r="P22" s="455"/>
      <c r="Q22" s="455"/>
      <c r="R22" s="455"/>
      <c r="S22" s="455"/>
      <c r="T22" s="455"/>
      <c r="U22" s="455"/>
      <c r="V22" s="455"/>
      <c r="W22" s="455"/>
      <c r="X22" s="455"/>
      <c r="Y22" s="455"/>
      <c r="Z22" s="455"/>
      <c r="AA22" s="455"/>
      <c r="AD22" s="456" t="s">
        <v>447</v>
      </c>
      <c r="AE22" s="456"/>
      <c r="AF22" s="456"/>
      <c r="AG22" s="456"/>
      <c r="AH22" s="456"/>
      <c r="AI22" s="456"/>
      <c r="AJ22" s="452" t="s">
        <v>367</v>
      </c>
      <c r="AK22" s="452"/>
      <c r="AL22" s="452"/>
      <c r="AM22" s="452"/>
      <c r="AN22" s="452"/>
      <c r="AO22" s="452"/>
      <c r="AP22" s="452"/>
      <c r="AQ22" s="452"/>
      <c r="AR22" s="452"/>
      <c r="AS22" s="452"/>
      <c r="AT22" s="452"/>
      <c r="AU22" s="452"/>
      <c r="AV22" s="452"/>
      <c r="AW22" s="452"/>
      <c r="AX22" s="452"/>
      <c r="AY22" s="452"/>
      <c r="AZ22" s="452"/>
      <c r="BA22" s="265"/>
      <c r="BB22" s="51"/>
      <c r="BZ22" s="29"/>
      <c r="CA22" s="23"/>
      <c r="CB22" s="23"/>
    </row>
    <row r="23" spans="2:80" s="37" customFormat="1" ht="11.25" customHeight="1">
      <c r="B23" s="44"/>
      <c r="C23" s="455"/>
      <c r="D23" s="455"/>
      <c r="E23" s="455"/>
      <c r="F23" s="455"/>
      <c r="G23" s="455"/>
      <c r="H23" s="455"/>
      <c r="I23" s="455"/>
      <c r="J23" s="455"/>
      <c r="K23" s="455"/>
      <c r="L23" s="455"/>
      <c r="M23" s="455"/>
      <c r="N23" s="455"/>
      <c r="O23" s="455"/>
      <c r="P23" s="455"/>
      <c r="Q23" s="455"/>
      <c r="R23" s="455"/>
      <c r="S23" s="455"/>
      <c r="T23" s="455"/>
      <c r="U23" s="455"/>
      <c r="V23" s="455"/>
      <c r="W23" s="455"/>
      <c r="X23" s="455"/>
      <c r="Y23" s="455"/>
      <c r="Z23" s="455"/>
      <c r="AA23" s="455"/>
      <c r="AD23" s="441"/>
      <c r="AE23" s="441"/>
      <c r="AF23" s="441"/>
      <c r="AG23" s="441"/>
      <c r="AH23" s="441"/>
      <c r="AI23" s="441"/>
      <c r="AJ23" s="453"/>
      <c r="AK23" s="453"/>
      <c r="AL23" s="453"/>
      <c r="AM23" s="453"/>
      <c r="AN23" s="453"/>
      <c r="AO23" s="453"/>
      <c r="AP23" s="453"/>
      <c r="AQ23" s="453"/>
      <c r="AR23" s="453"/>
      <c r="AS23" s="453"/>
      <c r="AT23" s="453"/>
      <c r="AU23" s="453"/>
      <c r="AV23" s="453"/>
      <c r="AW23" s="453"/>
      <c r="AX23" s="453"/>
      <c r="AY23" s="453"/>
      <c r="AZ23" s="453"/>
      <c r="BA23" s="265"/>
      <c r="BB23" s="51"/>
      <c r="BZ23" s="23"/>
      <c r="CA23" s="23"/>
      <c r="CB23" s="23"/>
    </row>
    <row r="24" spans="2:80" s="37" customFormat="1" ht="11.25" customHeight="1">
      <c r="B24" s="44"/>
      <c r="C24" s="455"/>
      <c r="D24" s="455"/>
      <c r="E24" s="455"/>
      <c r="F24" s="455"/>
      <c r="G24" s="455"/>
      <c r="H24" s="455"/>
      <c r="I24" s="455"/>
      <c r="J24" s="455"/>
      <c r="K24" s="455"/>
      <c r="L24" s="455"/>
      <c r="M24" s="455"/>
      <c r="N24" s="455"/>
      <c r="O24" s="455"/>
      <c r="P24" s="455"/>
      <c r="Q24" s="455"/>
      <c r="R24" s="455"/>
      <c r="S24" s="455"/>
      <c r="T24" s="455"/>
      <c r="U24" s="455"/>
      <c r="V24" s="455"/>
      <c r="W24" s="455"/>
      <c r="X24" s="455"/>
      <c r="Y24" s="455"/>
      <c r="Z24" s="455"/>
      <c r="AA24" s="455"/>
      <c r="AD24" s="456"/>
      <c r="AE24" s="456"/>
      <c r="AF24" s="456"/>
      <c r="AG24" s="456"/>
      <c r="AH24" s="456"/>
      <c r="AI24" s="456"/>
      <c r="AJ24" s="458" t="s">
        <v>445</v>
      </c>
      <c r="AK24" s="458"/>
      <c r="AL24" s="458"/>
      <c r="AM24" s="458"/>
      <c r="AN24" s="458"/>
      <c r="AO24" s="458"/>
      <c r="AP24" s="458"/>
      <c r="AQ24" s="458"/>
      <c r="AR24" s="458"/>
      <c r="AS24" s="458"/>
      <c r="AT24" s="458"/>
      <c r="AU24" s="458"/>
      <c r="AV24" s="458"/>
      <c r="AW24" s="458"/>
      <c r="AX24" s="458"/>
      <c r="AY24" s="458"/>
      <c r="AZ24" s="458"/>
      <c r="BA24" s="458"/>
      <c r="BB24" s="459"/>
      <c r="BZ24" s="23"/>
      <c r="CA24" s="23"/>
      <c r="CB24" s="23"/>
    </row>
    <row r="25" spans="2:80" s="37" customFormat="1" ht="11.25" customHeight="1">
      <c r="B25" s="44"/>
      <c r="C25" s="455"/>
      <c r="D25" s="455"/>
      <c r="E25" s="455"/>
      <c r="F25" s="455"/>
      <c r="G25" s="455"/>
      <c r="H25" s="455"/>
      <c r="I25" s="455"/>
      <c r="J25" s="455"/>
      <c r="K25" s="455"/>
      <c r="L25" s="455"/>
      <c r="M25" s="455"/>
      <c r="N25" s="455"/>
      <c r="O25" s="455"/>
      <c r="P25" s="455"/>
      <c r="Q25" s="455"/>
      <c r="R25" s="455"/>
      <c r="S25" s="455"/>
      <c r="T25" s="455"/>
      <c r="U25" s="455"/>
      <c r="V25" s="455"/>
      <c r="W25" s="455"/>
      <c r="X25" s="455"/>
      <c r="Y25" s="455"/>
      <c r="Z25" s="455"/>
      <c r="AA25" s="455"/>
      <c r="AD25" s="440"/>
      <c r="AE25" s="440"/>
      <c r="AF25" s="440"/>
      <c r="AG25" s="440"/>
      <c r="AH25" s="440"/>
      <c r="AI25" s="440"/>
      <c r="AJ25" s="460"/>
      <c r="AK25" s="460"/>
      <c r="AL25" s="460"/>
      <c r="AM25" s="460"/>
      <c r="AN25" s="460"/>
      <c r="AO25" s="460"/>
      <c r="AP25" s="460"/>
      <c r="AQ25" s="460"/>
      <c r="AR25" s="460"/>
      <c r="AS25" s="460"/>
      <c r="AT25" s="460"/>
      <c r="AU25" s="460"/>
      <c r="AV25" s="460"/>
      <c r="AW25" s="460"/>
      <c r="AX25" s="460"/>
      <c r="AY25" s="460"/>
      <c r="AZ25" s="460"/>
      <c r="BA25" s="460"/>
      <c r="BB25" s="461"/>
      <c r="BZ25" s="23"/>
      <c r="CA25" s="23"/>
      <c r="CB25" s="23"/>
    </row>
    <row r="26" spans="2:80" s="37" customFormat="1" ht="11.25" customHeight="1">
      <c r="B26" s="44"/>
      <c r="C26" s="455"/>
      <c r="D26" s="455"/>
      <c r="E26" s="455"/>
      <c r="F26" s="455"/>
      <c r="G26" s="455"/>
      <c r="H26" s="455"/>
      <c r="I26" s="455"/>
      <c r="J26" s="455"/>
      <c r="K26" s="455"/>
      <c r="L26" s="455"/>
      <c r="M26" s="455"/>
      <c r="N26" s="455"/>
      <c r="O26" s="455"/>
      <c r="P26" s="455"/>
      <c r="Q26" s="455"/>
      <c r="R26" s="455"/>
      <c r="S26" s="455"/>
      <c r="T26" s="455"/>
      <c r="U26" s="455"/>
      <c r="V26" s="455"/>
      <c r="W26" s="455"/>
      <c r="X26" s="455"/>
      <c r="Y26" s="455"/>
      <c r="Z26" s="455"/>
      <c r="AA26" s="455"/>
      <c r="AD26" s="440" t="s">
        <v>5</v>
      </c>
      <c r="AE26" s="440"/>
      <c r="AF26" s="440"/>
      <c r="AG26" s="440"/>
      <c r="AH26" s="440"/>
      <c r="AI26" s="440"/>
      <c r="AJ26" s="442" t="s">
        <v>446</v>
      </c>
      <c r="AK26" s="442"/>
      <c r="AL26" s="442"/>
      <c r="AM26" s="442"/>
      <c r="AN26" s="442"/>
      <c r="AO26" s="442"/>
      <c r="AP26" s="442"/>
      <c r="AQ26" s="442"/>
      <c r="AR26" s="442"/>
      <c r="AS26" s="442"/>
      <c r="AT26" s="442"/>
      <c r="AU26" s="442"/>
      <c r="AV26" s="442"/>
      <c r="AW26" s="442"/>
      <c r="AX26" s="442"/>
      <c r="AY26" s="442"/>
      <c r="AZ26" s="442"/>
      <c r="BA26" s="266"/>
      <c r="BB26" s="51"/>
      <c r="BZ26" s="29"/>
      <c r="CA26" s="23"/>
      <c r="CB26" s="23"/>
    </row>
    <row r="27" spans="2:80" s="37" customFormat="1" ht="11.25" customHeight="1">
      <c r="B27" s="44"/>
      <c r="C27" s="449" t="s">
        <v>370</v>
      </c>
      <c r="D27" s="449"/>
      <c r="E27" s="449"/>
      <c r="F27" s="449"/>
      <c r="G27" s="449"/>
      <c r="H27" s="449"/>
      <c r="I27" s="449"/>
      <c r="J27" s="449"/>
      <c r="K27" s="449"/>
      <c r="L27" s="449"/>
      <c r="M27" s="449"/>
      <c r="N27" s="449"/>
      <c r="O27" s="449"/>
      <c r="P27" s="449"/>
      <c r="Q27" s="449"/>
      <c r="R27" s="449"/>
      <c r="S27" s="449"/>
      <c r="T27" s="449"/>
      <c r="U27" s="449"/>
      <c r="V27" s="449"/>
      <c r="W27" s="449"/>
      <c r="X27" s="449"/>
      <c r="Y27" s="449"/>
      <c r="Z27" s="449"/>
      <c r="AA27" s="449"/>
      <c r="AD27" s="441"/>
      <c r="AE27" s="441"/>
      <c r="AF27" s="441"/>
      <c r="AG27" s="441"/>
      <c r="AH27" s="441"/>
      <c r="AI27" s="441"/>
      <c r="AJ27" s="443"/>
      <c r="AK27" s="443"/>
      <c r="AL27" s="443"/>
      <c r="AM27" s="443"/>
      <c r="AN27" s="443"/>
      <c r="AO27" s="443"/>
      <c r="AP27" s="443"/>
      <c r="AQ27" s="443"/>
      <c r="AR27" s="443"/>
      <c r="AS27" s="443"/>
      <c r="AT27" s="443"/>
      <c r="AU27" s="443"/>
      <c r="AV27" s="443"/>
      <c r="AW27" s="443"/>
      <c r="AX27" s="443"/>
      <c r="AY27" s="443"/>
      <c r="AZ27" s="443"/>
      <c r="BA27" s="266"/>
      <c r="BB27" s="51"/>
      <c r="BZ27" s="23"/>
      <c r="CA27" s="23"/>
      <c r="CB27" s="23"/>
    </row>
    <row r="28" spans="2:80" s="37" customFormat="1" ht="6.75" customHeight="1">
      <c r="B28" s="44"/>
      <c r="BB28" s="51"/>
      <c r="BZ28" s="29"/>
      <c r="CA28" s="23"/>
      <c r="CB28" s="23"/>
    </row>
    <row r="29" spans="2:80" s="37" customFormat="1" ht="11.25" customHeight="1">
      <c r="B29" s="44"/>
      <c r="C29" s="444" t="s">
        <v>424</v>
      </c>
      <c r="D29" s="444"/>
      <c r="E29" s="444"/>
      <c r="F29" s="444"/>
      <c r="G29" s="444"/>
      <c r="H29" s="444"/>
      <c r="I29" s="444"/>
      <c r="J29" s="444"/>
      <c r="K29" s="444"/>
      <c r="L29" s="444"/>
      <c r="M29" s="444"/>
      <c r="N29" s="444"/>
      <c r="O29" s="444"/>
      <c r="P29" s="444"/>
      <c r="Q29" s="444"/>
      <c r="R29" s="444"/>
      <c r="S29" s="444"/>
      <c r="T29" s="444"/>
      <c r="U29" s="444"/>
      <c r="V29" s="444"/>
      <c r="W29" s="444"/>
      <c r="X29" s="444"/>
      <c r="Y29" s="444"/>
      <c r="Z29" s="444"/>
      <c r="AA29" s="444"/>
      <c r="AB29" s="444"/>
      <c r="AC29" s="444"/>
      <c r="AD29" s="444"/>
      <c r="AE29" s="444"/>
      <c r="AF29" s="444"/>
      <c r="AG29" s="444"/>
      <c r="AH29" s="444"/>
      <c r="AI29" s="444"/>
      <c r="AJ29" s="444"/>
      <c r="AK29" s="444"/>
      <c r="AL29" s="444"/>
      <c r="AM29" s="444"/>
      <c r="AN29" s="444"/>
      <c r="AO29" s="444"/>
      <c r="AP29" s="444"/>
      <c r="AQ29" s="444"/>
      <c r="AR29" s="444"/>
      <c r="AS29" s="444"/>
      <c r="AT29" s="444"/>
      <c r="AU29" s="444"/>
      <c r="AV29" s="444"/>
      <c r="AW29" s="444"/>
      <c r="AX29" s="444"/>
      <c r="AY29" s="444"/>
      <c r="AZ29" s="444"/>
      <c r="BA29" s="232"/>
      <c r="BB29" s="51"/>
      <c r="BZ29" s="23"/>
      <c r="CA29" s="23"/>
      <c r="CB29" s="23"/>
    </row>
    <row r="30" spans="2:80" s="37" customFormat="1" ht="11.25" customHeight="1">
      <c r="B30" s="44"/>
      <c r="C30" s="444"/>
      <c r="D30" s="444"/>
      <c r="E30" s="444"/>
      <c r="F30" s="444"/>
      <c r="G30" s="444"/>
      <c r="H30" s="444"/>
      <c r="I30" s="444"/>
      <c r="J30" s="444"/>
      <c r="K30" s="444"/>
      <c r="L30" s="444"/>
      <c r="M30" s="444"/>
      <c r="N30" s="444"/>
      <c r="O30" s="444"/>
      <c r="P30" s="444"/>
      <c r="Q30" s="444"/>
      <c r="R30" s="444"/>
      <c r="S30" s="444"/>
      <c r="T30" s="444"/>
      <c r="U30" s="444"/>
      <c r="V30" s="444"/>
      <c r="W30" s="444"/>
      <c r="X30" s="444"/>
      <c r="Y30" s="444"/>
      <c r="Z30" s="444"/>
      <c r="AA30" s="444"/>
      <c r="AB30" s="444"/>
      <c r="AC30" s="444"/>
      <c r="AD30" s="444"/>
      <c r="AE30" s="444"/>
      <c r="AF30" s="444"/>
      <c r="AG30" s="444"/>
      <c r="AH30" s="444"/>
      <c r="AI30" s="444"/>
      <c r="AJ30" s="444"/>
      <c r="AK30" s="444"/>
      <c r="AL30" s="444"/>
      <c r="AM30" s="444"/>
      <c r="AN30" s="444"/>
      <c r="AO30" s="444"/>
      <c r="AP30" s="444"/>
      <c r="AQ30" s="444"/>
      <c r="AR30" s="444"/>
      <c r="AS30" s="444"/>
      <c r="AT30" s="444"/>
      <c r="AU30" s="444"/>
      <c r="AV30" s="444"/>
      <c r="AW30" s="444"/>
      <c r="AX30" s="444"/>
      <c r="AY30" s="444"/>
      <c r="AZ30" s="444"/>
      <c r="BA30" s="232"/>
      <c r="BB30" s="47"/>
      <c r="BZ30" s="29"/>
      <c r="CA30" s="23"/>
      <c r="CB30" s="23"/>
    </row>
    <row r="31" spans="2:80" s="37" customFormat="1" ht="6" customHeight="1">
      <c r="B31" s="44"/>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7"/>
      <c r="BZ31" s="23"/>
      <c r="CA31" s="23"/>
      <c r="CB31" s="23"/>
    </row>
    <row r="32" spans="2:80" s="37" customFormat="1" ht="20.149999999999999" customHeight="1">
      <c r="B32" s="44"/>
      <c r="C32" s="433" t="s">
        <v>11</v>
      </c>
      <c r="D32" s="433"/>
      <c r="E32" s="433"/>
      <c r="F32" s="433"/>
      <c r="G32" s="433"/>
      <c r="H32" s="433"/>
      <c r="I32" s="433"/>
      <c r="J32" s="433"/>
      <c r="K32" s="433"/>
      <c r="L32" s="433"/>
      <c r="M32" s="445" t="str">
        <f>設備機器一覧!L109</f>
        <v/>
      </c>
      <c r="N32" s="445"/>
      <c r="O32" s="445"/>
      <c r="P32" s="445"/>
      <c r="Q32" s="445"/>
      <c r="R32" s="445"/>
      <c r="S32" s="445"/>
      <c r="T32" s="445"/>
      <c r="U32" s="445"/>
      <c r="V32" s="445"/>
      <c r="W32" s="445"/>
      <c r="X32" s="445"/>
      <c r="Y32" s="445"/>
      <c r="Z32" s="445"/>
      <c r="AA32" s="445"/>
      <c r="AB32" s="445"/>
      <c r="AC32" s="445"/>
      <c r="AD32" s="445"/>
      <c r="AE32" s="445"/>
      <c r="AF32" s="445"/>
      <c r="AG32" s="445"/>
      <c r="AH32" s="445"/>
      <c r="AI32" s="445"/>
      <c r="AJ32" s="445"/>
      <c r="AK32" s="445"/>
      <c r="AL32" s="445"/>
      <c r="AM32" s="445"/>
      <c r="AN32" s="445"/>
      <c r="AO32" s="445"/>
      <c r="AP32" s="445"/>
      <c r="AQ32" s="445"/>
      <c r="AR32" s="445"/>
      <c r="AS32" s="445"/>
      <c r="AT32" s="445"/>
      <c r="AU32" s="445"/>
      <c r="AV32" s="445"/>
      <c r="AW32" s="445"/>
      <c r="AX32" s="445"/>
      <c r="AY32" s="445"/>
      <c r="AZ32" s="445"/>
      <c r="BA32" s="267"/>
      <c r="BB32" s="47"/>
      <c r="BE32" s="447"/>
      <c r="BF32" s="448"/>
      <c r="BG32" s="448"/>
      <c r="BH32" s="448"/>
      <c r="BI32" s="448"/>
      <c r="BJ32" s="448"/>
      <c r="BK32" s="448"/>
      <c r="BL32" s="448"/>
      <c r="BM32" s="448"/>
      <c r="BN32" s="448"/>
      <c r="BO32" s="448"/>
      <c r="BP32" s="448"/>
      <c r="BQ32" s="448"/>
      <c r="BZ32" s="29"/>
      <c r="CA32" s="23"/>
      <c r="CB32" s="23"/>
    </row>
    <row r="33" spans="2:80" s="37" customFormat="1" ht="20.149999999999999" customHeight="1">
      <c r="B33" s="54"/>
      <c r="C33" s="433"/>
      <c r="D33" s="433"/>
      <c r="E33" s="433"/>
      <c r="F33" s="433"/>
      <c r="G33" s="433"/>
      <c r="H33" s="433"/>
      <c r="I33" s="433"/>
      <c r="J33" s="433"/>
      <c r="K33" s="433"/>
      <c r="L33" s="433"/>
      <c r="M33" s="446"/>
      <c r="N33" s="446"/>
      <c r="O33" s="446"/>
      <c r="P33" s="446"/>
      <c r="Q33" s="446"/>
      <c r="R33" s="446"/>
      <c r="S33" s="446"/>
      <c r="T33" s="446"/>
      <c r="U33" s="446"/>
      <c r="V33" s="446"/>
      <c r="W33" s="446"/>
      <c r="X33" s="446"/>
      <c r="Y33" s="446"/>
      <c r="Z33" s="446"/>
      <c r="AA33" s="446"/>
      <c r="AB33" s="446"/>
      <c r="AC33" s="446"/>
      <c r="AD33" s="446"/>
      <c r="AE33" s="446"/>
      <c r="AF33" s="446"/>
      <c r="AG33" s="446"/>
      <c r="AH33" s="446"/>
      <c r="AI33" s="446"/>
      <c r="AJ33" s="446"/>
      <c r="AK33" s="446"/>
      <c r="AL33" s="446"/>
      <c r="AM33" s="446"/>
      <c r="AN33" s="446"/>
      <c r="AO33" s="446"/>
      <c r="AP33" s="446"/>
      <c r="AQ33" s="446"/>
      <c r="AR33" s="446"/>
      <c r="AS33" s="446"/>
      <c r="AT33" s="446"/>
      <c r="AU33" s="446"/>
      <c r="AV33" s="446"/>
      <c r="AW33" s="446"/>
      <c r="AX33" s="446"/>
      <c r="AY33" s="446"/>
      <c r="AZ33" s="446"/>
      <c r="BA33" s="267"/>
      <c r="BB33" s="47"/>
      <c r="BE33" s="448"/>
      <c r="BF33" s="448"/>
      <c r="BG33" s="448"/>
      <c r="BH33" s="448"/>
      <c r="BI33" s="448"/>
      <c r="BJ33" s="448"/>
      <c r="BK33" s="448"/>
      <c r="BL33" s="448"/>
      <c r="BM33" s="448"/>
      <c r="BN33" s="448"/>
      <c r="BO33" s="448"/>
      <c r="BP33" s="448"/>
      <c r="BQ33" s="448"/>
      <c r="BZ33" s="23"/>
      <c r="CA33" s="23"/>
      <c r="CB33" s="23"/>
    </row>
    <row r="34" spans="2:80" s="37" customFormat="1" ht="6.75" customHeight="1">
      <c r="B34" s="54"/>
      <c r="C34" s="53"/>
      <c r="D34" s="53"/>
      <c r="E34" s="53"/>
      <c r="F34" s="53"/>
      <c r="G34" s="53"/>
      <c r="H34" s="53"/>
      <c r="I34" s="53"/>
      <c r="J34" s="53"/>
      <c r="K34" s="53"/>
      <c r="L34" s="53"/>
      <c r="M34" s="55"/>
      <c r="N34" s="55"/>
      <c r="O34" s="55"/>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7"/>
      <c r="BZ34" s="29"/>
      <c r="CA34" s="23"/>
      <c r="CB34" s="23"/>
    </row>
    <row r="35" spans="2:80" s="37" customFormat="1" ht="9" customHeight="1">
      <c r="B35" s="54"/>
      <c r="C35" s="433" t="s">
        <v>12</v>
      </c>
      <c r="D35" s="433"/>
      <c r="E35" s="433"/>
      <c r="F35" s="433"/>
      <c r="G35" s="433"/>
      <c r="H35" s="433"/>
      <c r="I35" s="433"/>
      <c r="J35" s="433"/>
      <c r="K35" s="433"/>
      <c r="L35" s="433"/>
      <c r="M35" s="434" t="s">
        <v>392</v>
      </c>
      <c r="N35" s="434"/>
      <c r="O35" s="434"/>
      <c r="P35" s="434"/>
      <c r="Q35" s="434"/>
      <c r="R35" s="434"/>
      <c r="S35" s="434"/>
      <c r="T35" s="434"/>
      <c r="U35" s="434"/>
      <c r="V35" s="434"/>
      <c r="W35" s="434"/>
      <c r="X35" s="434"/>
      <c r="Y35" s="436"/>
      <c r="Z35" s="436"/>
      <c r="AA35" s="436"/>
      <c r="AB35" s="436"/>
      <c r="AC35" s="436"/>
      <c r="AD35" s="436"/>
      <c r="AE35" s="436"/>
      <c r="AF35" s="436"/>
      <c r="AG35" s="436"/>
      <c r="AH35" s="436"/>
      <c r="AI35" s="436"/>
      <c r="AJ35" s="436"/>
      <c r="AK35" s="436"/>
      <c r="AL35" s="436"/>
      <c r="AM35" s="436"/>
      <c r="AN35" s="436"/>
      <c r="AO35" s="436"/>
      <c r="AP35" s="436"/>
      <c r="AQ35" s="436"/>
      <c r="AR35" s="436"/>
      <c r="AS35" s="436"/>
      <c r="AT35" s="436"/>
      <c r="AU35" s="436"/>
      <c r="AV35" s="436"/>
      <c r="AW35" s="436"/>
      <c r="AX35" s="436"/>
      <c r="AY35" s="436"/>
      <c r="AZ35" s="436"/>
      <c r="BA35" s="268"/>
      <c r="BB35" s="47"/>
      <c r="BE35" s="56" t="s">
        <v>373</v>
      </c>
      <c r="BZ35" s="23"/>
      <c r="CA35" s="23"/>
      <c r="CB35" s="23"/>
    </row>
    <row r="36" spans="2:80" s="37" customFormat="1" ht="9" customHeight="1">
      <c r="B36" s="54"/>
      <c r="C36" s="433"/>
      <c r="D36" s="433"/>
      <c r="E36" s="433"/>
      <c r="F36" s="433"/>
      <c r="G36" s="433"/>
      <c r="H36" s="433"/>
      <c r="I36" s="433"/>
      <c r="J36" s="433"/>
      <c r="K36" s="433"/>
      <c r="L36" s="433"/>
      <c r="M36" s="435"/>
      <c r="N36" s="435"/>
      <c r="O36" s="435"/>
      <c r="P36" s="435"/>
      <c r="Q36" s="435"/>
      <c r="R36" s="435"/>
      <c r="S36" s="435"/>
      <c r="T36" s="435"/>
      <c r="U36" s="435"/>
      <c r="V36" s="435"/>
      <c r="W36" s="435"/>
      <c r="X36" s="435"/>
      <c r="Y36" s="437"/>
      <c r="Z36" s="437"/>
      <c r="AA36" s="437"/>
      <c r="AB36" s="437"/>
      <c r="AC36" s="437"/>
      <c r="AD36" s="437"/>
      <c r="AE36" s="437"/>
      <c r="AF36" s="437"/>
      <c r="AG36" s="437"/>
      <c r="AH36" s="437"/>
      <c r="AI36" s="437"/>
      <c r="AJ36" s="437"/>
      <c r="AK36" s="437"/>
      <c r="AL36" s="437"/>
      <c r="AM36" s="437"/>
      <c r="AN36" s="437"/>
      <c r="AO36" s="437"/>
      <c r="AP36" s="437"/>
      <c r="AQ36" s="437"/>
      <c r="AR36" s="437"/>
      <c r="AS36" s="437"/>
      <c r="AT36" s="437"/>
      <c r="AU36" s="437"/>
      <c r="AV36" s="437"/>
      <c r="AW36" s="437"/>
      <c r="AX36" s="437"/>
      <c r="AY36" s="437"/>
      <c r="AZ36" s="437"/>
      <c r="BA36" s="268"/>
      <c r="BB36" s="47"/>
      <c r="BE36" s="56"/>
      <c r="BZ36" s="29"/>
      <c r="CA36" s="23"/>
      <c r="CB36" s="23"/>
    </row>
    <row r="37" spans="2:80" s="37" customFormat="1" ht="6.75" customHeight="1">
      <c r="B37" s="54"/>
      <c r="C37" s="53"/>
      <c r="D37" s="53"/>
      <c r="E37" s="53"/>
      <c r="F37" s="53"/>
      <c r="G37" s="53"/>
      <c r="H37" s="53"/>
      <c r="I37" s="53"/>
      <c r="J37" s="53"/>
      <c r="K37" s="53"/>
      <c r="L37" s="53"/>
      <c r="M37" s="55"/>
      <c r="N37" s="55"/>
      <c r="O37" s="55"/>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7"/>
      <c r="BZ37" s="23"/>
      <c r="CA37" s="23"/>
      <c r="CB37" s="23"/>
    </row>
    <row r="38" spans="2:80" s="37" customFormat="1" ht="9" customHeight="1">
      <c r="B38" s="54"/>
      <c r="C38" s="433" t="s">
        <v>13</v>
      </c>
      <c r="D38" s="433"/>
      <c r="E38" s="433"/>
      <c r="F38" s="433"/>
      <c r="G38" s="433"/>
      <c r="H38" s="433"/>
      <c r="I38" s="433"/>
      <c r="J38" s="433"/>
      <c r="K38" s="433"/>
      <c r="L38" s="433"/>
      <c r="M38" s="438" t="s">
        <v>393</v>
      </c>
      <c r="N38" s="438"/>
      <c r="O38" s="438"/>
      <c r="P38" s="438"/>
      <c r="Q38" s="438"/>
      <c r="R38" s="438"/>
      <c r="S38" s="438"/>
      <c r="T38" s="438"/>
      <c r="U38" s="438"/>
      <c r="V38" s="438"/>
      <c r="W38" s="438"/>
      <c r="X38" s="438"/>
      <c r="Y38" s="438"/>
      <c r="Z38" s="438"/>
      <c r="AA38" s="438"/>
      <c r="AB38" s="438"/>
      <c r="AC38" s="438"/>
      <c r="AD38" s="438"/>
      <c r="AE38" s="438"/>
      <c r="AF38" s="438"/>
      <c r="AG38" s="438"/>
      <c r="AH38" s="438"/>
      <c r="AI38" s="438"/>
      <c r="AJ38" s="438"/>
      <c r="AK38" s="438"/>
      <c r="AL38" s="438"/>
      <c r="AM38" s="438"/>
      <c r="AN38" s="438"/>
      <c r="AO38" s="438"/>
      <c r="AP38" s="438"/>
      <c r="AQ38" s="438"/>
      <c r="AR38" s="438"/>
      <c r="AS38" s="438"/>
      <c r="AT38" s="438"/>
      <c r="AU38" s="438"/>
      <c r="AV38" s="438"/>
      <c r="AW38" s="438"/>
      <c r="AX38" s="438"/>
      <c r="AY38" s="438"/>
      <c r="AZ38" s="438"/>
      <c r="BA38" s="269"/>
      <c r="BB38" s="47"/>
      <c r="BZ38" s="29"/>
      <c r="CA38" s="23"/>
      <c r="CB38" s="23"/>
    </row>
    <row r="39" spans="2:80" s="37" customFormat="1" ht="9" customHeight="1">
      <c r="B39" s="54"/>
      <c r="C39" s="433"/>
      <c r="D39" s="433"/>
      <c r="E39" s="433"/>
      <c r="F39" s="433"/>
      <c r="G39" s="433"/>
      <c r="H39" s="433"/>
      <c r="I39" s="433"/>
      <c r="J39" s="433"/>
      <c r="K39" s="433"/>
      <c r="L39" s="433"/>
      <c r="M39" s="439"/>
      <c r="N39" s="439"/>
      <c r="O39" s="439"/>
      <c r="P39" s="439"/>
      <c r="Q39" s="439"/>
      <c r="R39" s="439"/>
      <c r="S39" s="439"/>
      <c r="T39" s="439"/>
      <c r="U39" s="439"/>
      <c r="V39" s="439"/>
      <c r="W39" s="439"/>
      <c r="X39" s="439"/>
      <c r="Y39" s="439"/>
      <c r="Z39" s="439"/>
      <c r="AA39" s="439"/>
      <c r="AB39" s="439"/>
      <c r="AC39" s="439"/>
      <c r="AD39" s="439"/>
      <c r="AE39" s="439"/>
      <c r="AF39" s="439"/>
      <c r="AG39" s="439"/>
      <c r="AH39" s="439"/>
      <c r="AI39" s="439"/>
      <c r="AJ39" s="439"/>
      <c r="AK39" s="439"/>
      <c r="AL39" s="439"/>
      <c r="AM39" s="439"/>
      <c r="AN39" s="439"/>
      <c r="AO39" s="439"/>
      <c r="AP39" s="439"/>
      <c r="AQ39" s="439"/>
      <c r="AR39" s="439"/>
      <c r="AS39" s="439"/>
      <c r="AT39" s="439"/>
      <c r="AU39" s="439"/>
      <c r="AV39" s="439"/>
      <c r="AW39" s="439"/>
      <c r="AX39" s="439"/>
      <c r="AY39" s="439"/>
      <c r="AZ39" s="439"/>
      <c r="BA39" s="269"/>
      <c r="BB39" s="47"/>
      <c r="BE39" s="56"/>
      <c r="BZ39" s="23"/>
      <c r="CA39" s="23"/>
      <c r="CB39" s="23"/>
    </row>
    <row r="40" spans="2:80" s="37" customFormat="1" ht="5.25" customHeight="1">
      <c r="B40" s="54"/>
      <c r="C40" s="53"/>
      <c r="D40" s="53"/>
      <c r="E40" s="53"/>
      <c r="F40" s="53"/>
      <c r="G40" s="53"/>
      <c r="H40" s="53"/>
      <c r="I40" s="53"/>
      <c r="J40" s="53"/>
      <c r="K40" s="53"/>
      <c r="L40" s="53"/>
      <c r="M40" s="46"/>
      <c r="N40" s="55"/>
      <c r="O40" s="55"/>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7"/>
      <c r="BZ40" s="29"/>
      <c r="CA40" s="23"/>
      <c r="CB40" s="23"/>
    </row>
    <row r="41" spans="2:80" s="37" customFormat="1" ht="11.25" customHeight="1">
      <c r="B41" s="54"/>
      <c r="C41" s="432" t="s">
        <v>28</v>
      </c>
      <c r="D41" s="432"/>
      <c r="E41" s="432"/>
      <c r="F41" s="432"/>
      <c r="G41" s="432"/>
      <c r="H41" s="432"/>
      <c r="I41" s="432"/>
      <c r="J41" s="432"/>
      <c r="K41" s="432"/>
      <c r="L41" s="432"/>
      <c r="M41" s="427" t="s">
        <v>18</v>
      </c>
      <c r="N41" s="427"/>
      <c r="O41" s="427"/>
      <c r="P41" s="427"/>
      <c r="Q41" s="423">
        <v>8</v>
      </c>
      <c r="R41" s="423"/>
      <c r="S41" s="427" t="s">
        <v>19</v>
      </c>
      <c r="T41" s="427"/>
      <c r="U41" s="423">
        <v>4</v>
      </c>
      <c r="V41" s="423"/>
      <c r="W41" s="427" t="s">
        <v>20</v>
      </c>
      <c r="X41" s="427"/>
      <c r="Y41" s="423">
        <v>1</v>
      </c>
      <c r="Z41" s="423"/>
      <c r="AA41" s="427" t="s">
        <v>21</v>
      </c>
      <c r="AB41" s="427"/>
      <c r="AC41" s="427"/>
      <c r="AD41" s="427"/>
      <c r="AE41" s="427"/>
      <c r="AF41" s="427"/>
      <c r="AG41" s="427"/>
      <c r="AH41" s="427"/>
      <c r="AI41" s="423">
        <v>8</v>
      </c>
      <c r="AJ41" s="423"/>
      <c r="AK41" s="427" t="s">
        <v>19</v>
      </c>
      <c r="AL41" s="427"/>
      <c r="AM41" s="423">
        <v>4</v>
      </c>
      <c r="AN41" s="423"/>
      <c r="AO41" s="427" t="s">
        <v>20</v>
      </c>
      <c r="AP41" s="427"/>
      <c r="AQ41" s="423">
        <v>1</v>
      </c>
      <c r="AR41" s="423"/>
      <c r="AS41" s="427" t="s">
        <v>24</v>
      </c>
      <c r="AT41" s="427"/>
      <c r="AU41" s="427"/>
      <c r="AV41" s="427"/>
      <c r="AW41" s="427"/>
      <c r="AX41" s="427"/>
      <c r="AZ41" s="58"/>
      <c r="BA41" s="58"/>
      <c r="BB41" s="59"/>
      <c r="BZ41" s="23"/>
      <c r="CA41" s="23"/>
      <c r="CB41" s="23"/>
    </row>
    <row r="42" spans="2:80" s="37" customFormat="1" ht="11.25" customHeight="1">
      <c r="B42" s="54"/>
      <c r="C42" s="432"/>
      <c r="D42" s="432"/>
      <c r="E42" s="432"/>
      <c r="F42" s="432"/>
      <c r="G42" s="432"/>
      <c r="H42" s="432"/>
      <c r="I42" s="432"/>
      <c r="J42" s="432"/>
      <c r="K42" s="432"/>
      <c r="L42" s="432"/>
      <c r="M42" s="427"/>
      <c r="N42" s="427"/>
      <c r="O42" s="427"/>
      <c r="P42" s="427"/>
      <c r="Q42" s="423"/>
      <c r="R42" s="423"/>
      <c r="S42" s="427"/>
      <c r="T42" s="427"/>
      <c r="U42" s="423"/>
      <c r="V42" s="423"/>
      <c r="W42" s="427"/>
      <c r="X42" s="427"/>
      <c r="Y42" s="423"/>
      <c r="Z42" s="423"/>
      <c r="AA42" s="427"/>
      <c r="AB42" s="427"/>
      <c r="AC42" s="427"/>
      <c r="AD42" s="427"/>
      <c r="AE42" s="427"/>
      <c r="AF42" s="427"/>
      <c r="AG42" s="427"/>
      <c r="AH42" s="427"/>
      <c r="AI42" s="423"/>
      <c r="AJ42" s="423"/>
      <c r="AK42" s="427"/>
      <c r="AL42" s="427"/>
      <c r="AM42" s="423"/>
      <c r="AN42" s="423"/>
      <c r="AO42" s="427"/>
      <c r="AP42" s="427"/>
      <c r="AQ42" s="423"/>
      <c r="AR42" s="423"/>
      <c r="AS42" s="427"/>
      <c r="AT42" s="427"/>
      <c r="AU42" s="427"/>
      <c r="AV42" s="427"/>
      <c r="AW42" s="427"/>
      <c r="AX42" s="427"/>
      <c r="AY42" s="58"/>
      <c r="AZ42" s="58"/>
      <c r="BA42" s="58"/>
      <c r="BB42" s="59"/>
      <c r="BZ42" s="29"/>
      <c r="CA42" s="23"/>
      <c r="CB42" s="23"/>
    </row>
    <row r="43" spans="2:80" s="37" customFormat="1" ht="5.25" customHeight="1">
      <c r="B43" s="54"/>
      <c r="C43" s="57"/>
      <c r="D43" s="57"/>
      <c r="E43" s="57"/>
      <c r="F43" s="57"/>
      <c r="G43" s="57"/>
      <c r="H43" s="57"/>
      <c r="I43" s="57"/>
      <c r="J43" s="57"/>
      <c r="K43" s="57"/>
      <c r="L43" s="57"/>
      <c r="M43" s="58"/>
      <c r="N43" s="58"/>
      <c r="O43" s="58"/>
      <c r="P43" s="58"/>
      <c r="Q43" s="60"/>
      <c r="R43" s="60"/>
      <c r="S43" s="58"/>
      <c r="T43" s="58"/>
      <c r="U43" s="60"/>
      <c r="V43" s="60"/>
      <c r="W43" s="58"/>
      <c r="X43" s="58"/>
      <c r="Y43" s="60"/>
      <c r="Z43" s="60"/>
      <c r="AA43" s="58"/>
      <c r="AB43" s="58"/>
      <c r="AC43" s="58"/>
      <c r="AD43" s="58"/>
      <c r="AE43" s="58"/>
      <c r="AF43" s="58"/>
      <c r="AG43" s="58"/>
      <c r="AH43" s="58"/>
      <c r="AI43" s="60"/>
      <c r="AJ43" s="60"/>
      <c r="AK43" s="58"/>
      <c r="AL43" s="58"/>
      <c r="AM43" s="60"/>
      <c r="AN43" s="60"/>
      <c r="AO43" s="58"/>
      <c r="AP43" s="58"/>
      <c r="AQ43" s="60"/>
      <c r="AR43" s="60"/>
      <c r="AS43" s="428" t="s">
        <v>484</v>
      </c>
      <c r="AT43" s="428"/>
      <c r="AU43" s="428"/>
      <c r="AV43" s="428"/>
      <c r="AW43" s="428"/>
      <c r="AX43" s="428"/>
      <c r="AY43" s="428"/>
      <c r="AZ43" s="428"/>
      <c r="BA43" s="428"/>
      <c r="BB43" s="429"/>
      <c r="BC43" s="260"/>
      <c r="BZ43" s="29"/>
      <c r="CA43" s="23"/>
      <c r="CB43" s="23"/>
    </row>
    <row r="44" spans="2:80" s="39" customFormat="1" ht="11.25" customHeight="1">
      <c r="B44" s="255"/>
      <c r="C44" s="432" t="s">
        <v>448</v>
      </c>
      <c r="D44" s="432"/>
      <c r="E44" s="432"/>
      <c r="F44" s="432"/>
      <c r="G44" s="432"/>
      <c r="H44" s="432"/>
      <c r="I44" s="432"/>
      <c r="J44" s="432"/>
      <c r="K44" s="432"/>
      <c r="L44" s="432"/>
      <c r="N44" s="425" t="s">
        <v>18</v>
      </c>
      <c r="O44" s="425"/>
      <c r="P44" s="425"/>
      <c r="Q44" s="425"/>
      <c r="R44" s="423">
        <v>8</v>
      </c>
      <c r="S44" s="423"/>
      <c r="T44" s="425" t="s">
        <v>19</v>
      </c>
      <c r="U44" s="425"/>
      <c r="V44" s="423">
        <v>4</v>
      </c>
      <c r="W44" s="423"/>
      <c r="X44" s="425" t="s">
        <v>25</v>
      </c>
      <c r="Y44" s="425"/>
      <c r="Z44" s="423">
        <v>1</v>
      </c>
      <c r="AA44" s="423"/>
      <c r="AB44" s="425" t="s">
        <v>22</v>
      </c>
      <c r="AC44" s="425"/>
      <c r="AD44" s="45"/>
      <c r="AE44" s="423">
        <v>10</v>
      </c>
      <c r="AF44" s="423"/>
      <c r="AG44" s="423"/>
      <c r="AH44" s="425" t="s">
        <v>26</v>
      </c>
      <c r="AI44" s="425"/>
      <c r="AJ44" s="425"/>
      <c r="AK44" s="425"/>
      <c r="AL44" s="423">
        <v>14</v>
      </c>
      <c r="AM44" s="423"/>
      <c r="AN44" s="423"/>
      <c r="AO44" s="425" t="s">
        <v>27</v>
      </c>
      <c r="AP44" s="425"/>
      <c r="AQ44" s="425"/>
      <c r="AR44" s="425"/>
      <c r="AS44" s="428"/>
      <c r="AT44" s="428"/>
      <c r="AU44" s="428"/>
      <c r="AV44" s="428"/>
      <c r="AW44" s="428"/>
      <c r="AX44" s="428"/>
      <c r="AY44" s="428"/>
      <c r="AZ44" s="428"/>
      <c r="BA44" s="428"/>
      <c r="BB44" s="429"/>
      <c r="BC44" s="261"/>
      <c r="BD44" s="37"/>
      <c r="BZ44" s="256"/>
      <c r="CA44" s="256"/>
      <c r="CB44" s="256"/>
    </row>
    <row r="45" spans="2:80" s="39" customFormat="1" ht="11.25" customHeight="1">
      <c r="B45" s="255"/>
      <c r="C45" s="432"/>
      <c r="D45" s="432"/>
      <c r="E45" s="432"/>
      <c r="F45" s="432"/>
      <c r="G45" s="432"/>
      <c r="H45" s="432"/>
      <c r="I45" s="432"/>
      <c r="J45" s="432"/>
      <c r="K45" s="432"/>
      <c r="L45" s="432"/>
      <c r="M45" s="258"/>
      <c r="N45" s="426"/>
      <c r="O45" s="426"/>
      <c r="P45" s="426"/>
      <c r="Q45" s="426"/>
      <c r="R45" s="424"/>
      <c r="S45" s="424"/>
      <c r="T45" s="426"/>
      <c r="U45" s="426"/>
      <c r="V45" s="424"/>
      <c r="W45" s="424"/>
      <c r="X45" s="426"/>
      <c r="Y45" s="426"/>
      <c r="Z45" s="424"/>
      <c r="AA45" s="424"/>
      <c r="AB45" s="426"/>
      <c r="AC45" s="426"/>
      <c r="AD45" s="251"/>
      <c r="AE45" s="424"/>
      <c r="AF45" s="424"/>
      <c r="AG45" s="424"/>
      <c r="AH45" s="426"/>
      <c r="AI45" s="426"/>
      <c r="AJ45" s="426"/>
      <c r="AK45" s="426"/>
      <c r="AL45" s="424"/>
      <c r="AM45" s="424"/>
      <c r="AN45" s="424"/>
      <c r="AO45" s="426"/>
      <c r="AP45" s="426"/>
      <c r="AQ45" s="426"/>
      <c r="AR45" s="426"/>
      <c r="AS45" s="430"/>
      <c r="AT45" s="430"/>
      <c r="AU45" s="430"/>
      <c r="AV45" s="430"/>
      <c r="AW45" s="430"/>
      <c r="AX45" s="430"/>
      <c r="AY45" s="430"/>
      <c r="AZ45" s="430"/>
      <c r="BA45" s="430"/>
      <c r="BB45" s="431"/>
      <c r="BC45" s="261"/>
      <c r="BD45" s="37"/>
      <c r="BZ45" s="257"/>
      <c r="CA45" s="256"/>
      <c r="CB45" s="256"/>
    </row>
    <row r="46" spans="2:80" s="37" customFormat="1" ht="6" customHeight="1" thickBot="1">
      <c r="B46" s="61"/>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272"/>
      <c r="AV46" s="272"/>
      <c r="AW46" s="272"/>
      <c r="AX46" s="272"/>
      <c r="AY46" s="272"/>
      <c r="AZ46" s="272"/>
      <c r="BA46" s="272"/>
      <c r="BB46" s="273"/>
      <c r="BC46" s="44"/>
      <c r="BZ46" s="23"/>
      <c r="CA46" s="23"/>
      <c r="CB46" s="23"/>
    </row>
    <row r="47" spans="2:80" ht="11.25" customHeight="1">
      <c r="C47" s="65"/>
      <c r="D47" s="65"/>
      <c r="E47" s="65"/>
      <c r="F47" s="65"/>
      <c r="G47" s="65"/>
      <c r="H47" s="65"/>
      <c r="I47" s="65"/>
      <c r="J47" s="65"/>
      <c r="K47" s="65"/>
      <c r="L47" s="65"/>
      <c r="M47" s="65"/>
      <c r="N47" s="65"/>
      <c r="O47" s="65"/>
      <c r="P47" s="65"/>
      <c r="Q47" s="65"/>
      <c r="R47" s="65"/>
      <c r="S47" s="65"/>
      <c r="T47" s="65"/>
      <c r="U47" s="66"/>
      <c r="V47" s="66"/>
      <c r="W47" s="67"/>
      <c r="X47" s="67"/>
      <c r="Y47" s="67"/>
      <c r="Z47" s="67"/>
      <c r="AA47" s="67"/>
      <c r="AB47" s="67"/>
      <c r="AC47" s="66"/>
      <c r="AD47" s="66"/>
      <c r="AE47" s="67"/>
      <c r="AF47" s="67"/>
      <c r="AG47" s="67"/>
      <c r="AH47" s="67"/>
      <c r="AI47" s="67"/>
      <c r="AJ47" s="67"/>
      <c r="AK47" s="67"/>
      <c r="BZ47" s="23"/>
      <c r="CA47" s="23"/>
      <c r="CB47" s="23"/>
    </row>
    <row r="48" spans="2:80" ht="11.25" customHeight="1">
      <c r="C48" s="414" t="s">
        <v>428</v>
      </c>
      <c r="D48" s="415"/>
      <c r="E48" s="415"/>
      <c r="F48" s="415"/>
      <c r="G48" s="415"/>
      <c r="H48" s="415"/>
      <c r="I48" s="415"/>
      <c r="J48" s="415"/>
      <c r="K48" s="415"/>
      <c r="L48" s="416"/>
      <c r="M48" s="404" t="s">
        <v>387</v>
      </c>
      <c r="N48" s="404"/>
      <c r="O48" s="406" t="s">
        <v>385</v>
      </c>
      <c r="P48" s="406"/>
      <c r="Q48" s="406"/>
      <c r="R48" s="406"/>
      <c r="S48" s="406"/>
      <c r="T48" s="406"/>
      <c r="U48" s="408" t="s">
        <v>394</v>
      </c>
      <c r="V48" s="408"/>
      <c r="W48" s="408"/>
      <c r="X48" s="408"/>
      <c r="Y48" s="408"/>
      <c r="Z48" s="408"/>
      <c r="AA48" s="408"/>
      <c r="AB48" s="408"/>
      <c r="AC48" s="408"/>
      <c r="AD48" s="408"/>
      <c r="AE48" s="408"/>
      <c r="AF48" s="408"/>
      <c r="AG48" s="408"/>
      <c r="AH48" s="408"/>
      <c r="AI48" s="408"/>
      <c r="AJ48" s="408"/>
      <c r="AK48" s="408"/>
      <c r="AL48" s="408"/>
      <c r="AM48" s="408"/>
      <c r="AN48" s="408"/>
      <c r="AO48" s="408"/>
      <c r="AP48" s="408"/>
      <c r="AQ48" s="408"/>
      <c r="AR48" s="408"/>
      <c r="BZ48" s="23"/>
      <c r="CA48" s="23"/>
      <c r="CB48" s="23"/>
    </row>
    <row r="49" spans="1:143" ht="11.25" customHeight="1">
      <c r="C49" s="417"/>
      <c r="D49" s="418"/>
      <c r="E49" s="418"/>
      <c r="F49" s="418"/>
      <c r="G49" s="418"/>
      <c r="H49" s="418"/>
      <c r="I49" s="418"/>
      <c r="J49" s="418"/>
      <c r="K49" s="418"/>
      <c r="L49" s="419"/>
      <c r="M49" s="404"/>
      <c r="N49" s="404"/>
      <c r="O49" s="406"/>
      <c r="P49" s="406"/>
      <c r="Q49" s="406"/>
      <c r="R49" s="406"/>
      <c r="S49" s="406"/>
      <c r="T49" s="406"/>
      <c r="U49" s="408"/>
      <c r="V49" s="408"/>
      <c r="W49" s="408"/>
      <c r="X49" s="408"/>
      <c r="Y49" s="408"/>
      <c r="Z49" s="408"/>
      <c r="AA49" s="408"/>
      <c r="AB49" s="408"/>
      <c r="AC49" s="408"/>
      <c r="AD49" s="408"/>
      <c r="AE49" s="408"/>
      <c r="AF49" s="408"/>
      <c r="AG49" s="408"/>
      <c r="AH49" s="408"/>
      <c r="AI49" s="408"/>
      <c r="AJ49" s="408"/>
      <c r="AK49" s="408"/>
      <c r="AL49" s="408"/>
      <c r="AM49" s="408"/>
      <c r="AN49" s="408"/>
      <c r="AO49" s="408"/>
      <c r="AP49" s="408"/>
      <c r="AQ49" s="408"/>
      <c r="AR49" s="408"/>
      <c r="BZ49" s="23"/>
      <c r="CA49" s="23"/>
      <c r="CB49" s="23"/>
    </row>
    <row r="50" spans="1:143" ht="11.25" customHeight="1">
      <c r="C50" s="417"/>
      <c r="D50" s="418"/>
      <c r="E50" s="418"/>
      <c r="F50" s="418"/>
      <c r="G50" s="418"/>
      <c r="H50" s="418"/>
      <c r="I50" s="418"/>
      <c r="J50" s="418"/>
      <c r="K50" s="418"/>
      <c r="L50" s="419"/>
      <c r="M50" s="404" t="s">
        <v>388</v>
      </c>
      <c r="N50" s="404"/>
      <c r="O50" s="406" t="s">
        <v>386</v>
      </c>
      <c r="P50" s="406"/>
      <c r="Q50" s="406"/>
      <c r="R50" s="406"/>
      <c r="S50" s="406"/>
      <c r="T50" s="406"/>
      <c r="U50" s="408" t="s">
        <v>395</v>
      </c>
      <c r="V50" s="408"/>
      <c r="W50" s="408"/>
      <c r="X50" s="408"/>
      <c r="Y50" s="408"/>
      <c r="Z50" s="408"/>
      <c r="AA50" s="408"/>
      <c r="AB50" s="408"/>
      <c r="AC50" s="408"/>
      <c r="AD50" s="408"/>
      <c r="AE50" s="408"/>
      <c r="AF50" s="408"/>
      <c r="AG50" s="408"/>
      <c r="AH50" s="408"/>
      <c r="AI50" s="408"/>
      <c r="AJ50" s="408"/>
      <c r="AK50" s="408"/>
      <c r="AL50" s="408"/>
      <c r="AM50" s="408"/>
      <c r="AN50" s="408"/>
      <c r="AO50" s="408"/>
      <c r="AP50" s="408"/>
      <c r="AQ50" s="408"/>
      <c r="AR50" s="408"/>
      <c r="BZ50" s="23"/>
      <c r="CA50" s="23"/>
      <c r="CB50" s="23"/>
    </row>
    <row r="51" spans="1:143" ht="11.25" customHeight="1">
      <c r="C51" s="417"/>
      <c r="D51" s="418"/>
      <c r="E51" s="418"/>
      <c r="F51" s="418"/>
      <c r="G51" s="418"/>
      <c r="H51" s="418"/>
      <c r="I51" s="418"/>
      <c r="J51" s="418"/>
      <c r="K51" s="418"/>
      <c r="L51" s="419"/>
      <c r="M51" s="404"/>
      <c r="N51" s="404"/>
      <c r="O51" s="406"/>
      <c r="P51" s="406"/>
      <c r="Q51" s="406"/>
      <c r="R51" s="406"/>
      <c r="S51" s="406"/>
      <c r="T51" s="406"/>
      <c r="U51" s="408"/>
      <c r="V51" s="408"/>
      <c r="W51" s="408"/>
      <c r="X51" s="408"/>
      <c r="Y51" s="408"/>
      <c r="Z51" s="408"/>
      <c r="AA51" s="408"/>
      <c r="AB51" s="408"/>
      <c r="AC51" s="408"/>
      <c r="AD51" s="408"/>
      <c r="AE51" s="408"/>
      <c r="AF51" s="408"/>
      <c r="AG51" s="408"/>
      <c r="AH51" s="408"/>
      <c r="AI51" s="408"/>
      <c r="AJ51" s="408"/>
      <c r="AK51" s="408"/>
      <c r="AL51" s="408"/>
      <c r="AM51" s="408"/>
      <c r="AN51" s="408"/>
      <c r="AO51" s="408"/>
      <c r="AP51" s="408"/>
      <c r="AQ51" s="408"/>
      <c r="AR51" s="408"/>
      <c r="BZ51" s="23"/>
      <c r="CA51" s="23"/>
      <c r="CB51" s="23"/>
    </row>
    <row r="52" spans="1:143" ht="11.25" customHeight="1">
      <c r="C52" s="417"/>
      <c r="D52" s="418"/>
      <c r="E52" s="418"/>
      <c r="F52" s="418"/>
      <c r="G52" s="418"/>
      <c r="H52" s="418"/>
      <c r="I52" s="418"/>
      <c r="J52" s="418"/>
      <c r="K52" s="418"/>
      <c r="L52" s="419"/>
      <c r="M52" s="404" t="s">
        <v>389</v>
      </c>
      <c r="N52" s="404"/>
      <c r="O52" s="406" t="s">
        <v>390</v>
      </c>
      <c r="P52" s="406"/>
      <c r="Q52" s="406"/>
      <c r="R52" s="406"/>
      <c r="S52" s="406"/>
      <c r="T52" s="406"/>
      <c r="U52" s="408" t="s">
        <v>396</v>
      </c>
      <c r="V52" s="408"/>
      <c r="W52" s="408"/>
      <c r="X52" s="408"/>
      <c r="Y52" s="408"/>
      <c r="Z52" s="408"/>
      <c r="AA52" s="408"/>
      <c r="AB52" s="408"/>
      <c r="AC52" s="408"/>
      <c r="AD52" s="408"/>
      <c r="AE52" s="408"/>
      <c r="AF52" s="408"/>
      <c r="AG52" s="408"/>
      <c r="AH52" s="408"/>
      <c r="AI52" s="408"/>
      <c r="AJ52" s="408"/>
      <c r="AK52" s="408"/>
      <c r="AL52" s="408"/>
      <c r="AM52" s="408"/>
      <c r="AN52" s="408"/>
      <c r="AO52" s="408"/>
      <c r="AP52" s="408"/>
      <c r="AQ52" s="408"/>
      <c r="AR52" s="408"/>
      <c r="BZ52" s="23"/>
      <c r="CA52" s="23"/>
      <c r="CB52" s="23"/>
    </row>
    <row r="53" spans="1:143" ht="11.25" customHeight="1">
      <c r="C53" s="417"/>
      <c r="D53" s="418"/>
      <c r="E53" s="418"/>
      <c r="F53" s="418"/>
      <c r="G53" s="418"/>
      <c r="H53" s="418"/>
      <c r="I53" s="418"/>
      <c r="J53" s="418"/>
      <c r="K53" s="418"/>
      <c r="L53" s="419"/>
      <c r="M53" s="405"/>
      <c r="N53" s="405"/>
      <c r="O53" s="407"/>
      <c r="P53" s="407"/>
      <c r="Q53" s="407"/>
      <c r="R53" s="407"/>
      <c r="S53" s="407"/>
      <c r="T53" s="407"/>
      <c r="U53" s="409"/>
      <c r="V53" s="409"/>
      <c r="W53" s="409"/>
      <c r="X53" s="409"/>
      <c r="Y53" s="409"/>
      <c r="Z53" s="409"/>
      <c r="AA53" s="409"/>
      <c r="AB53" s="409"/>
      <c r="AC53" s="409"/>
      <c r="AD53" s="409"/>
      <c r="AE53" s="409"/>
      <c r="AF53" s="409"/>
      <c r="AG53" s="409"/>
      <c r="AH53" s="409"/>
      <c r="AI53" s="409"/>
      <c r="AJ53" s="409"/>
      <c r="AK53" s="409"/>
      <c r="AL53" s="409"/>
      <c r="AM53" s="409"/>
      <c r="AN53" s="409"/>
      <c r="AO53" s="409"/>
      <c r="AP53" s="409"/>
      <c r="AQ53" s="409"/>
      <c r="AR53" s="409"/>
      <c r="BZ53" s="23"/>
      <c r="CA53" s="23"/>
      <c r="CB53" s="23"/>
    </row>
    <row r="54" spans="1:143" ht="11.25" customHeight="1">
      <c r="C54" s="417"/>
      <c r="D54" s="418"/>
      <c r="E54" s="418"/>
      <c r="F54" s="418"/>
      <c r="G54" s="418"/>
      <c r="H54" s="418"/>
      <c r="I54" s="418"/>
      <c r="J54" s="418"/>
      <c r="K54" s="418"/>
      <c r="L54" s="419"/>
      <c r="M54" s="404" t="s">
        <v>391</v>
      </c>
      <c r="N54" s="404"/>
      <c r="O54" s="406" t="s">
        <v>384</v>
      </c>
      <c r="P54" s="406"/>
      <c r="Q54" s="406"/>
      <c r="R54" s="406"/>
      <c r="S54" s="406"/>
      <c r="T54" s="406"/>
      <c r="U54" s="408" t="s">
        <v>429</v>
      </c>
      <c r="V54" s="408"/>
      <c r="W54" s="408"/>
      <c r="X54" s="408"/>
      <c r="Y54" s="408"/>
      <c r="Z54" s="408"/>
      <c r="AA54" s="408"/>
      <c r="AB54" s="408"/>
      <c r="AC54" s="408"/>
      <c r="AD54" s="408"/>
      <c r="AE54" s="408"/>
      <c r="AF54" s="408"/>
      <c r="AG54" s="408"/>
      <c r="AH54" s="408"/>
      <c r="AI54" s="408"/>
      <c r="AJ54" s="408"/>
      <c r="AK54" s="408"/>
      <c r="AL54" s="408"/>
      <c r="AM54" s="408"/>
      <c r="AN54" s="408"/>
      <c r="AO54" s="408"/>
      <c r="AP54" s="408"/>
      <c r="AQ54" s="408"/>
      <c r="AR54" s="408"/>
      <c r="BZ54" s="23"/>
      <c r="CA54" s="23"/>
      <c r="CB54" s="23"/>
    </row>
    <row r="55" spans="1:143" ht="11.25" customHeight="1">
      <c r="C55" s="420"/>
      <c r="D55" s="421"/>
      <c r="E55" s="421"/>
      <c r="F55" s="421"/>
      <c r="G55" s="421"/>
      <c r="H55" s="421"/>
      <c r="I55" s="421"/>
      <c r="J55" s="421"/>
      <c r="K55" s="421"/>
      <c r="L55" s="422"/>
      <c r="M55" s="405"/>
      <c r="N55" s="405"/>
      <c r="O55" s="407"/>
      <c r="P55" s="407"/>
      <c r="Q55" s="407"/>
      <c r="R55" s="407"/>
      <c r="S55" s="407"/>
      <c r="T55" s="407"/>
      <c r="U55" s="409"/>
      <c r="V55" s="409"/>
      <c r="W55" s="409"/>
      <c r="X55" s="409"/>
      <c r="Y55" s="409"/>
      <c r="Z55" s="409"/>
      <c r="AA55" s="409"/>
      <c r="AB55" s="409"/>
      <c r="AC55" s="409"/>
      <c r="AD55" s="409"/>
      <c r="AE55" s="409"/>
      <c r="AF55" s="409"/>
      <c r="AG55" s="409"/>
      <c r="AH55" s="409"/>
      <c r="AI55" s="409"/>
      <c r="AJ55" s="409"/>
      <c r="AK55" s="409"/>
      <c r="AL55" s="409"/>
      <c r="AM55" s="409"/>
      <c r="AN55" s="409"/>
      <c r="AO55" s="409"/>
      <c r="AP55" s="409"/>
      <c r="AQ55" s="409"/>
      <c r="AR55" s="409"/>
      <c r="BZ55" s="23"/>
      <c r="CA55" s="23"/>
      <c r="CB55" s="23"/>
    </row>
    <row r="56" spans="1:143" ht="6" customHeight="1">
      <c r="C56" s="68"/>
      <c r="D56" s="69"/>
      <c r="E56" s="69"/>
      <c r="F56" s="69"/>
      <c r="G56" s="69"/>
      <c r="H56" s="69"/>
      <c r="I56" s="69"/>
      <c r="J56" s="69"/>
      <c r="K56" s="69"/>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69"/>
      <c r="AS56" s="69"/>
      <c r="AT56" s="69"/>
      <c r="AU56" s="69"/>
      <c r="AV56" s="69"/>
      <c r="AW56" s="69"/>
      <c r="AX56" s="69"/>
      <c r="AY56" s="69"/>
      <c r="AZ56" s="69"/>
      <c r="BA56" s="69"/>
      <c r="BB56" s="69"/>
      <c r="BC56" s="69"/>
      <c r="BZ56" s="23"/>
      <c r="CA56" s="23"/>
      <c r="CB56" s="23"/>
    </row>
    <row r="57" spans="1:143" ht="11.25" customHeight="1">
      <c r="A57" s="71"/>
      <c r="B57" s="71"/>
      <c r="C57" s="71"/>
      <c r="D57" s="71"/>
      <c r="E57" s="71"/>
      <c r="F57" s="71"/>
      <c r="G57" s="71"/>
      <c r="H57" s="72"/>
      <c r="I57" s="72"/>
      <c r="J57" s="72"/>
      <c r="K57" s="72"/>
      <c r="L57" s="72"/>
      <c r="M57" s="72"/>
      <c r="N57" s="72"/>
      <c r="O57" s="72"/>
      <c r="P57" s="72"/>
      <c r="Q57" s="72"/>
      <c r="R57" s="72"/>
      <c r="S57" s="72"/>
      <c r="T57" s="72"/>
      <c r="U57" s="410" t="s">
        <v>375</v>
      </c>
      <c r="V57" s="410"/>
      <c r="W57" s="410"/>
      <c r="X57" s="410"/>
      <c r="Y57" s="410"/>
      <c r="Z57" s="410"/>
      <c r="AA57" s="410"/>
      <c r="AB57" s="410"/>
      <c r="AC57" s="410"/>
      <c r="AD57" s="410"/>
      <c r="AE57" s="410"/>
      <c r="AF57" s="410"/>
      <c r="AG57" s="410"/>
      <c r="AH57" s="410"/>
      <c r="AI57" s="410"/>
      <c r="AJ57" s="410"/>
      <c r="AK57" s="410"/>
      <c r="AL57" s="410"/>
      <c r="AM57" s="410"/>
      <c r="AN57" s="410"/>
      <c r="AO57" s="72"/>
      <c r="AP57" s="72"/>
      <c r="AQ57" s="72"/>
      <c r="AR57" s="72"/>
      <c r="AS57" s="72"/>
      <c r="AT57" s="72"/>
      <c r="AU57" s="72"/>
      <c r="AV57" s="73"/>
      <c r="AW57" s="73"/>
      <c r="AX57" s="73"/>
      <c r="AY57" s="73"/>
      <c r="AZ57" s="73"/>
      <c r="BA57" s="73"/>
      <c r="BB57" s="74"/>
      <c r="BC57" s="74"/>
      <c r="BZ57" s="29"/>
      <c r="CA57" s="23"/>
      <c r="CB57" s="23"/>
    </row>
    <row r="58" spans="1:143" ht="11.25" customHeight="1" thickBot="1">
      <c r="A58" s="71"/>
      <c r="B58" s="412">
        <v>0</v>
      </c>
      <c r="C58" s="412"/>
      <c r="D58" s="412"/>
      <c r="E58" s="412"/>
      <c r="F58" s="412"/>
      <c r="G58" s="412"/>
      <c r="H58" s="413" t="str">
        <f>IF(B58&lt;&gt;0,"()内の金額は減免前の金額です","")</f>
        <v/>
      </c>
      <c r="I58" s="413"/>
      <c r="J58" s="413"/>
      <c r="K58" s="413"/>
      <c r="L58" s="413"/>
      <c r="M58" s="413"/>
      <c r="N58" s="413"/>
      <c r="O58" s="413"/>
      <c r="P58" s="413"/>
      <c r="Q58" s="413"/>
      <c r="R58" s="413"/>
      <c r="S58" s="413"/>
      <c r="T58" s="413"/>
      <c r="U58" s="411"/>
      <c r="V58" s="411"/>
      <c r="W58" s="411"/>
      <c r="X58" s="411"/>
      <c r="Y58" s="411"/>
      <c r="Z58" s="411"/>
      <c r="AA58" s="411"/>
      <c r="AB58" s="411"/>
      <c r="AC58" s="411"/>
      <c r="AD58" s="411"/>
      <c r="AE58" s="411"/>
      <c r="AF58" s="411"/>
      <c r="AG58" s="411"/>
      <c r="AH58" s="411"/>
      <c r="AI58" s="411"/>
      <c r="AJ58" s="411"/>
      <c r="AK58" s="411"/>
      <c r="AL58" s="411"/>
      <c r="AM58" s="411"/>
      <c r="AN58" s="411"/>
      <c r="AO58" s="75"/>
      <c r="AP58" s="75"/>
      <c r="AQ58" s="75"/>
      <c r="AR58" s="75"/>
      <c r="AS58" s="75"/>
      <c r="AT58" s="75"/>
      <c r="AU58" s="75"/>
      <c r="AV58" s="73"/>
      <c r="AW58" s="73"/>
      <c r="AX58" s="73"/>
      <c r="AY58" s="73"/>
      <c r="AZ58" s="73"/>
      <c r="BA58" s="73"/>
      <c r="BB58" s="74"/>
      <c r="BC58" s="74"/>
      <c r="BZ58" s="29"/>
      <c r="CA58" s="23"/>
      <c r="CB58" s="23"/>
    </row>
    <row r="59" spans="1:143" s="29" customFormat="1" ht="11.25" customHeight="1">
      <c r="B59" s="403" t="s">
        <v>430</v>
      </c>
      <c r="C59" s="403"/>
      <c r="D59" s="403"/>
      <c r="E59" s="403"/>
      <c r="F59" s="403"/>
      <c r="G59" s="403"/>
      <c r="H59" s="403" t="s">
        <v>431</v>
      </c>
      <c r="I59" s="403"/>
      <c r="J59" s="403"/>
      <c r="K59" s="403"/>
      <c r="L59" s="403"/>
      <c r="M59" s="403"/>
      <c r="N59" s="403"/>
      <c r="O59" s="403"/>
      <c r="P59" s="403"/>
      <c r="Q59" s="403"/>
      <c r="R59" s="403"/>
      <c r="S59" s="403"/>
      <c r="T59" s="403"/>
      <c r="U59" s="403"/>
      <c r="V59" s="403"/>
      <c r="W59" s="403"/>
      <c r="X59" s="403" t="s">
        <v>432</v>
      </c>
      <c r="Y59" s="403"/>
      <c r="Z59" s="403"/>
      <c r="AA59" s="403"/>
      <c r="AB59" s="403"/>
      <c r="AC59" s="403"/>
      <c r="AD59" s="403"/>
      <c r="AE59" s="392" t="s">
        <v>343</v>
      </c>
      <c r="AF59" s="393"/>
      <c r="AG59" s="393"/>
      <c r="AH59" s="393"/>
      <c r="AI59" s="394"/>
      <c r="AJ59" s="392" t="s">
        <v>433</v>
      </c>
      <c r="AK59" s="393"/>
      <c r="AL59" s="393"/>
      <c r="AM59" s="393"/>
      <c r="AN59" s="394"/>
      <c r="AO59" s="403" t="s">
        <v>434</v>
      </c>
      <c r="AP59" s="403"/>
      <c r="AQ59" s="403"/>
      <c r="AR59" s="403"/>
      <c r="AS59" s="403"/>
      <c r="AT59" s="403"/>
      <c r="AU59" s="403"/>
      <c r="AV59" s="392" t="s">
        <v>435</v>
      </c>
      <c r="AW59" s="393"/>
      <c r="AX59" s="393"/>
      <c r="AY59" s="393"/>
      <c r="AZ59" s="393"/>
      <c r="BA59" s="393"/>
      <c r="BB59" s="394"/>
      <c r="BC59" s="398"/>
      <c r="BF59" s="76"/>
      <c r="BQ59" s="399" t="s">
        <v>155</v>
      </c>
      <c r="BR59" s="401" t="s">
        <v>344</v>
      </c>
      <c r="BS59" s="386" t="s">
        <v>345</v>
      </c>
      <c r="BT59" s="388" t="s">
        <v>346</v>
      </c>
      <c r="BU59" s="386" t="s">
        <v>347</v>
      </c>
      <c r="BV59" s="388" t="s">
        <v>358</v>
      </c>
      <c r="BW59" s="390" t="s">
        <v>343</v>
      </c>
      <c r="CA59" s="23"/>
      <c r="CB59" s="23"/>
    </row>
    <row r="60" spans="1:143" s="29" customFormat="1" ht="11.25" customHeight="1" thickBot="1">
      <c r="B60" s="403"/>
      <c r="C60" s="403"/>
      <c r="D60" s="403"/>
      <c r="E60" s="403"/>
      <c r="F60" s="403"/>
      <c r="G60" s="403"/>
      <c r="H60" s="403"/>
      <c r="I60" s="403"/>
      <c r="J60" s="403"/>
      <c r="K60" s="403"/>
      <c r="L60" s="403"/>
      <c r="M60" s="403"/>
      <c r="N60" s="403"/>
      <c r="O60" s="403"/>
      <c r="P60" s="403"/>
      <c r="Q60" s="403"/>
      <c r="R60" s="403"/>
      <c r="S60" s="403"/>
      <c r="T60" s="403"/>
      <c r="U60" s="403"/>
      <c r="V60" s="403"/>
      <c r="W60" s="403"/>
      <c r="X60" s="403"/>
      <c r="Y60" s="403"/>
      <c r="Z60" s="403"/>
      <c r="AA60" s="403"/>
      <c r="AB60" s="403"/>
      <c r="AC60" s="403"/>
      <c r="AD60" s="403"/>
      <c r="AE60" s="395"/>
      <c r="AF60" s="396"/>
      <c r="AG60" s="396"/>
      <c r="AH60" s="396"/>
      <c r="AI60" s="397"/>
      <c r="AJ60" s="395"/>
      <c r="AK60" s="396"/>
      <c r="AL60" s="396"/>
      <c r="AM60" s="396"/>
      <c r="AN60" s="397"/>
      <c r="AO60" s="403"/>
      <c r="AP60" s="403"/>
      <c r="AQ60" s="403"/>
      <c r="AR60" s="403"/>
      <c r="AS60" s="403"/>
      <c r="AT60" s="403"/>
      <c r="AU60" s="403"/>
      <c r="AV60" s="395"/>
      <c r="AW60" s="396"/>
      <c r="AX60" s="396"/>
      <c r="AY60" s="396"/>
      <c r="AZ60" s="396"/>
      <c r="BA60" s="396"/>
      <c r="BB60" s="397"/>
      <c r="BC60" s="398"/>
      <c r="BQ60" s="400"/>
      <c r="BR60" s="402"/>
      <c r="BS60" s="387"/>
      <c r="BT60" s="389"/>
      <c r="BU60" s="387"/>
      <c r="BV60" s="389"/>
      <c r="BW60" s="391"/>
      <c r="CA60" s="23"/>
      <c r="CB60" s="23"/>
    </row>
    <row r="61" spans="1:143" ht="11.15" customHeight="1">
      <c r="A61" s="282"/>
      <c r="B61" s="283" t="str">
        <f>IF($B$58=0,BS61,IF($B$58=0.5,BU61,IF($B$58=1,"","")))</f>
        <v/>
      </c>
      <c r="C61" s="284"/>
      <c r="D61" s="284"/>
      <c r="E61" s="284"/>
      <c r="F61" s="284"/>
      <c r="G61" s="285"/>
      <c r="H61" s="292" t="str">
        <f>IFERROR(BQ61,"")</f>
        <v/>
      </c>
      <c r="I61" s="293"/>
      <c r="J61" s="293"/>
      <c r="K61" s="293"/>
      <c r="L61" s="293"/>
      <c r="M61" s="293"/>
      <c r="N61" s="293"/>
      <c r="O61" s="293"/>
      <c r="P61" s="293"/>
      <c r="Q61" s="293"/>
      <c r="R61" s="293"/>
      <c r="S61" s="293"/>
      <c r="T61" s="293"/>
      <c r="U61" s="293"/>
      <c r="V61" s="293"/>
      <c r="W61" s="294"/>
      <c r="X61" s="301" t="str">
        <f>IF($H61="","",IF($B$58=0,BR61,IF($B$58=0.5,BT61,IF($B$58=1,BV61,""))))</f>
        <v/>
      </c>
      <c r="Y61" s="302"/>
      <c r="Z61" s="302"/>
      <c r="AA61" s="302"/>
      <c r="AB61" s="302"/>
      <c r="AC61" s="302"/>
      <c r="AD61" s="302"/>
      <c r="AE61" s="292" t="str">
        <f>IF($H61="","",IF(BR61=0,0,BW61))</f>
        <v/>
      </c>
      <c r="AF61" s="293"/>
      <c r="AG61" s="293"/>
      <c r="AH61" s="293"/>
      <c r="AI61" s="294"/>
      <c r="AJ61" s="303"/>
      <c r="AK61" s="304"/>
      <c r="AL61" s="304"/>
      <c r="AM61" s="304"/>
      <c r="AN61" s="305"/>
      <c r="AO61" s="312" t="str">
        <f>IF(AJ61="","",IFERROR(X61*AJ61,""))</f>
        <v/>
      </c>
      <c r="AP61" s="313"/>
      <c r="AQ61" s="313"/>
      <c r="AR61" s="313"/>
      <c r="AS61" s="313"/>
      <c r="AT61" s="313"/>
      <c r="AU61" s="314"/>
      <c r="AV61" s="316"/>
      <c r="AW61" s="317"/>
      <c r="AX61" s="317"/>
      <c r="AY61" s="317"/>
      <c r="AZ61" s="317"/>
      <c r="BA61" s="317"/>
      <c r="BB61" s="318"/>
      <c r="BC61" s="325"/>
      <c r="BN61" s="274">
        <v>1</v>
      </c>
      <c r="BO61" s="274"/>
      <c r="BP61" s="274"/>
      <c r="BQ61" s="276" t="e">
        <f>VLOOKUP(BN61,設備機器一覧!K:L,2,FALSE)</f>
        <v>#N/A</v>
      </c>
      <c r="BR61" s="385">
        <f>IFERROR(VLOOKUP(BQ61,設備機器一覧!C:G,2,FALSE),0)</f>
        <v>0</v>
      </c>
      <c r="BS61" s="384" t="str">
        <f>IFERROR(VLOOKUP(BQ61,設備機器一覧!C:G,3,FALSE),"")</f>
        <v/>
      </c>
      <c r="BT61" s="383">
        <f>IFERROR(VLOOKUP(BQ61,設備機器一覧!C:G,4,FALSE),0)</f>
        <v>0</v>
      </c>
      <c r="BU61" s="384" t="str">
        <f>IFERROR(VLOOKUP(BQ61,設備機器一覧!C:G,5,FALSE),"")</f>
        <v/>
      </c>
      <c r="BV61" s="384">
        <v>0</v>
      </c>
      <c r="BW61" s="384" t="str">
        <f>IFERROR(VLOOKUP(BQ61,設備機器一覧!C:H,6,FALSE),"")</f>
        <v/>
      </c>
      <c r="CA61" s="23"/>
      <c r="CB61" s="23"/>
    </row>
    <row r="62" spans="1:143" ht="11.15" customHeight="1">
      <c r="A62" s="282"/>
      <c r="B62" s="286"/>
      <c r="C62" s="287"/>
      <c r="D62" s="287"/>
      <c r="E62" s="287"/>
      <c r="F62" s="287"/>
      <c r="G62" s="288"/>
      <c r="H62" s="295"/>
      <c r="I62" s="296"/>
      <c r="J62" s="296"/>
      <c r="K62" s="296"/>
      <c r="L62" s="296"/>
      <c r="M62" s="296"/>
      <c r="N62" s="296"/>
      <c r="O62" s="296"/>
      <c r="P62" s="296"/>
      <c r="Q62" s="296"/>
      <c r="R62" s="296"/>
      <c r="S62" s="296"/>
      <c r="T62" s="296"/>
      <c r="U62" s="296"/>
      <c r="V62" s="296"/>
      <c r="W62" s="297"/>
      <c r="X62" s="301"/>
      <c r="Y62" s="302"/>
      <c r="Z62" s="302"/>
      <c r="AA62" s="302"/>
      <c r="AB62" s="302"/>
      <c r="AC62" s="302"/>
      <c r="AD62" s="302"/>
      <c r="AE62" s="295"/>
      <c r="AF62" s="296"/>
      <c r="AG62" s="296"/>
      <c r="AH62" s="296"/>
      <c r="AI62" s="297"/>
      <c r="AJ62" s="306"/>
      <c r="AK62" s="307"/>
      <c r="AL62" s="307"/>
      <c r="AM62" s="307"/>
      <c r="AN62" s="308"/>
      <c r="AO62" s="301"/>
      <c r="AP62" s="302"/>
      <c r="AQ62" s="302"/>
      <c r="AR62" s="302"/>
      <c r="AS62" s="302"/>
      <c r="AT62" s="302"/>
      <c r="AU62" s="315"/>
      <c r="AV62" s="319"/>
      <c r="AW62" s="320"/>
      <c r="AX62" s="320"/>
      <c r="AY62" s="320"/>
      <c r="AZ62" s="320"/>
      <c r="BA62" s="320"/>
      <c r="BB62" s="321"/>
      <c r="BC62" s="325"/>
      <c r="BF62" s="76"/>
      <c r="BN62" s="274"/>
      <c r="BO62" s="274"/>
      <c r="BP62" s="274"/>
      <c r="BQ62" s="276"/>
      <c r="BR62" s="278"/>
      <c r="BS62" s="279"/>
      <c r="BT62" s="280"/>
      <c r="BU62" s="279"/>
      <c r="BV62" s="279"/>
      <c r="BW62" s="279"/>
      <c r="CA62" s="23"/>
      <c r="CB62" s="23"/>
      <c r="CU62" s="77"/>
      <c r="CV62" s="77"/>
      <c r="CW62" s="77"/>
      <c r="CX62" s="77"/>
      <c r="CY62" s="77"/>
      <c r="CZ62" s="77"/>
      <c r="DA62" s="77"/>
      <c r="DB62" s="77"/>
      <c r="DC62" s="77"/>
      <c r="DD62" s="77"/>
      <c r="DE62" s="77"/>
      <c r="DF62" s="77"/>
      <c r="DG62" s="77"/>
      <c r="DH62" s="77"/>
      <c r="DI62" s="77"/>
      <c r="DJ62" s="77"/>
      <c r="DK62" s="77"/>
      <c r="DL62" s="77"/>
      <c r="DM62" s="77"/>
      <c r="DN62" s="77"/>
      <c r="DO62" s="77"/>
      <c r="DP62" s="77"/>
      <c r="DQ62" s="77"/>
      <c r="DR62" s="77"/>
      <c r="DS62" s="77"/>
      <c r="DT62" s="77"/>
      <c r="DU62" s="77"/>
      <c r="DV62" s="77"/>
      <c r="DW62" s="77"/>
      <c r="DX62" s="77"/>
      <c r="DY62" s="77"/>
      <c r="DZ62" s="77"/>
      <c r="EA62" s="77"/>
      <c r="EB62" s="77"/>
      <c r="EC62" s="77"/>
      <c r="ED62" s="77"/>
      <c r="EE62" s="77"/>
      <c r="EF62" s="77"/>
      <c r="EG62" s="77"/>
      <c r="EH62" s="77"/>
      <c r="EI62" s="77"/>
      <c r="EJ62" s="77"/>
      <c r="EK62" s="77"/>
      <c r="EL62" s="77"/>
      <c r="EM62" s="77"/>
    </row>
    <row r="63" spans="1:143" ht="11.15" customHeight="1">
      <c r="A63" s="282"/>
      <c r="B63" s="289"/>
      <c r="C63" s="290"/>
      <c r="D63" s="290"/>
      <c r="E63" s="290"/>
      <c r="F63" s="290"/>
      <c r="G63" s="291"/>
      <c r="H63" s="298"/>
      <c r="I63" s="299"/>
      <c r="J63" s="299"/>
      <c r="K63" s="299"/>
      <c r="L63" s="299"/>
      <c r="M63" s="299"/>
      <c r="N63" s="299"/>
      <c r="O63" s="299"/>
      <c r="P63" s="299"/>
      <c r="Q63" s="299"/>
      <c r="R63" s="299"/>
      <c r="S63" s="299"/>
      <c r="T63" s="299"/>
      <c r="U63" s="299"/>
      <c r="V63" s="299"/>
      <c r="W63" s="300"/>
      <c r="X63" s="78" t="s">
        <v>341</v>
      </c>
      <c r="Y63" s="281" t="str">
        <f>IF($H61="","",IF($B$58=0,"",BR61))</f>
        <v/>
      </c>
      <c r="Z63" s="281"/>
      <c r="AA63" s="281"/>
      <c r="AB63" s="281"/>
      <c r="AC63" s="281"/>
      <c r="AD63" s="79" t="s">
        <v>342</v>
      </c>
      <c r="AE63" s="298"/>
      <c r="AF63" s="299"/>
      <c r="AG63" s="299"/>
      <c r="AH63" s="299"/>
      <c r="AI63" s="300"/>
      <c r="AJ63" s="309"/>
      <c r="AK63" s="310"/>
      <c r="AL63" s="310"/>
      <c r="AM63" s="310"/>
      <c r="AN63" s="311"/>
      <c r="AO63" s="78" t="s">
        <v>341</v>
      </c>
      <c r="AP63" s="281" t="str">
        <f>IF(AJ61="","",IF($B$58=0,"",IFERROR(Y63*AJ61,"")))</f>
        <v/>
      </c>
      <c r="AQ63" s="281"/>
      <c r="AR63" s="281"/>
      <c r="AS63" s="281"/>
      <c r="AT63" s="281"/>
      <c r="AU63" s="79" t="s">
        <v>342</v>
      </c>
      <c r="AV63" s="322"/>
      <c r="AW63" s="323"/>
      <c r="AX63" s="323"/>
      <c r="AY63" s="323"/>
      <c r="AZ63" s="323"/>
      <c r="BA63" s="323"/>
      <c r="BB63" s="324"/>
      <c r="BC63" s="325"/>
      <c r="BF63" s="30"/>
      <c r="BN63" s="274"/>
      <c r="BO63" s="274"/>
      <c r="BP63" s="274"/>
      <c r="BQ63" s="277"/>
      <c r="BR63" s="278"/>
      <c r="BS63" s="279"/>
      <c r="BT63" s="280"/>
      <c r="BU63" s="279"/>
      <c r="BV63" s="279"/>
      <c r="BW63" s="279"/>
      <c r="CA63" s="23"/>
      <c r="CB63" s="23"/>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c r="EH63" s="77"/>
      <c r="EI63" s="77"/>
      <c r="EJ63" s="77"/>
      <c r="EK63" s="77"/>
      <c r="EL63" s="77"/>
      <c r="EM63" s="77"/>
    </row>
    <row r="64" spans="1:143" ht="11.15" customHeight="1">
      <c r="A64" s="282"/>
      <c r="B64" s="283" t="str">
        <f>IF($B$58=0,BS64,IF($B$58=0.5,BU64,IF($B$58=1,"","")))</f>
        <v/>
      </c>
      <c r="C64" s="284"/>
      <c r="D64" s="284"/>
      <c r="E64" s="284"/>
      <c r="F64" s="284"/>
      <c r="G64" s="285"/>
      <c r="H64" s="292" t="str">
        <f>IFERROR(BQ64,"")</f>
        <v/>
      </c>
      <c r="I64" s="293"/>
      <c r="J64" s="293"/>
      <c r="K64" s="293"/>
      <c r="L64" s="293"/>
      <c r="M64" s="293"/>
      <c r="N64" s="293"/>
      <c r="O64" s="293"/>
      <c r="P64" s="293"/>
      <c r="Q64" s="293"/>
      <c r="R64" s="293"/>
      <c r="S64" s="293"/>
      <c r="T64" s="293"/>
      <c r="U64" s="293"/>
      <c r="V64" s="293"/>
      <c r="W64" s="294"/>
      <c r="X64" s="301" t="str">
        <f t="shared" ref="X64" si="0">IF($H64="","",IF($B$58=0,BR64,IF($B$58=0.5,BT64,IF($B$58=1,BV64,""))))</f>
        <v/>
      </c>
      <c r="Y64" s="302"/>
      <c r="Z64" s="302"/>
      <c r="AA64" s="302"/>
      <c r="AB64" s="302"/>
      <c r="AC64" s="302"/>
      <c r="AD64" s="302"/>
      <c r="AE64" s="292" t="str">
        <f t="shared" ref="AE64" si="1">IF($H64="","",IF(BR64=0,0,BW64))</f>
        <v/>
      </c>
      <c r="AF64" s="293"/>
      <c r="AG64" s="293"/>
      <c r="AH64" s="293"/>
      <c r="AI64" s="294"/>
      <c r="AJ64" s="303"/>
      <c r="AK64" s="304"/>
      <c r="AL64" s="304"/>
      <c r="AM64" s="304"/>
      <c r="AN64" s="305"/>
      <c r="AO64" s="312" t="str">
        <f t="shared" ref="AO64" si="2">IF(AJ64="","",IFERROR(X64*AJ64,""))</f>
        <v/>
      </c>
      <c r="AP64" s="313"/>
      <c r="AQ64" s="313"/>
      <c r="AR64" s="313"/>
      <c r="AS64" s="313"/>
      <c r="AT64" s="313"/>
      <c r="AU64" s="314"/>
      <c r="AV64" s="316"/>
      <c r="AW64" s="317"/>
      <c r="AX64" s="317"/>
      <c r="AY64" s="317"/>
      <c r="AZ64" s="317"/>
      <c r="BA64" s="317"/>
      <c r="BB64" s="318"/>
      <c r="BC64" s="325"/>
      <c r="BF64" s="80"/>
      <c r="BN64" s="274">
        <v>2</v>
      </c>
      <c r="BO64" s="274"/>
      <c r="BP64" s="274"/>
      <c r="BQ64" s="275" t="e">
        <f>VLOOKUP(BN64,設備機器一覧!K:L,2,FALSE)</f>
        <v>#N/A</v>
      </c>
      <c r="BR64" s="278">
        <f>IFERROR(VLOOKUP(BQ64,設備機器一覧!C:G,2,FALSE),0)</f>
        <v>0</v>
      </c>
      <c r="BS64" s="279" t="str">
        <f>IFERROR(VLOOKUP(BQ64,設備機器一覧!C:G,3,FALSE),"")</f>
        <v/>
      </c>
      <c r="BT64" s="280">
        <f>IFERROR(VLOOKUP(BQ64,設備機器一覧!C:G,4,FALSE),0)</f>
        <v>0</v>
      </c>
      <c r="BU64" s="279" t="str">
        <f>IFERROR(VLOOKUP(BQ64,設備機器一覧!C:G,5,FALSE),"")</f>
        <v/>
      </c>
      <c r="BV64" s="279">
        <v>0</v>
      </c>
      <c r="BW64" s="279" t="str">
        <f>IFERROR(VLOOKUP(BQ64,設備機器一覧!C:H,6,FALSE),"")</f>
        <v/>
      </c>
      <c r="CA64" s="23"/>
      <c r="CB64" s="23"/>
      <c r="CU64" s="77"/>
      <c r="CV64" s="77"/>
      <c r="CW64" s="77"/>
      <c r="CX64" s="77"/>
      <c r="CY64" s="77"/>
      <c r="CZ64" s="77"/>
      <c r="DA64" s="77"/>
      <c r="DB64" s="77"/>
      <c r="DC64" s="77"/>
      <c r="DD64" s="77"/>
      <c r="DE64" s="77"/>
      <c r="DF64" s="77"/>
      <c r="DG64" s="77"/>
      <c r="DH64" s="77"/>
      <c r="DI64" s="77"/>
      <c r="DJ64" s="77"/>
      <c r="DK64" s="77"/>
      <c r="DL64" s="77"/>
      <c r="DM64" s="77"/>
      <c r="DN64" s="77"/>
      <c r="DO64" s="77"/>
      <c r="DP64" s="77"/>
      <c r="DQ64" s="77"/>
      <c r="DR64" s="77"/>
      <c r="DS64" s="77"/>
      <c r="DT64" s="77"/>
      <c r="DU64" s="77"/>
      <c r="DV64" s="77"/>
      <c r="DW64" s="77"/>
      <c r="DX64" s="77"/>
      <c r="DY64" s="77"/>
      <c r="DZ64" s="77"/>
      <c r="EA64" s="77"/>
      <c r="EB64" s="77"/>
      <c r="EC64" s="77"/>
      <c r="ED64" s="77"/>
      <c r="EE64" s="77"/>
      <c r="EF64" s="77"/>
      <c r="EG64" s="77"/>
      <c r="EH64" s="77"/>
      <c r="EI64" s="77"/>
      <c r="EJ64" s="77"/>
      <c r="EK64" s="77"/>
      <c r="EL64" s="77"/>
      <c r="EM64" s="77"/>
    </row>
    <row r="65" spans="1:143" ht="11.15" customHeight="1">
      <c r="A65" s="282"/>
      <c r="B65" s="286"/>
      <c r="C65" s="287"/>
      <c r="D65" s="287"/>
      <c r="E65" s="287"/>
      <c r="F65" s="287"/>
      <c r="G65" s="288"/>
      <c r="H65" s="295"/>
      <c r="I65" s="296"/>
      <c r="J65" s="296"/>
      <c r="K65" s="296"/>
      <c r="L65" s="296"/>
      <c r="M65" s="296"/>
      <c r="N65" s="296"/>
      <c r="O65" s="296"/>
      <c r="P65" s="296"/>
      <c r="Q65" s="296"/>
      <c r="R65" s="296"/>
      <c r="S65" s="296"/>
      <c r="T65" s="296"/>
      <c r="U65" s="296"/>
      <c r="V65" s="296"/>
      <c r="W65" s="297"/>
      <c r="X65" s="301"/>
      <c r="Y65" s="302"/>
      <c r="Z65" s="302"/>
      <c r="AA65" s="302"/>
      <c r="AB65" s="302"/>
      <c r="AC65" s="302"/>
      <c r="AD65" s="302"/>
      <c r="AE65" s="295"/>
      <c r="AF65" s="296"/>
      <c r="AG65" s="296"/>
      <c r="AH65" s="296"/>
      <c r="AI65" s="297"/>
      <c r="AJ65" s="306"/>
      <c r="AK65" s="307"/>
      <c r="AL65" s="307"/>
      <c r="AM65" s="307"/>
      <c r="AN65" s="308"/>
      <c r="AO65" s="301"/>
      <c r="AP65" s="302"/>
      <c r="AQ65" s="302"/>
      <c r="AR65" s="302"/>
      <c r="AS65" s="302"/>
      <c r="AT65" s="302"/>
      <c r="AU65" s="315"/>
      <c r="AV65" s="319"/>
      <c r="AW65" s="320"/>
      <c r="AX65" s="320"/>
      <c r="AY65" s="320"/>
      <c r="AZ65" s="320"/>
      <c r="BA65" s="320"/>
      <c r="BB65" s="321"/>
      <c r="BC65" s="325"/>
      <c r="BF65" s="80"/>
      <c r="BN65" s="274"/>
      <c r="BO65" s="274"/>
      <c r="BP65" s="274"/>
      <c r="BQ65" s="276"/>
      <c r="BR65" s="278"/>
      <c r="BS65" s="279"/>
      <c r="BT65" s="280"/>
      <c r="BU65" s="279"/>
      <c r="BV65" s="279"/>
      <c r="BW65" s="279"/>
      <c r="CA65" s="23"/>
      <c r="CB65" s="23"/>
      <c r="CU65" s="77"/>
      <c r="CV65" s="77"/>
      <c r="CW65" s="77"/>
      <c r="CX65" s="77"/>
      <c r="CY65" s="77"/>
      <c r="CZ65" s="77"/>
      <c r="DA65" s="77"/>
      <c r="DB65" s="77"/>
      <c r="DC65" s="77"/>
      <c r="DD65" s="77"/>
      <c r="DE65" s="77"/>
      <c r="DF65" s="77"/>
      <c r="DG65" s="77"/>
      <c r="DH65" s="77"/>
      <c r="DI65" s="77"/>
      <c r="DJ65" s="77"/>
      <c r="DK65" s="77"/>
      <c r="DL65" s="77"/>
      <c r="DM65" s="77"/>
      <c r="DN65" s="77"/>
      <c r="DO65" s="77"/>
      <c r="DP65" s="77"/>
      <c r="DQ65" s="77"/>
      <c r="DR65" s="77"/>
      <c r="DS65" s="77"/>
      <c r="DT65" s="77"/>
      <c r="DU65" s="77"/>
      <c r="DV65" s="77"/>
      <c r="DW65" s="77"/>
      <c r="DX65" s="77"/>
      <c r="DY65" s="77"/>
      <c r="DZ65" s="77"/>
      <c r="EA65" s="77"/>
      <c r="EB65" s="77"/>
      <c r="EC65" s="77"/>
      <c r="ED65" s="77"/>
      <c r="EE65" s="77"/>
      <c r="EF65" s="77"/>
      <c r="EG65" s="77"/>
      <c r="EH65" s="77"/>
      <c r="EI65" s="77"/>
      <c r="EJ65" s="77"/>
      <c r="EK65" s="77"/>
      <c r="EL65" s="77"/>
      <c r="EM65" s="77"/>
    </row>
    <row r="66" spans="1:143" ht="11.15" customHeight="1">
      <c r="A66" s="282"/>
      <c r="B66" s="289"/>
      <c r="C66" s="290"/>
      <c r="D66" s="290"/>
      <c r="E66" s="290"/>
      <c r="F66" s="290"/>
      <c r="G66" s="291"/>
      <c r="H66" s="298"/>
      <c r="I66" s="299"/>
      <c r="J66" s="299"/>
      <c r="K66" s="299"/>
      <c r="L66" s="299"/>
      <c r="M66" s="299"/>
      <c r="N66" s="299"/>
      <c r="O66" s="299"/>
      <c r="P66" s="299"/>
      <c r="Q66" s="299"/>
      <c r="R66" s="299"/>
      <c r="S66" s="299"/>
      <c r="T66" s="299"/>
      <c r="U66" s="299"/>
      <c r="V66" s="299"/>
      <c r="W66" s="300"/>
      <c r="X66" s="78" t="s">
        <v>341</v>
      </c>
      <c r="Y66" s="281" t="str">
        <f t="shared" ref="Y66" si="3">IF($H64="","",IF($B$58=0,"",BR64))</f>
        <v/>
      </c>
      <c r="Z66" s="281"/>
      <c r="AA66" s="281"/>
      <c r="AB66" s="281"/>
      <c r="AC66" s="281"/>
      <c r="AD66" s="79" t="s">
        <v>342</v>
      </c>
      <c r="AE66" s="298"/>
      <c r="AF66" s="299"/>
      <c r="AG66" s="299"/>
      <c r="AH66" s="299"/>
      <c r="AI66" s="300"/>
      <c r="AJ66" s="309"/>
      <c r="AK66" s="310"/>
      <c r="AL66" s="310"/>
      <c r="AM66" s="310"/>
      <c r="AN66" s="311"/>
      <c r="AO66" s="78" t="s">
        <v>341</v>
      </c>
      <c r="AP66" s="281" t="str">
        <f t="shared" ref="AP66" si="4">IF(AJ64="","",IF($B$58=0,"",IFERROR(Y66*AJ64,"")))</f>
        <v/>
      </c>
      <c r="AQ66" s="281"/>
      <c r="AR66" s="281"/>
      <c r="AS66" s="281"/>
      <c r="AT66" s="281"/>
      <c r="AU66" s="79" t="s">
        <v>342</v>
      </c>
      <c r="AV66" s="322"/>
      <c r="AW66" s="323"/>
      <c r="AX66" s="323"/>
      <c r="AY66" s="323"/>
      <c r="AZ66" s="323"/>
      <c r="BA66" s="323"/>
      <c r="BB66" s="324"/>
      <c r="BC66" s="325"/>
      <c r="BF66" s="80"/>
      <c r="BN66" s="274"/>
      <c r="BO66" s="274"/>
      <c r="BP66" s="274"/>
      <c r="BQ66" s="277"/>
      <c r="BR66" s="278"/>
      <c r="BS66" s="279"/>
      <c r="BT66" s="280"/>
      <c r="BU66" s="279"/>
      <c r="BV66" s="279"/>
      <c r="BW66" s="279"/>
      <c r="CA66" s="23"/>
      <c r="CB66" s="23"/>
      <c r="CO66" s="81"/>
      <c r="CP66" s="382"/>
      <c r="CQ66" s="382"/>
      <c r="CR66" s="382"/>
      <c r="CS66" s="382"/>
      <c r="CT66" s="382"/>
      <c r="CU66" s="77"/>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c r="EE66" s="77"/>
      <c r="EF66" s="77"/>
      <c r="EG66" s="77"/>
      <c r="EH66" s="77"/>
      <c r="EI66" s="77"/>
      <c r="EJ66" s="77"/>
      <c r="EK66" s="77"/>
      <c r="EL66" s="77"/>
      <c r="EM66" s="77"/>
    </row>
    <row r="67" spans="1:143" ht="11.15" customHeight="1">
      <c r="A67" s="282"/>
      <c r="B67" s="283" t="str">
        <f>IF($B$58=0,BS67,IF($B$58=0.5,BU67,IF($B$58=1,"","")))</f>
        <v/>
      </c>
      <c r="C67" s="284"/>
      <c r="D67" s="284"/>
      <c r="E67" s="284"/>
      <c r="F67" s="284"/>
      <c r="G67" s="285"/>
      <c r="H67" s="292" t="str">
        <f>IFERROR(BQ67,"")</f>
        <v/>
      </c>
      <c r="I67" s="293"/>
      <c r="J67" s="293"/>
      <c r="K67" s="293"/>
      <c r="L67" s="293"/>
      <c r="M67" s="293"/>
      <c r="N67" s="293"/>
      <c r="O67" s="293"/>
      <c r="P67" s="293"/>
      <c r="Q67" s="293"/>
      <c r="R67" s="293"/>
      <c r="S67" s="293"/>
      <c r="T67" s="293"/>
      <c r="U67" s="293"/>
      <c r="V67" s="293"/>
      <c r="W67" s="294"/>
      <c r="X67" s="301" t="str">
        <f t="shared" ref="X67" si="5">IF($H67="","",IF($B$58=0,BR67,IF($B$58=0.5,BT67,IF($B$58=1,BV67,""))))</f>
        <v/>
      </c>
      <c r="Y67" s="302"/>
      <c r="Z67" s="302"/>
      <c r="AA67" s="302"/>
      <c r="AB67" s="302"/>
      <c r="AC67" s="302"/>
      <c r="AD67" s="302"/>
      <c r="AE67" s="292" t="str">
        <f t="shared" ref="AE67" si="6">IF($H67="","",IF(BR67=0,0,BW67))</f>
        <v/>
      </c>
      <c r="AF67" s="293"/>
      <c r="AG67" s="293"/>
      <c r="AH67" s="293"/>
      <c r="AI67" s="294"/>
      <c r="AJ67" s="303"/>
      <c r="AK67" s="304"/>
      <c r="AL67" s="304"/>
      <c r="AM67" s="304"/>
      <c r="AN67" s="305"/>
      <c r="AO67" s="312" t="str">
        <f t="shared" ref="AO67" si="7">IF(AJ67="","",IFERROR(X67*AJ67,""))</f>
        <v/>
      </c>
      <c r="AP67" s="313"/>
      <c r="AQ67" s="313"/>
      <c r="AR67" s="313"/>
      <c r="AS67" s="313"/>
      <c r="AT67" s="313"/>
      <c r="AU67" s="314"/>
      <c r="AV67" s="316"/>
      <c r="AW67" s="317"/>
      <c r="AX67" s="317"/>
      <c r="AY67" s="317"/>
      <c r="AZ67" s="317"/>
      <c r="BA67" s="317"/>
      <c r="BB67" s="318"/>
      <c r="BC67" s="325"/>
      <c r="BF67" s="82"/>
      <c r="BN67" s="274">
        <v>3</v>
      </c>
      <c r="BO67" s="274"/>
      <c r="BP67" s="274"/>
      <c r="BQ67" s="275" t="e">
        <f>VLOOKUP(BN67,設備機器一覧!K:L,2,FALSE)</f>
        <v>#N/A</v>
      </c>
      <c r="BR67" s="278">
        <f>IFERROR(VLOOKUP(BQ67,設備機器一覧!C:G,2,FALSE),0)</f>
        <v>0</v>
      </c>
      <c r="BS67" s="279" t="str">
        <f>IFERROR(VLOOKUP(BQ67,設備機器一覧!C:G,3,FALSE),"")</f>
        <v/>
      </c>
      <c r="BT67" s="280">
        <f>IFERROR(VLOOKUP(BQ67,設備機器一覧!C:G,4,FALSE),0)</f>
        <v>0</v>
      </c>
      <c r="BU67" s="279" t="str">
        <f>IFERROR(VLOOKUP(BQ67,設備機器一覧!C:G,5,FALSE),"")</f>
        <v/>
      </c>
      <c r="BV67" s="279">
        <v>0</v>
      </c>
      <c r="BW67" s="279" t="str">
        <f>IFERROR(VLOOKUP(BQ67,設備機器一覧!C:H,6,FALSE),"")</f>
        <v/>
      </c>
      <c r="CA67" s="23"/>
      <c r="CB67" s="23"/>
      <c r="CO67" s="81"/>
      <c r="CP67" s="382"/>
      <c r="CQ67" s="382"/>
      <c r="CR67" s="382"/>
      <c r="CS67" s="382"/>
      <c r="CT67" s="382"/>
      <c r="CU67" s="77"/>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c r="EE67" s="77"/>
      <c r="EF67" s="77"/>
      <c r="EG67" s="77"/>
      <c r="EH67" s="77"/>
      <c r="EI67" s="77"/>
      <c r="EJ67" s="77"/>
      <c r="EK67" s="77"/>
      <c r="EL67" s="77"/>
      <c r="EM67" s="77"/>
    </row>
    <row r="68" spans="1:143" ht="11.15" customHeight="1">
      <c r="A68" s="282"/>
      <c r="B68" s="286"/>
      <c r="C68" s="287"/>
      <c r="D68" s="287"/>
      <c r="E68" s="287"/>
      <c r="F68" s="287"/>
      <c r="G68" s="288"/>
      <c r="H68" s="295"/>
      <c r="I68" s="296"/>
      <c r="J68" s="296"/>
      <c r="K68" s="296"/>
      <c r="L68" s="296"/>
      <c r="M68" s="296"/>
      <c r="N68" s="296"/>
      <c r="O68" s="296"/>
      <c r="P68" s="296"/>
      <c r="Q68" s="296"/>
      <c r="R68" s="296"/>
      <c r="S68" s="296"/>
      <c r="T68" s="296"/>
      <c r="U68" s="296"/>
      <c r="V68" s="296"/>
      <c r="W68" s="297"/>
      <c r="X68" s="301"/>
      <c r="Y68" s="302"/>
      <c r="Z68" s="302"/>
      <c r="AA68" s="302"/>
      <c r="AB68" s="302"/>
      <c r="AC68" s="302"/>
      <c r="AD68" s="302"/>
      <c r="AE68" s="295"/>
      <c r="AF68" s="296"/>
      <c r="AG68" s="296"/>
      <c r="AH68" s="296"/>
      <c r="AI68" s="297"/>
      <c r="AJ68" s="306"/>
      <c r="AK68" s="307"/>
      <c r="AL68" s="307"/>
      <c r="AM68" s="307"/>
      <c r="AN68" s="308"/>
      <c r="AO68" s="301"/>
      <c r="AP68" s="302"/>
      <c r="AQ68" s="302"/>
      <c r="AR68" s="302"/>
      <c r="AS68" s="302"/>
      <c r="AT68" s="302"/>
      <c r="AU68" s="315"/>
      <c r="AV68" s="319"/>
      <c r="AW68" s="320"/>
      <c r="AX68" s="320"/>
      <c r="AY68" s="320"/>
      <c r="AZ68" s="320"/>
      <c r="BA68" s="320"/>
      <c r="BB68" s="321"/>
      <c r="BC68" s="325"/>
      <c r="BF68" s="82"/>
      <c r="BN68" s="274"/>
      <c r="BO68" s="274"/>
      <c r="BP68" s="274"/>
      <c r="BQ68" s="276"/>
      <c r="BR68" s="278"/>
      <c r="BS68" s="279"/>
      <c r="BT68" s="280"/>
      <c r="BU68" s="279"/>
      <c r="BV68" s="279"/>
      <c r="BW68" s="279"/>
      <c r="CA68" s="23"/>
      <c r="CB68" s="23"/>
      <c r="CO68" s="81"/>
      <c r="CP68" s="382"/>
      <c r="CQ68" s="382"/>
      <c r="CR68" s="382"/>
      <c r="CS68" s="382"/>
      <c r="CT68" s="382"/>
      <c r="CU68" s="77"/>
      <c r="CV68" s="77"/>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c r="EE68" s="77"/>
      <c r="EF68" s="77"/>
      <c r="EG68" s="77"/>
      <c r="EH68" s="77"/>
      <c r="EI68" s="77"/>
      <c r="EJ68" s="77"/>
      <c r="EK68" s="77"/>
      <c r="EL68" s="77"/>
      <c r="EM68" s="77"/>
    </row>
    <row r="69" spans="1:143" ht="11.15" customHeight="1">
      <c r="A69" s="282"/>
      <c r="B69" s="289"/>
      <c r="C69" s="290"/>
      <c r="D69" s="290"/>
      <c r="E69" s="290"/>
      <c r="F69" s="290"/>
      <c r="G69" s="291"/>
      <c r="H69" s="298"/>
      <c r="I69" s="299"/>
      <c r="J69" s="299"/>
      <c r="K69" s="299"/>
      <c r="L69" s="299"/>
      <c r="M69" s="299"/>
      <c r="N69" s="299"/>
      <c r="O69" s="299"/>
      <c r="P69" s="299"/>
      <c r="Q69" s="299"/>
      <c r="R69" s="299"/>
      <c r="S69" s="299"/>
      <c r="T69" s="299"/>
      <c r="U69" s="299"/>
      <c r="V69" s="299"/>
      <c r="W69" s="300"/>
      <c r="X69" s="78" t="s">
        <v>341</v>
      </c>
      <c r="Y69" s="281" t="str">
        <f t="shared" ref="Y69" si="8">IF($H67="","",IF($B$58=0,"",BR67))</f>
        <v/>
      </c>
      <c r="Z69" s="281"/>
      <c r="AA69" s="281"/>
      <c r="AB69" s="281"/>
      <c r="AC69" s="281"/>
      <c r="AD69" s="79" t="s">
        <v>342</v>
      </c>
      <c r="AE69" s="298"/>
      <c r="AF69" s="299"/>
      <c r="AG69" s="299"/>
      <c r="AH69" s="299"/>
      <c r="AI69" s="300"/>
      <c r="AJ69" s="309"/>
      <c r="AK69" s="310"/>
      <c r="AL69" s="310"/>
      <c r="AM69" s="310"/>
      <c r="AN69" s="311"/>
      <c r="AO69" s="78" t="s">
        <v>341</v>
      </c>
      <c r="AP69" s="281" t="str">
        <f t="shared" ref="AP69" si="9">IF(AJ67="","",IF($B$58=0,"",IFERROR(Y69*AJ67,"")))</f>
        <v/>
      </c>
      <c r="AQ69" s="281"/>
      <c r="AR69" s="281"/>
      <c r="AS69" s="281"/>
      <c r="AT69" s="281"/>
      <c r="AU69" s="79" t="s">
        <v>342</v>
      </c>
      <c r="AV69" s="322"/>
      <c r="AW69" s="323"/>
      <c r="AX69" s="323"/>
      <c r="AY69" s="323"/>
      <c r="AZ69" s="323"/>
      <c r="BA69" s="323"/>
      <c r="BB69" s="324"/>
      <c r="BC69" s="325"/>
      <c r="BF69" s="82"/>
      <c r="BN69" s="274"/>
      <c r="BO69" s="274"/>
      <c r="BP69" s="274"/>
      <c r="BQ69" s="277"/>
      <c r="BR69" s="278"/>
      <c r="BS69" s="279"/>
      <c r="BT69" s="280"/>
      <c r="BU69" s="279"/>
      <c r="BV69" s="279"/>
      <c r="BW69" s="279"/>
      <c r="CA69" s="23"/>
      <c r="CB69" s="23"/>
      <c r="CO69" s="81"/>
      <c r="CP69" s="83"/>
      <c r="CQ69" s="83"/>
      <c r="CR69" s="83"/>
      <c r="CS69" s="83"/>
      <c r="CT69" s="84"/>
      <c r="CU69" s="77"/>
      <c r="CV69" s="77"/>
      <c r="CW69" s="77"/>
      <c r="CX69" s="77"/>
      <c r="CY69" s="77"/>
      <c r="CZ69" s="77"/>
      <c r="DA69" s="77"/>
      <c r="DB69" s="77"/>
      <c r="DC69" s="77"/>
      <c r="DD69" s="77"/>
      <c r="DE69" s="77"/>
      <c r="DF69" s="77"/>
      <c r="DG69" s="77"/>
      <c r="DH69" s="77"/>
      <c r="DI69" s="77"/>
      <c r="DJ69" s="77"/>
      <c r="DK69" s="77"/>
      <c r="DL69" s="77"/>
      <c r="DM69" s="77"/>
      <c r="DN69" s="77"/>
      <c r="DO69" s="77"/>
      <c r="DP69" s="77"/>
      <c r="DQ69" s="77"/>
      <c r="DR69" s="77"/>
      <c r="DS69" s="77"/>
      <c r="DT69" s="77"/>
      <c r="DU69" s="77"/>
      <c r="DV69" s="77"/>
      <c r="DW69" s="77"/>
      <c r="DX69" s="77"/>
      <c r="DY69" s="77"/>
      <c r="DZ69" s="77"/>
      <c r="EA69" s="77"/>
      <c r="EB69" s="77"/>
      <c r="EC69" s="77"/>
      <c r="ED69" s="77"/>
      <c r="EE69" s="77"/>
      <c r="EF69" s="77"/>
      <c r="EG69" s="77"/>
      <c r="EH69" s="77"/>
      <c r="EI69" s="77"/>
      <c r="EJ69" s="77"/>
      <c r="EK69" s="77"/>
      <c r="EL69" s="77"/>
      <c r="EM69" s="77"/>
    </row>
    <row r="70" spans="1:143" ht="11.15" customHeight="1">
      <c r="A70" s="282"/>
      <c r="B70" s="283" t="str">
        <f>IF($B$58=0,BS70,IF($B$58=0.5,BU70,IF($B$58=1,"","")))</f>
        <v/>
      </c>
      <c r="C70" s="284"/>
      <c r="D70" s="284"/>
      <c r="E70" s="284"/>
      <c r="F70" s="284"/>
      <c r="G70" s="285"/>
      <c r="H70" s="292" t="str">
        <f t="shared" ref="H70" si="10">IFERROR(BQ70,"")</f>
        <v/>
      </c>
      <c r="I70" s="293"/>
      <c r="J70" s="293"/>
      <c r="K70" s="293"/>
      <c r="L70" s="293"/>
      <c r="M70" s="293"/>
      <c r="N70" s="293"/>
      <c r="O70" s="293"/>
      <c r="P70" s="293"/>
      <c r="Q70" s="293"/>
      <c r="R70" s="293"/>
      <c r="S70" s="293"/>
      <c r="T70" s="293"/>
      <c r="U70" s="293"/>
      <c r="V70" s="293"/>
      <c r="W70" s="294"/>
      <c r="X70" s="301" t="str">
        <f t="shared" ref="X70" si="11">IF($H70="","",IF($B$58=0,BR70,IF($B$58=0.5,BT70,IF($B$58=1,BV70,""))))</f>
        <v/>
      </c>
      <c r="Y70" s="302"/>
      <c r="Z70" s="302"/>
      <c r="AA70" s="302"/>
      <c r="AB70" s="302"/>
      <c r="AC70" s="302"/>
      <c r="AD70" s="302"/>
      <c r="AE70" s="292" t="str">
        <f t="shared" ref="AE70" si="12">IF($H70="","",IF(BR70=0,0,BW70))</f>
        <v/>
      </c>
      <c r="AF70" s="293"/>
      <c r="AG70" s="293"/>
      <c r="AH70" s="293"/>
      <c r="AI70" s="294"/>
      <c r="AJ70" s="303"/>
      <c r="AK70" s="304"/>
      <c r="AL70" s="304"/>
      <c r="AM70" s="304"/>
      <c r="AN70" s="305"/>
      <c r="AO70" s="312" t="str">
        <f t="shared" ref="AO70" si="13">IF(AJ70="","",IFERROR(X70*AJ70,""))</f>
        <v/>
      </c>
      <c r="AP70" s="313"/>
      <c r="AQ70" s="313"/>
      <c r="AR70" s="313"/>
      <c r="AS70" s="313"/>
      <c r="AT70" s="313"/>
      <c r="AU70" s="314"/>
      <c r="AV70" s="316"/>
      <c r="AW70" s="317"/>
      <c r="AX70" s="317"/>
      <c r="AY70" s="317"/>
      <c r="AZ70" s="317"/>
      <c r="BA70" s="317"/>
      <c r="BB70" s="318"/>
      <c r="BC70" s="325"/>
      <c r="BF70" s="82"/>
      <c r="BN70" s="274">
        <v>4</v>
      </c>
      <c r="BO70" s="274"/>
      <c r="BP70" s="274"/>
      <c r="BQ70" s="275" t="e">
        <f>VLOOKUP(BN70,設備機器一覧!K:L,2,FALSE)</f>
        <v>#N/A</v>
      </c>
      <c r="BR70" s="278">
        <f>IFERROR(VLOOKUP(BQ70,設備機器一覧!C:G,2,FALSE),0)</f>
        <v>0</v>
      </c>
      <c r="BS70" s="279" t="str">
        <f>IFERROR(VLOOKUP(BQ70,設備機器一覧!C:G,3,FALSE),"")</f>
        <v/>
      </c>
      <c r="BT70" s="280">
        <f>IFERROR(VLOOKUP(BQ70,設備機器一覧!C:G,4,FALSE),0)</f>
        <v>0</v>
      </c>
      <c r="BU70" s="279" t="str">
        <f>IFERROR(VLOOKUP(BQ70,設備機器一覧!C:G,5,FALSE),"")</f>
        <v/>
      </c>
      <c r="BV70" s="279">
        <v>0</v>
      </c>
      <c r="BW70" s="279" t="str">
        <f>IFERROR(VLOOKUP(BQ70,設備機器一覧!C:H,6,FALSE),"")</f>
        <v/>
      </c>
      <c r="CA70" s="23"/>
      <c r="CB70" s="23"/>
      <c r="CO70" s="81"/>
      <c r="CP70" s="84"/>
      <c r="CQ70" s="84"/>
      <c r="CR70" s="84"/>
      <c r="CS70" s="84"/>
      <c r="CT70" s="84"/>
      <c r="CU70" s="77"/>
      <c r="CV70" s="77"/>
      <c r="CW70" s="77"/>
      <c r="CX70" s="77"/>
      <c r="CY70" s="77"/>
      <c r="CZ70" s="77"/>
      <c r="DA70" s="77"/>
      <c r="DB70" s="77"/>
      <c r="DC70" s="77"/>
      <c r="DD70" s="77"/>
      <c r="DE70" s="77"/>
      <c r="DF70" s="77"/>
      <c r="DG70" s="77"/>
      <c r="DH70" s="77"/>
      <c r="DI70" s="77"/>
      <c r="DJ70" s="77"/>
      <c r="DK70" s="77"/>
      <c r="DL70" s="77"/>
      <c r="DM70" s="77"/>
      <c r="DN70" s="77"/>
      <c r="DO70" s="77"/>
      <c r="DP70" s="77"/>
      <c r="DQ70" s="77"/>
      <c r="DR70" s="77"/>
      <c r="DS70" s="77"/>
      <c r="DT70" s="77"/>
      <c r="DU70" s="77"/>
      <c r="DV70" s="77"/>
      <c r="DW70" s="77"/>
      <c r="DX70" s="77"/>
      <c r="DY70" s="77"/>
      <c r="DZ70" s="77"/>
      <c r="EA70" s="77"/>
      <c r="EB70" s="77"/>
      <c r="EC70" s="77"/>
      <c r="ED70" s="77"/>
      <c r="EE70" s="77"/>
      <c r="EF70" s="77"/>
      <c r="EG70" s="77"/>
      <c r="EH70" s="77"/>
      <c r="EI70" s="77"/>
      <c r="EJ70" s="77"/>
      <c r="EK70" s="77"/>
      <c r="EL70" s="77"/>
      <c r="EM70" s="77"/>
    </row>
    <row r="71" spans="1:143" ht="10.5" customHeight="1">
      <c r="A71" s="282"/>
      <c r="B71" s="286"/>
      <c r="C71" s="287"/>
      <c r="D71" s="287"/>
      <c r="E71" s="287"/>
      <c r="F71" s="287"/>
      <c r="G71" s="288"/>
      <c r="H71" s="295"/>
      <c r="I71" s="296"/>
      <c r="J71" s="296"/>
      <c r="K71" s="296"/>
      <c r="L71" s="296"/>
      <c r="M71" s="296"/>
      <c r="N71" s="296"/>
      <c r="O71" s="296"/>
      <c r="P71" s="296"/>
      <c r="Q71" s="296"/>
      <c r="R71" s="296"/>
      <c r="S71" s="296"/>
      <c r="T71" s="296"/>
      <c r="U71" s="296"/>
      <c r="V71" s="296"/>
      <c r="W71" s="297"/>
      <c r="X71" s="301"/>
      <c r="Y71" s="302"/>
      <c r="Z71" s="302"/>
      <c r="AA71" s="302"/>
      <c r="AB71" s="302"/>
      <c r="AC71" s="302"/>
      <c r="AD71" s="302"/>
      <c r="AE71" s="295"/>
      <c r="AF71" s="296"/>
      <c r="AG71" s="296"/>
      <c r="AH71" s="296"/>
      <c r="AI71" s="297"/>
      <c r="AJ71" s="306"/>
      <c r="AK71" s="307"/>
      <c r="AL71" s="307"/>
      <c r="AM71" s="307"/>
      <c r="AN71" s="308"/>
      <c r="AO71" s="301"/>
      <c r="AP71" s="302"/>
      <c r="AQ71" s="302"/>
      <c r="AR71" s="302"/>
      <c r="AS71" s="302"/>
      <c r="AT71" s="302"/>
      <c r="AU71" s="315"/>
      <c r="AV71" s="319"/>
      <c r="AW71" s="320"/>
      <c r="AX71" s="320"/>
      <c r="AY71" s="320"/>
      <c r="AZ71" s="320"/>
      <c r="BA71" s="320"/>
      <c r="BB71" s="321"/>
      <c r="BC71" s="325"/>
      <c r="BF71" s="82"/>
      <c r="BN71" s="274"/>
      <c r="BO71" s="274"/>
      <c r="BP71" s="274"/>
      <c r="BQ71" s="276"/>
      <c r="BR71" s="278"/>
      <c r="BS71" s="279"/>
      <c r="BT71" s="280"/>
      <c r="BU71" s="279"/>
      <c r="BV71" s="279"/>
      <c r="BW71" s="279"/>
      <c r="CA71" s="23"/>
      <c r="CB71" s="23"/>
      <c r="CO71" s="81"/>
      <c r="CP71" s="84"/>
      <c r="CQ71" s="84"/>
      <c r="CR71" s="84"/>
      <c r="CS71" s="84"/>
      <c r="CT71" s="84"/>
      <c r="CU71" s="77"/>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c r="EE71" s="77"/>
      <c r="EF71" s="77"/>
      <c r="EG71" s="77"/>
      <c r="EH71" s="77"/>
      <c r="EI71" s="77"/>
      <c r="EJ71" s="77"/>
      <c r="EK71" s="77"/>
      <c r="EL71" s="77"/>
      <c r="EM71" s="77"/>
    </row>
    <row r="72" spans="1:143" ht="12" customHeight="1">
      <c r="A72" s="282"/>
      <c r="B72" s="289"/>
      <c r="C72" s="290"/>
      <c r="D72" s="290"/>
      <c r="E72" s="290"/>
      <c r="F72" s="290"/>
      <c r="G72" s="291"/>
      <c r="H72" s="298"/>
      <c r="I72" s="299"/>
      <c r="J72" s="299"/>
      <c r="K72" s="299"/>
      <c r="L72" s="299"/>
      <c r="M72" s="299"/>
      <c r="N72" s="299"/>
      <c r="O72" s="299"/>
      <c r="P72" s="299"/>
      <c r="Q72" s="299"/>
      <c r="R72" s="299"/>
      <c r="S72" s="299"/>
      <c r="T72" s="299"/>
      <c r="U72" s="299"/>
      <c r="V72" s="299"/>
      <c r="W72" s="300"/>
      <c r="X72" s="78" t="s">
        <v>341</v>
      </c>
      <c r="Y72" s="281" t="str">
        <f t="shared" ref="Y72" si="14">IF($H70="","",IF($B$58=0,"",BR70))</f>
        <v/>
      </c>
      <c r="Z72" s="281"/>
      <c r="AA72" s="281"/>
      <c r="AB72" s="281"/>
      <c r="AC72" s="281"/>
      <c r="AD72" s="79" t="s">
        <v>342</v>
      </c>
      <c r="AE72" s="298"/>
      <c r="AF72" s="299"/>
      <c r="AG72" s="299"/>
      <c r="AH72" s="299"/>
      <c r="AI72" s="300"/>
      <c r="AJ72" s="309"/>
      <c r="AK72" s="310"/>
      <c r="AL72" s="310"/>
      <c r="AM72" s="310"/>
      <c r="AN72" s="311"/>
      <c r="AO72" s="78" t="s">
        <v>341</v>
      </c>
      <c r="AP72" s="281" t="str">
        <f t="shared" ref="AP72" si="15">IF(AJ70="","",IF($B$58=0,"",IFERROR(Y72*AJ70,"")))</f>
        <v/>
      </c>
      <c r="AQ72" s="281"/>
      <c r="AR72" s="281"/>
      <c r="AS72" s="281"/>
      <c r="AT72" s="281"/>
      <c r="AU72" s="79" t="s">
        <v>342</v>
      </c>
      <c r="AV72" s="322"/>
      <c r="AW72" s="323"/>
      <c r="AX72" s="323"/>
      <c r="AY72" s="323"/>
      <c r="AZ72" s="323"/>
      <c r="BA72" s="323"/>
      <c r="BB72" s="324"/>
      <c r="BC72" s="325"/>
      <c r="BN72" s="274"/>
      <c r="BO72" s="274"/>
      <c r="BP72" s="274"/>
      <c r="BQ72" s="277"/>
      <c r="BR72" s="278"/>
      <c r="BS72" s="279"/>
      <c r="BT72" s="280"/>
      <c r="BU72" s="279"/>
      <c r="BV72" s="279"/>
      <c r="BW72" s="279"/>
      <c r="CA72" s="23"/>
      <c r="CB72" s="23"/>
      <c r="CO72" s="81"/>
      <c r="CP72" s="83"/>
      <c r="CQ72" s="85"/>
      <c r="CR72" s="85"/>
      <c r="CS72" s="85"/>
      <c r="CU72" s="77"/>
      <c r="CV72" s="77"/>
      <c r="CW72" s="77"/>
      <c r="CX72" s="77"/>
      <c r="CY72" s="77"/>
      <c r="CZ72" s="77"/>
      <c r="DA72" s="77"/>
      <c r="DB72" s="77"/>
      <c r="DC72" s="77"/>
      <c r="DD72" s="77"/>
      <c r="DE72" s="77"/>
      <c r="DF72" s="77"/>
      <c r="DG72" s="77"/>
      <c r="DH72" s="77"/>
      <c r="DI72" s="77"/>
      <c r="DJ72" s="77"/>
      <c r="DK72" s="77"/>
      <c r="DL72" s="77"/>
      <c r="DM72" s="77"/>
      <c r="DN72" s="77"/>
      <c r="DO72" s="77"/>
      <c r="DP72" s="77"/>
      <c r="DQ72" s="77"/>
      <c r="DR72" s="77"/>
      <c r="DS72" s="77"/>
      <c r="DT72" s="77"/>
      <c r="DU72" s="77"/>
      <c r="DV72" s="77"/>
      <c r="DW72" s="77"/>
      <c r="DX72" s="77"/>
      <c r="DY72" s="77"/>
      <c r="DZ72" s="77"/>
      <c r="EA72" s="77"/>
      <c r="EB72" s="77"/>
      <c r="EC72" s="77"/>
      <c r="ED72" s="77"/>
      <c r="EE72" s="77"/>
      <c r="EF72" s="77"/>
      <c r="EG72" s="77"/>
      <c r="EH72" s="77"/>
      <c r="EI72" s="77"/>
      <c r="EJ72" s="77"/>
      <c r="EK72" s="77"/>
      <c r="EL72" s="77"/>
      <c r="EM72" s="77"/>
    </row>
    <row r="73" spans="1:143" ht="11.15" customHeight="1">
      <c r="A73" s="282"/>
      <c r="B73" s="283" t="str">
        <f>IF($B$58=0,BS73,IF($B$58=0.5,BU73,IF($B$58=1,"","")))</f>
        <v/>
      </c>
      <c r="C73" s="284"/>
      <c r="D73" s="284"/>
      <c r="E73" s="284"/>
      <c r="F73" s="284"/>
      <c r="G73" s="285"/>
      <c r="H73" s="292" t="str">
        <f t="shared" ref="H73" si="16">IFERROR(BQ73,"")</f>
        <v/>
      </c>
      <c r="I73" s="293"/>
      <c r="J73" s="293"/>
      <c r="K73" s="293"/>
      <c r="L73" s="293"/>
      <c r="M73" s="293"/>
      <c r="N73" s="293"/>
      <c r="O73" s="293"/>
      <c r="P73" s="293"/>
      <c r="Q73" s="293"/>
      <c r="R73" s="293"/>
      <c r="S73" s="293"/>
      <c r="T73" s="293"/>
      <c r="U73" s="293"/>
      <c r="V73" s="293"/>
      <c r="W73" s="294"/>
      <c r="X73" s="301" t="str">
        <f t="shared" ref="X73" si="17">IF($H73="","",IF($B$58=0,BR73,IF($B$58=0.5,BT73,IF($B$58=1,BV73,""))))</f>
        <v/>
      </c>
      <c r="Y73" s="302"/>
      <c r="Z73" s="302"/>
      <c r="AA73" s="302"/>
      <c r="AB73" s="302"/>
      <c r="AC73" s="302"/>
      <c r="AD73" s="302"/>
      <c r="AE73" s="292" t="str">
        <f t="shared" ref="AE73" si="18">IF($H73="","",IF(BR73=0,0,BW73))</f>
        <v/>
      </c>
      <c r="AF73" s="293"/>
      <c r="AG73" s="293"/>
      <c r="AH73" s="293"/>
      <c r="AI73" s="294"/>
      <c r="AJ73" s="303"/>
      <c r="AK73" s="304"/>
      <c r="AL73" s="304"/>
      <c r="AM73" s="304"/>
      <c r="AN73" s="305"/>
      <c r="AO73" s="312" t="str">
        <f t="shared" ref="AO73" si="19">IF(AJ73="","",IFERROR(X73*AJ73,""))</f>
        <v/>
      </c>
      <c r="AP73" s="313"/>
      <c r="AQ73" s="313"/>
      <c r="AR73" s="313"/>
      <c r="AS73" s="313"/>
      <c r="AT73" s="313"/>
      <c r="AU73" s="314"/>
      <c r="AV73" s="316"/>
      <c r="AW73" s="317"/>
      <c r="AX73" s="317"/>
      <c r="AY73" s="317"/>
      <c r="AZ73" s="317"/>
      <c r="BA73" s="317"/>
      <c r="BB73" s="318"/>
      <c r="BC73" s="325"/>
      <c r="BN73" s="274">
        <v>5</v>
      </c>
      <c r="BO73" s="274"/>
      <c r="BP73" s="274"/>
      <c r="BQ73" s="275" t="e">
        <f>VLOOKUP(BN73,設備機器一覧!K:L,2,FALSE)</f>
        <v>#N/A</v>
      </c>
      <c r="BR73" s="278">
        <f>IFERROR(VLOOKUP(BQ73,設備機器一覧!C:G,2,FALSE),0)</f>
        <v>0</v>
      </c>
      <c r="BS73" s="279" t="str">
        <f>IFERROR(VLOOKUP(BQ73,設備機器一覧!C:G,3,FALSE),"")</f>
        <v/>
      </c>
      <c r="BT73" s="280">
        <f>IFERROR(VLOOKUP(BQ73,設備機器一覧!C:G,4,FALSE),0)</f>
        <v>0</v>
      </c>
      <c r="BU73" s="279" t="str">
        <f>IFERROR(VLOOKUP(BQ73,設備機器一覧!C:G,5,FALSE),"")</f>
        <v/>
      </c>
      <c r="BV73" s="279">
        <v>0</v>
      </c>
      <c r="BW73" s="279" t="str">
        <f>IFERROR(VLOOKUP(BQ73,設備機器一覧!C:H,6,FALSE),"")</f>
        <v/>
      </c>
      <c r="CA73" s="23"/>
      <c r="CB73" s="23"/>
      <c r="CO73" s="81"/>
      <c r="CP73" s="83"/>
      <c r="CQ73" s="85"/>
      <c r="CR73" s="85"/>
      <c r="CS73" s="85"/>
      <c r="CU73" s="77"/>
      <c r="CV73" s="77"/>
      <c r="CW73" s="77"/>
      <c r="CX73" s="77"/>
      <c r="CY73" s="77"/>
      <c r="CZ73" s="77"/>
      <c r="DA73" s="77"/>
      <c r="DB73" s="77"/>
      <c r="DC73" s="77"/>
      <c r="DD73" s="77"/>
      <c r="DE73" s="77"/>
      <c r="DF73" s="77"/>
      <c r="DG73" s="77"/>
      <c r="DH73" s="77"/>
      <c r="DI73" s="77"/>
      <c r="DJ73" s="77"/>
      <c r="DK73" s="77"/>
      <c r="DL73" s="77"/>
      <c r="DM73" s="77"/>
      <c r="DN73" s="77"/>
      <c r="DO73" s="77"/>
      <c r="DP73" s="77"/>
      <c r="DQ73" s="77"/>
      <c r="DR73" s="77"/>
      <c r="DS73" s="77"/>
      <c r="DT73" s="77"/>
      <c r="DU73" s="77"/>
      <c r="DV73" s="77"/>
      <c r="DW73" s="77"/>
      <c r="DX73" s="77"/>
      <c r="DY73" s="77"/>
      <c r="DZ73" s="77"/>
      <c r="EA73" s="77"/>
      <c r="EB73" s="77"/>
      <c r="EC73" s="77"/>
      <c r="ED73" s="77"/>
      <c r="EE73" s="77"/>
      <c r="EF73" s="77"/>
      <c r="EG73" s="77"/>
      <c r="EH73" s="77"/>
      <c r="EI73" s="77"/>
      <c r="EJ73" s="77"/>
      <c r="EK73" s="77"/>
      <c r="EL73" s="77"/>
      <c r="EM73" s="77"/>
    </row>
    <row r="74" spans="1:143" ht="11.15" customHeight="1">
      <c r="A74" s="282"/>
      <c r="B74" s="286"/>
      <c r="C74" s="287"/>
      <c r="D74" s="287"/>
      <c r="E74" s="287"/>
      <c r="F74" s="287"/>
      <c r="G74" s="288"/>
      <c r="H74" s="295"/>
      <c r="I74" s="296"/>
      <c r="J74" s="296"/>
      <c r="K74" s="296"/>
      <c r="L74" s="296"/>
      <c r="M74" s="296"/>
      <c r="N74" s="296"/>
      <c r="O74" s="296"/>
      <c r="P74" s="296"/>
      <c r="Q74" s="296"/>
      <c r="R74" s="296"/>
      <c r="S74" s="296"/>
      <c r="T74" s="296"/>
      <c r="U74" s="296"/>
      <c r="V74" s="296"/>
      <c r="W74" s="297"/>
      <c r="X74" s="301"/>
      <c r="Y74" s="302"/>
      <c r="Z74" s="302"/>
      <c r="AA74" s="302"/>
      <c r="AB74" s="302"/>
      <c r="AC74" s="302"/>
      <c r="AD74" s="302"/>
      <c r="AE74" s="295"/>
      <c r="AF74" s="296"/>
      <c r="AG74" s="296"/>
      <c r="AH74" s="296"/>
      <c r="AI74" s="297"/>
      <c r="AJ74" s="306"/>
      <c r="AK74" s="307"/>
      <c r="AL74" s="307"/>
      <c r="AM74" s="307"/>
      <c r="AN74" s="308"/>
      <c r="AO74" s="301"/>
      <c r="AP74" s="302"/>
      <c r="AQ74" s="302"/>
      <c r="AR74" s="302"/>
      <c r="AS74" s="302"/>
      <c r="AT74" s="302"/>
      <c r="AU74" s="315"/>
      <c r="AV74" s="319"/>
      <c r="AW74" s="320"/>
      <c r="AX74" s="320"/>
      <c r="AY74" s="320"/>
      <c r="AZ74" s="320"/>
      <c r="BA74" s="320"/>
      <c r="BB74" s="321"/>
      <c r="BC74" s="325"/>
      <c r="BN74" s="274"/>
      <c r="BO74" s="274"/>
      <c r="BP74" s="274"/>
      <c r="BQ74" s="276"/>
      <c r="BR74" s="278"/>
      <c r="BS74" s="279"/>
      <c r="BT74" s="280"/>
      <c r="BU74" s="279"/>
      <c r="BV74" s="279"/>
      <c r="BW74" s="279"/>
      <c r="CA74" s="23"/>
      <c r="CB74" s="23"/>
      <c r="CO74" s="81"/>
      <c r="CP74" s="83"/>
      <c r="CQ74" s="85"/>
      <c r="CR74" s="85"/>
      <c r="CS74" s="85"/>
      <c r="CU74" s="77"/>
      <c r="CV74" s="77"/>
      <c r="CW74" s="77"/>
      <c r="CX74" s="77"/>
      <c r="CY74" s="77"/>
      <c r="CZ74" s="77"/>
      <c r="DA74" s="77"/>
      <c r="DB74" s="77"/>
      <c r="DC74" s="77"/>
      <c r="DD74" s="77"/>
      <c r="DE74" s="77"/>
      <c r="DF74" s="77"/>
      <c r="DG74" s="77"/>
      <c r="DH74" s="77"/>
      <c r="DI74" s="77"/>
      <c r="DJ74" s="77"/>
      <c r="DK74" s="77"/>
      <c r="DL74" s="77"/>
      <c r="DM74" s="77"/>
      <c r="DN74" s="77"/>
      <c r="DO74" s="77"/>
      <c r="DP74" s="77"/>
      <c r="DQ74" s="77"/>
      <c r="DR74" s="77"/>
      <c r="DS74" s="77"/>
      <c r="DT74" s="77"/>
      <c r="DU74" s="77"/>
      <c r="DV74" s="77"/>
      <c r="DW74" s="77"/>
      <c r="DX74" s="77"/>
      <c r="DY74" s="77"/>
      <c r="DZ74" s="77"/>
      <c r="EA74" s="77"/>
      <c r="EB74" s="77"/>
      <c r="EC74" s="77"/>
      <c r="ED74" s="77"/>
      <c r="EE74" s="77"/>
      <c r="EF74" s="77"/>
      <c r="EG74" s="77"/>
      <c r="EH74" s="77"/>
      <c r="EI74" s="77"/>
      <c r="EJ74" s="77"/>
      <c r="EK74" s="77"/>
      <c r="EL74" s="77"/>
      <c r="EM74" s="77"/>
    </row>
    <row r="75" spans="1:143" ht="11.15" customHeight="1">
      <c r="A75" s="282"/>
      <c r="B75" s="289"/>
      <c r="C75" s="290"/>
      <c r="D75" s="290"/>
      <c r="E75" s="290"/>
      <c r="F75" s="290"/>
      <c r="G75" s="291"/>
      <c r="H75" s="298"/>
      <c r="I75" s="299"/>
      <c r="J75" s="299"/>
      <c r="K75" s="299"/>
      <c r="L75" s="299"/>
      <c r="M75" s="299"/>
      <c r="N75" s="299"/>
      <c r="O75" s="299"/>
      <c r="P75" s="299"/>
      <c r="Q75" s="299"/>
      <c r="R75" s="299"/>
      <c r="S75" s="299"/>
      <c r="T75" s="299"/>
      <c r="U75" s="299"/>
      <c r="V75" s="299"/>
      <c r="W75" s="300"/>
      <c r="X75" s="78" t="s">
        <v>341</v>
      </c>
      <c r="Y75" s="281" t="str">
        <f t="shared" ref="Y75" si="20">IF($H73="","",IF($B$58=0,"",BR73))</f>
        <v/>
      </c>
      <c r="Z75" s="281"/>
      <c r="AA75" s="281"/>
      <c r="AB75" s="281"/>
      <c r="AC75" s="281"/>
      <c r="AD75" s="79" t="s">
        <v>342</v>
      </c>
      <c r="AE75" s="298"/>
      <c r="AF75" s="299"/>
      <c r="AG75" s="299"/>
      <c r="AH75" s="299"/>
      <c r="AI75" s="300"/>
      <c r="AJ75" s="309"/>
      <c r="AK75" s="310"/>
      <c r="AL75" s="310"/>
      <c r="AM75" s="310"/>
      <c r="AN75" s="311"/>
      <c r="AO75" s="78" t="s">
        <v>341</v>
      </c>
      <c r="AP75" s="281" t="str">
        <f t="shared" ref="AP75" si="21">IF(AJ73="","",IF($B$58=0,"",IFERROR(Y75*AJ73,"")))</f>
        <v/>
      </c>
      <c r="AQ75" s="281"/>
      <c r="AR75" s="281"/>
      <c r="AS75" s="281"/>
      <c r="AT75" s="281"/>
      <c r="AU75" s="79" t="s">
        <v>342</v>
      </c>
      <c r="AV75" s="322"/>
      <c r="AW75" s="323"/>
      <c r="AX75" s="323"/>
      <c r="AY75" s="323"/>
      <c r="AZ75" s="323"/>
      <c r="BA75" s="323"/>
      <c r="BB75" s="324"/>
      <c r="BC75" s="325"/>
      <c r="BN75" s="274"/>
      <c r="BO75" s="274"/>
      <c r="BP75" s="274"/>
      <c r="BQ75" s="277"/>
      <c r="BR75" s="278"/>
      <c r="BS75" s="279"/>
      <c r="BT75" s="280"/>
      <c r="BU75" s="279"/>
      <c r="BV75" s="279"/>
      <c r="BW75" s="279"/>
      <c r="CA75" s="23"/>
      <c r="CB75" s="23"/>
      <c r="CO75" s="81"/>
      <c r="CP75" s="83"/>
      <c r="CQ75" s="85"/>
      <c r="CR75" s="85"/>
      <c r="CS75" s="85"/>
      <c r="CU75" s="77"/>
      <c r="CV75" s="77"/>
      <c r="CW75" s="77"/>
      <c r="CX75" s="77"/>
      <c r="CY75" s="77"/>
      <c r="CZ75" s="77"/>
      <c r="DA75" s="77"/>
      <c r="DB75" s="77"/>
      <c r="DC75" s="77"/>
      <c r="DD75" s="77"/>
      <c r="DE75" s="77"/>
      <c r="DF75" s="77"/>
      <c r="DG75" s="77"/>
      <c r="DH75" s="77"/>
      <c r="DI75" s="77"/>
      <c r="DJ75" s="77"/>
      <c r="DK75" s="77"/>
      <c r="DL75" s="77"/>
      <c r="DM75" s="77"/>
      <c r="DN75" s="77"/>
      <c r="DO75" s="77"/>
      <c r="DP75" s="77"/>
      <c r="DQ75" s="77"/>
      <c r="DR75" s="77"/>
      <c r="DS75" s="77"/>
      <c r="DT75" s="77"/>
      <c r="DU75" s="77"/>
      <c r="DV75" s="77"/>
      <c r="DW75" s="77"/>
      <c r="DX75" s="77"/>
      <c r="DY75" s="77"/>
      <c r="DZ75" s="77"/>
      <c r="EA75" s="77"/>
      <c r="EB75" s="77"/>
      <c r="EC75" s="77"/>
      <c r="ED75" s="77"/>
      <c r="EE75" s="77"/>
      <c r="EF75" s="77"/>
      <c r="EG75" s="77"/>
      <c r="EH75" s="77"/>
      <c r="EI75" s="77"/>
      <c r="EJ75" s="77"/>
      <c r="EK75" s="77"/>
      <c r="EL75" s="77"/>
      <c r="EM75" s="77"/>
    </row>
    <row r="76" spans="1:143" ht="11.15" customHeight="1">
      <c r="A76" s="282"/>
      <c r="B76" s="283" t="str">
        <f>IF($B$58=0,BS76,IF($B$58=0.5,BU76,IF($B$58=1,"","")))</f>
        <v/>
      </c>
      <c r="C76" s="284"/>
      <c r="D76" s="284"/>
      <c r="E76" s="284"/>
      <c r="F76" s="284"/>
      <c r="G76" s="285"/>
      <c r="H76" s="292" t="str">
        <f t="shared" ref="H76" si="22">IFERROR(BQ76,"")</f>
        <v/>
      </c>
      <c r="I76" s="293"/>
      <c r="J76" s="293"/>
      <c r="K76" s="293"/>
      <c r="L76" s="293"/>
      <c r="M76" s="293"/>
      <c r="N76" s="293"/>
      <c r="O76" s="293"/>
      <c r="P76" s="293"/>
      <c r="Q76" s="293"/>
      <c r="R76" s="293"/>
      <c r="S76" s="293"/>
      <c r="T76" s="293"/>
      <c r="U76" s="293"/>
      <c r="V76" s="293"/>
      <c r="W76" s="294"/>
      <c r="X76" s="301" t="str">
        <f t="shared" ref="X76" si="23">IF($H76="","",IF($B$58=0,BR76,IF($B$58=0.5,BT76,IF($B$58=1,BV76,""))))</f>
        <v/>
      </c>
      <c r="Y76" s="302"/>
      <c r="Z76" s="302"/>
      <c r="AA76" s="302"/>
      <c r="AB76" s="302"/>
      <c r="AC76" s="302"/>
      <c r="AD76" s="302"/>
      <c r="AE76" s="292" t="str">
        <f t="shared" ref="AE76" si="24">IF($H76="","",IF(BR76=0,0,BW76))</f>
        <v/>
      </c>
      <c r="AF76" s="293"/>
      <c r="AG76" s="293"/>
      <c r="AH76" s="293"/>
      <c r="AI76" s="294"/>
      <c r="AJ76" s="303"/>
      <c r="AK76" s="304"/>
      <c r="AL76" s="304"/>
      <c r="AM76" s="304"/>
      <c r="AN76" s="305"/>
      <c r="AO76" s="312" t="str">
        <f t="shared" ref="AO76" si="25">IF(AJ76="","",IFERROR(X76*AJ76,""))</f>
        <v/>
      </c>
      <c r="AP76" s="313"/>
      <c r="AQ76" s="313"/>
      <c r="AR76" s="313"/>
      <c r="AS76" s="313"/>
      <c r="AT76" s="313"/>
      <c r="AU76" s="314"/>
      <c r="AV76" s="316"/>
      <c r="AW76" s="317"/>
      <c r="AX76" s="317"/>
      <c r="AY76" s="317"/>
      <c r="AZ76" s="317"/>
      <c r="BA76" s="317"/>
      <c r="BB76" s="318"/>
      <c r="BC76" s="325"/>
      <c r="BF76" s="82"/>
      <c r="BN76" s="274">
        <v>4</v>
      </c>
      <c r="BO76" s="274"/>
      <c r="BP76" s="274"/>
      <c r="BQ76" s="275" t="e">
        <f>VLOOKUP(BN76,設備機器一覧!K:L,2,FALSE)</f>
        <v>#N/A</v>
      </c>
      <c r="BR76" s="278">
        <f>IFERROR(VLOOKUP(BQ76,設備機器一覧!C:G,2,FALSE),0)</f>
        <v>0</v>
      </c>
      <c r="BS76" s="279" t="str">
        <f>IFERROR(VLOOKUP(BQ76,設備機器一覧!C:G,3,FALSE),"")</f>
        <v/>
      </c>
      <c r="BT76" s="280">
        <f>IFERROR(VLOOKUP(BQ76,設備機器一覧!C:G,4,FALSE),0)</f>
        <v>0</v>
      </c>
      <c r="BU76" s="279" t="str">
        <f>IFERROR(VLOOKUP(BQ76,設備機器一覧!C:G,5,FALSE),"")</f>
        <v/>
      </c>
      <c r="BV76" s="279">
        <v>0</v>
      </c>
      <c r="BW76" s="279" t="str">
        <f>IFERROR(VLOOKUP(BQ76,設備機器一覧!C:H,6,FALSE),"")</f>
        <v/>
      </c>
      <c r="CA76" s="23"/>
      <c r="CB76" s="23"/>
      <c r="CO76" s="81"/>
      <c r="CP76" s="84"/>
      <c r="CQ76" s="84"/>
      <c r="CR76" s="84"/>
      <c r="CS76" s="84"/>
      <c r="CT76" s="84"/>
      <c r="CU76" s="77"/>
      <c r="CV76" s="77"/>
      <c r="CW76" s="77"/>
      <c r="CX76" s="77"/>
      <c r="CY76" s="77"/>
      <c r="CZ76" s="77"/>
      <c r="DA76" s="77"/>
      <c r="DB76" s="77"/>
      <c r="DC76" s="77"/>
      <c r="DD76" s="77"/>
      <c r="DE76" s="77"/>
      <c r="DF76" s="77"/>
      <c r="DG76" s="77"/>
      <c r="DH76" s="77"/>
      <c r="DI76" s="77"/>
      <c r="DJ76" s="77"/>
      <c r="DK76" s="77"/>
      <c r="DL76" s="77"/>
      <c r="DM76" s="77"/>
      <c r="DN76" s="77"/>
      <c r="DO76" s="77"/>
      <c r="DP76" s="77"/>
      <c r="DQ76" s="77"/>
      <c r="DR76" s="77"/>
      <c r="DS76" s="77"/>
      <c r="DT76" s="77"/>
      <c r="DU76" s="77"/>
      <c r="DV76" s="77"/>
      <c r="DW76" s="77"/>
      <c r="DX76" s="77"/>
      <c r="DY76" s="77"/>
      <c r="DZ76" s="77"/>
      <c r="EA76" s="77"/>
      <c r="EB76" s="77"/>
      <c r="EC76" s="77"/>
      <c r="ED76" s="77"/>
      <c r="EE76" s="77"/>
      <c r="EF76" s="77"/>
      <c r="EG76" s="77"/>
      <c r="EH76" s="77"/>
      <c r="EI76" s="77"/>
      <c r="EJ76" s="77"/>
      <c r="EK76" s="77"/>
      <c r="EL76" s="77"/>
      <c r="EM76" s="77"/>
    </row>
    <row r="77" spans="1:143" ht="10.5" customHeight="1">
      <c r="A77" s="282"/>
      <c r="B77" s="286"/>
      <c r="C77" s="287"/>
      <c r="D77" s="287"/>
      <c r="E77" s="287"/>
      <c r="F77" s="287"/>
      <c r="G77" s="288"/>
      <c r="H77" s="295"/>
      <c r="I77" s="296"/>
      <c r="J77" s="296"/>
      <c r="K77" s="296"/>
      <c r="L77" s="296"/>
      <c r="M77" s="296"/>
      <c r="N77" s="296"/>
      <c r="O77" s="296"/>
      <c r="P77" s="296"/>
      <c r="Q77" s="296"/>
      <c r="R77" s="296"/>
      <c r="S77" s="296"/>
      <c r="T77" s="296"/>
      <c r="U77" s="296"/>
      <c r="V77" s="296"/>
      <c r="W77" s="297"/>
      <c r="X77" s="301"/>
      <c r="Y77" s="302"/>
      <c r="Z77" s="302"/>
      <c r="AA77" s="302"/>
      <c r="AB77" s="302"/>
      <c r="AC77" s="302"/>
      <c r="AD77" s="302"/>
      <c r="AE77" s="295"/>
      <c r="AF77" s="296"/>
      <c r="AG77" s="296"/>
      <c r="AH77" s="296"/>
      <c r="AI77" s="297"/>
      <c r="AJ77" s="306"/>
      <c r="AK77" s="307"/>
      <c r="AL77" s="307"/>
      <c r="AM77" s="307"/>
      <c r="AN77" s="308"/>
      <c r="AO77" s="301"/>
      <c r="AP77" s="302"/>
      <c r="AQ77" s="302"/>
      <c r="AR77" s="302"/>
      <c r="AS77" s="302"/>
      <c r="AT77" s="302"/>
      <c r="AU77" s="315"/>
      <c r="AV77" s="319"/>
      <c r="AW77" s="320"/>
      <c r="AX77" s="320"/>
      <c r="AY77" s="320"/>
      <c r="AZ77" s="320"/>
      <c r="BA77" s="320"/>
      <c r="BB77" s="321"/>
      <c r="BC77" s="325"/>
      <c r="BF77" s="82"/>
      <c r="BN77" s="274"/>
      <c r="BO77" s="274"/>
      <c r="BP77" s="274"/>
      <c r="BQ77" s="276"/>
      <c r="BR77" s="278"/>
      <c r="BS77" s="279"/>
      <c r="BT77" s="280"/>
      <c r="BU77" s="279"/>
      <c r="BV77" s="279"/>
      <c r="BW77" s="279"/>
      <c r="CA77" s="23"/>
      <c r="CB77" s="23"/>
      <c r="CO77" s="81"/>
      <c r="CP77" s="84"/>
      <c r="CQ77" s="84"/>
      <c r="CR77" s="84"/>
      <c r="CS77" s="84"/>
      <c r="CT77" s="84"/>
      <c r="CU77" s="77"/>
      <c r="CV77" s="77"/>
      <c r="CW77" s="77"/>
      <c r="CX77" s="77"/>
      <c r="CY77" s="77"/>
      <c r="CZ77" s="77"/>
      <c r="DA77" s="77"/>
      <c r="DB77" s="77"/>
      <c r="DC77" s="77"/>
      <c r="DD77" s="77"/>
      <c r="DE77" s="77"/>
      <c r="DF77" s="77"/>
      <c r="DG77" s="77"/>
      <c r="DH77" s="77"/>
      <c r="DI77" s="77"/>
      <c r="DJ77" s="77"/>
      <c r="DK77" s="77"/>
      <c r="DL77" s="77"/>
      <c r="DM77" s="77"/>
      <c r="DN77" s="77"/>
      <c r="DO77" s="77"/>
      <c r="DP77" s="77"/>
      <c r="DQ77" s="77"/>
      <c r="DR77" s="77"/>
      <c r="DS77" s="77"/>
      <c r="DT77" s="77"/>
      <c r="DU77" s="77"/>
      <c r="DV77" s="77"/>
      <c r="DW77" s="77"/>
      <c r="DX77" s="77"/>
      <c r="DY77" s="77"/>
      <c r="DZ77" s="77"/>
      <c r="EA77" s="77"/>
      <c r="EB77" s="77"/>
      <c r="EC77" s="77"/>
      <c r="ED77" s="77"/>
      <c r="EE77" s="77"/>
      <c r="EF77" s="77"/>
      <c r="EG77" s="77"/>
      <c r="EH77" s="77"/>
      <c r="EI77" s="77"/>
      <c r="EJ77" s="77"/>
      <c r="EK77" s="77"/>
      <c r="EL77" s="77"/>
      <c r="EM77" s="77"/>
    </row>
    <row r="78" spans="1:143" ht="12" customHeight="1">
      <c r="A78" s="282"/>
      <c r="B78" s="289"/>
      <c r="C78" s="290"/>
      <c r="D78" s="290"/>
      <c r="E78" s="290"/>
      <c r="F78" s="290"/>
      <c r="G78" s="291"/>
      <c r="H78" s="298"/>
      <c r="I78" s="299"/>
      <c r="J78" s="299"/>
      <c r="K78" s="299"/>
      <c r="L78" s="299"/>
      <c r="M78" s="299"/>
      <c r="N78" s="299"/>
      <c r="O78" s="299"/>
      <c r="P78" s="299"/>
      <c r="Q78" s="299"/>
      <c r="R78" s="299"/>
      <c r="S78" s="299"/>
      <c r="T78" s="299"/>
      <c r="U78" s="299"/>
      <c r="V78" s="299"/>
      <c r="W78" s="300"/>
      <c r="X78" s="78" t="s">
        <v>341</v>
      </c>
      <c r="Y78" s="281" t="str">
        <f t="shared" ref="Y78" si="26">IF($H76="","",IF($B$58=0,"",BR76))</f>
        <v/>
      </c>
      <c r="Z78" s="281"/>
      <c r="AA78" s="281"/>
      <c r="AB78" s="281"/>
      <c r="AC78" s="281"/>
      <c r="AD78" s="79" t="s">
        <v>342</v>
      </c>
      <c r="AE78" s="298"/>
      <c r="AF78" s="299"/>
      <c r="AG78" s="299"/>
      <c r="AH78" s="299"/>
      <c r="AI78" s="300"/>
      <c r="AJ78" s="309"/>
      <c r="AK78" s="310"/>
      <c r="AL78" s="310"/>
      <c r="AM78" s="310"/>
      <c r="AN78" s="311"/>
      <c r="AO78" s="78" t="s">
        <v>341</v>
      </c>
      <c r="AP78" s="281" t="str">
        <f t="shared" ref="AP78" si="27">IF(AJ76="","",IF($B$58=0,"",IFERROR(Y78*AJ76,"")))</f>
        <v/>
      </c>
      <c r="AQ78" s="281"/>
      <c r="AR78" s="281"/>
      <c r="AS78" s="281"/>
      <c r="AT78" s="281"/>
      <c r="AU78" s="79" t="s">
        <v>342</v>
      </c>
      <c r="AV78" s="322"/>
      <c r="AW78" s="323"/>
      <c r="AX78" s="323"/>
      <c r="AY78" s="323"/>
      <c r="AZ78" s="323"/>
      <c r="BA78" s="323"/>
      <c r="BB78" s="324"/>
      <c r="BC78" s="325"/>
      <c r="BN78" s="274"/>
      <c r="BO78" s="274"/>
      <c r="BP78" s="274"/>
      <c r="BQ78" s="277"/>
      <c r="BR78" s="278"/>
      <c r="BS78" s="279"/>
      <c r="BT78" s="280"/>
      <c r="BU78" s="279"/>
      <c r="BV78" s="279"/>
      <c r="BW78" s="279"/>
      <c r="CA78" s="23"/>
      <c r="CB78" s="23"/>
      <c r="CO78" s="81"/>
      <c r="CP78" s="83"/>
      <c r="CQ78" s="85"/>
      <c r="CR78" s="85"/>
      <c r="CS78" s="85"/>
      <c r="CU78" s="77"/>
      <c r="CV78" s="77"/>
      <c r="CW78" s="77"/>
      <c r="CX78" s="77"/>
      <c r="CY78" s="77"/>
      <c r="CZ78" s="77"/>
      <c r="DA78" s="77"/>
      <c r="DB78" s="77"/>
      <c r="DC78" s="77"/>
      <c r="DD78" s="77"/>
      <c r="DE78" s="77"/>
      <c r="DF78" s="77"/>
      <c r="DG78" s="77"/>
      <c r="DH78" s="77"/>
      <c r="DI78" s="77"/>
      <c r="DJ78" s="77"/>
      <c r="DK78" s="77"/>
      <c r="DL78" s="77"/>
      <c r="DM78" s="77"/>
      <c r="DN78" s="77"/>
      <c r="DO78" s="77"/>
      <c r="DP78" s="77"/>
      <c r="DQ78" s="77"/>
      <c r="DR78" s="77"/>
      <c r="DS78" s="77"/>
      <c r="DT78" s="77"/>
      <c r="DU78" s="77"/>
      <c r="DV78" s="77"/>
      <c r="DW78" s="77"/>
      <c r="DX78" s="77"/>
      <c r="DY78" s="77"/>
      <c r="DZ78" s="77"/>
      <c r="EA78" s="77"/>
      <c r="EB78" s="77"/>
      <c r="EC78" s="77"/>
      <c r="ED78" s="77"/>
      <c r="EE78" s="77"/>
      <c r="EF78" s="77"/>
      <c r="EG78" s="77"/>
      <c r="EH78" s="77"/>
      <c r="EI78" s="77"/>
      <c r="EJ78" s="77"/>
      <c r="EK78" s="77"/>
      <c r="EL78" s="77"/>
      <c r="EM78" s="77"/>
    </row>
    <row r="79" spans="1:143" ht="11.15" customHeight="1">
      <c r="A79" s="282"/>
      <c r="B79" s="283" t="str">
        <f>IF($B$58=0,BS79,IF($B$58=0.5,BU79,IF($B$58=1,"","")))</f>
        <v/>
      </c>
      <c r="C79" s="284"/>
      <c r="D79" s="284"/>
      <c r="E79" s="284"/>
      <c r="F79" s="284"/>
      <c r="G79" s="285"/>
      <c r="H79" s="292" t="str">
        <f t="shared" ref="H79" si="28">IFERROR(BQ79,"")</f>
        <v/>
      </c>
      <c r="I79" s="293"/>
      <c r="J79" s="293"/>
      <c r="K79" s="293"/>
      <c r="L79" s="293"/>
      <c r="M79" s="293"/>
      <c r="N79" s="293"/>
      <c r="O79" s="293"/>
      <c r="P79" s="293"/>
      <c r="Q79" s="293"/>
      <c r="R79" s="293"/>
      <c r="S79" s="293"/>
      <c r="T79" s="293"/>
      <c r="U79" s="293"/>
      <c r="V79" s="293"/>
      <c r="W79" s="294"/>
      <c r="X79" s="301" t="str">
        <f t="shared" ref="X79" si="29">IF($H79="","",IF($B$58=0,BR79,IF($B$58=0.5,BT79,IF($B$58=1,BV79,""))))</f>
        <v/>
      </c>
      <c r="Y79" s="302"/>
      <c r="Z79" s="302"/>
      <c r="AA79" s="302"/>
      <c r="AB79" s="302"/>
      <c r="AC79" s="302"/>
      <c r="AD79" s="302"/>
      <c r="AE79" s="292" t="str">
        <f t="shared" ref="AE79" si="30">IF($H79="","",IF(BR79=0,0,BW79))</f>
        <v/>
      </c>
      <c r="AF79" s="293"/>
      <c r="AG79" s="293"/>
      <c r="AH79" s="293"/>
      <c r="AI79" s="294"/>
      <c r="AJ79" s="303"/>
      <c r="AK79" s="304"/>
      <c r="AL79" s="304"/>
      <c r="AM79" s="304"/>
      <c r="AN79" s="305"/>
      <c r="AO79" s="312" t="str">
        <f t="shared" ref="AO79" si="31">IF(AJ79="","",IFERROR(X79*AJ79,""))</f>
        <v/>
      </c>
      <c r="AP79" s="313"/>
      <c r="AQ79" s="313"/>
      <c r="AR79" s="313"/>
      <c r="AS79" s="313"/>
      <c r="AT79" s="313"/>
      <c r="AU79" s="314"/>
      <c r="AV79" s="316"/>
      <c r="AW79" s="317"/>
      <c r="AX79" s="317"/>
      <c r="AY79" s="317"/>
      <c r="AZ79" s="317"/>
      <c r="BA79" s="317"/>
      <c r="BB79" s="318"/>
      <c r="BC79" s="325"/>
      <c r="BN79" s="274">
        <v>5</v>
      </c>
      <c r="BO79" s="274"/>
      <c r="BP79" s="274"/>
      <c r="BQ79" s="275" t="e">
        <f>VLOOKUP(BN79,設備機器一覧!K:L,2,FALSE)</f>
        <v>#N/A</v>
      </c>
      <c r="BR79" s="278">
        <f>IFERROR(VLOOKUP(BQ79,設備機器一覧!C:G,2,FALSE),0)</f>
        <v>0</v>
      </c>
      <c r="BS79" s="279" t="str">
        <f>IFERROR(VLOOKUP(BQ79,設備機器一覧!C:G,3,FALSE),"")</f>
        <v/>
      </c>
      <c r="BT79" s="280">
        <f>IFERROR(VLOOKUP(BQ79,設備機器一覧!C:G,4,FALSE),0)</f>
        <v>0</v>
      </c>
      <c r="BU79" s="279" t="str">
        <f>IFERROR(VLOOKUP(BQ79,設備機器一覧!C:G,5,FALSE),"")</f>
        <v/>
      </c>
      <c r="BV79" s="279">
        <v>0</v>
      </c>
      <c r="BW79" s="279" t="str">
        <f>IFERROR(VLOOKUP(BQ79,設備機器一覧!C:H,6,FALSE),"")</f>
        <v/>
      </c>
      <c r="CA79" s="23"/>
      <c r="CB79" s="23"/>
      <c r="CO79" s="81"/>
      <c r="CP79" s="83"/>
      <c r="CQ79" s="85"/>
      <c r="CR79" s="85"/>
      <c r="CS79" s="85"/>
      <c r="CU79" s="77"/>
      <c r="CV79" s="77"/>
      <c r="CW79" s="77"/>
      <c r="CX79" s="77"/>
      <c r="CY79" s="77"/>
      <c r="CZ79" s="77"/>
      <c r="DA79" s="77"/>
      <c r="DB79" s="77"/>
      <c r="DC79" s="77"/>
      <c r="DD79" s="77"/>
      <c r="DE79" s="77"/>
      <c r="DF79" s="77"/>
      <c r="DG79" s="77"/>
      <c r="DH79" s="77"/>
      <c r="DI79" s="77"/>
      <c r="DJ79" s="77"/>
      <c r="DK79" s="77"/>
      <c r="DL79" s="77"/>
      <c r="DM79" s="77"/>
      <c r="DN79" s="77"/>
      <c r="DO79" s="77"/>
      <c r="DP79" s="77"/>
      <c r="DQ79" s="77"/>
      <c r="DR79" s="77"/>
      <c r="DS79" s="77"/>
      <c r="DT79" s="77"/>
      <c r="DU79" s="77"/>
      <c r="DV79" s="77"/>
      <c r="DW79" s="77"/>
      <c r="DX79" s="77"/>
      <c r="DY79" s="77"/>
      <c r="DZ79" s="77"/>
      <c r="EA79" s="77"/>
      <c r="EB79" s="77"/>
      <c r="EC79" s="77"/>
      <c r="ED79" s="77"/>
      <c r="EE79" s="77"/>
      <c r="EF79" s="77"/>
      <c r="EG79" s="77"/>
      <c r="EH79" s="77"/>
      <c r="EI79" s="77"/>
      <c r="EJ79" s="77"/>
      <c r="EK79" s="77"/>
      <c r="EL79" s="77"/>
      <c r="EM79" s="77"/>
    </row>
    <row r="80" spans="1:143" ht="11.15" customHeight="1">
      <c r="A80" s="282"/>
      <c r="B80" s="286"/>
      <c r="C80" s="287"/>
      <c r="D80" s="287"/>
      <c r="E80" s="287"/>
      <c r="F80" s="287"/>
      <c r="G80" s="288"/>
      <c r="H80" s="295"/>
      <c r="I80" s="296"/>
      <c r="J80" s="296"/>
      <c r="K80" s="296"/>
      <c r="L80" s="296"/>
      <c r="M80" s="296"/>
      <c r="N80" s="296"/>
      <c r="O80" s="296"/>
      <c r="P80" s="296"/>
      <c r="Q80" s="296"/>
      <c r="R80" s="296"/>
      <c r="S80" s="296"/>
      <c r="T80" s="296"/>
      <c r="U80" s="296"/>
      <c r="V80" s="296"/>
      <c r="W80" s="297"/>
      <c r="X80" s="301"/>
      <c r="Y80" s="302"/>
      <c r="Z80" s="302"/>
      <c r="AA80" s="302"/>
      <c r="AB80" s="302"/>
      <c r="AC80" s="302"/>
      <c r="AD80" s="302"/>
      <c r="AE80" s="295"/>
      <c r="AF80" s="296"/>
      <c r="AG80" s="296"/>
      <c r="AH80" s="296"/>
      <c r="AI80" s="297"/>
      <c r="AJ80" s="306"/>
      <c r="AK80" s="307"/>
      <c r="AL80" s="307"/>
      <c r="AM80" s="307"/>
      <c r="AN80" s="308"/>
      <c r="AO80" s="301"/>
      <c r="AP80" s="302"/>
      <c r="AQ80" s="302"/>
      <c r="AR80" s="302"/>
      <c r="AS80" s="302"/>
      <c r="AT80" s="302"/>
      <c r="AU80" s="315"/>
      <c r="AV80" s="319"/>
      <c r="AW80" s="320"/>
      <c r="AX80" s="320"/>
      <c r="AY80" s="320"/>
      <c r="AZ80" s="320"/>
      <c r="BA80" s="320"/>
      <c r="BB80" s="321"/>
      <c r="BC80" s="325"/>
      <c r="BN80" s="274"/>
      <c r="BO80" s="274"/>
      <c r="BP80" s="274"/>
      <c r="BQ80" s="276"/>
      <c r="BR80" s="278"/>
      <c r="BS80" s="279"/>
      <c r="BT80" s="280"/>
      <c r="BU80" s="279"/>
      <c r="BV80" s="279"/>
      <c r="BW80" s="279"/>
      <c r="CA80" s="23"/>
      <c r="CB80" s="23"/>
      <c r="CO80" s="81"/>
      <c r="CP80" s="83"/>
      <c r="CQ80" s="85"/>
      <c r="CR80" s="85"/>
      <c r="CS80" s="85"/>
      <c r="CU80" s="77"/>
      <c r="CV80" s="77"/>
      <c r="CW80" s="77"/>
      <c r="CX80" s="77"/>
      <c r="CY80" s="77"/>
      <c r="CZ80" s="77"/>
      <c r="DA80" s="77"/>
      <c r="DB80" s="77"/>
      <c r="DC80" s="77"/>
      <c r="DD80" s="77"/>
      <c r="DE80" s="77"/>
      <c r="DF80" s="77"/>
      <c r="DG80" s="77"/>
      <c r="DH80" s="77"/>
      <c r="DI80" s="77"/>
      <c r="DJ80" s="77"/>
      <c r="DK80" s="77"/>
      <c r="DL80" s="77"/>
      <c r="DM80" s="77"/>
      <c r="DN80" s="77"/>
      <c r="DO80" s="77"/>
      <c r="DP80" s="77"/>
      <c r="DQ80" s="77"/>
      <c r="DR80" s="77"/>
      <c r="DS80" s="77"/>
      <c r="DT80" s="77"/>
      <c r="DU80" s="77"/>
      <c r="DV80" s="77"/>
      <c r="DW80" s="77"/>
      <c r="DX80" s="77"/>
      <c r="DY80" s="77"/>
      <c r="DZ80" s="77"/>
      <c r="EA80" s="77"/>
      <c r="EB80" s="77"/>
      <c r="EC80" s="77"/>
      <c r="ED80" s="77"/>
      <c r="EE80" s="77"/>
      <c r="EF80" s="77"/>
      <c r="EG80" s="77"/>
      <c r="EH80" s="77"/>
      <c r="EI80" s="77"/>
      <c r="EJ80" s="77"/>
      <c r="EK80" s="77"/>
      <c r="EL80" s="77"/>
      <c r="EM80" s="77"/>
    </row>
    <row r="81" spans="1:146" ht="11.15" customHeight="1">
      <c r="A81" s="282"/>
      <c r="B81" s="289"/>
      <c r="C81" s="290"/>
      <c r="D81" s="290"/>
      <c r="E81" s="290"/>
      <c r="F81" s="290"/>
      <c r="G81" s="291"/>
      <c r="H81" s="298"/>
      <c r="I81" s="299"/>
      <c r="J81" s="299"/>
      <c r="K81" s="299"/>
      <c r="L81" s="299"/>
      <c r="M81" s="299"/>
      <c r="N81" s="299"/>
      <c r="O81" s="299"/>
      <c r="P81" s="299"/>
      <c r="Q81" s="299"/>
      <c r="R81" s="299"/>
      <c r="S81" s="299"/>
      <c r="T81" s="299"/>
      <c r="U81" s="299"/>
      <c r="V81" s="299"/>
      <c r="W81" s="300"/>
      <c r="X81" s="78" t="s">
        <v>341</v>
      </c>
      <c r="Y81" s="281" t="str">
        <f t="shared" ref="Y81" si="32">IF($H79="","",IF($B$58=0,"",BR79))</f>
        <v/>
      </c>
      <c r="Z81" s="281"/>
      <c r="AA81" s="281"/>
      <c r="AB81" s="281"/>
      <c r="AC81" s="281"/>
      <c r="AD81" s="79" t="s">
        <v>342</v>
      </c>
      <c r="AE81" s="298"/>
      <c r="AF81" s="299"/>
      <c r="AG81" s="299"/>
      <c r="AH81" s="299"/>
      <c r="AI81" s="300"/>
      <c r="AJ81" s="309"/>
      <c r="AK81" s="310"/>
      <c r="AL81" s="310"/>
      <c r="AM81" s="310"/>
      <c r="AN81" s="311"/>
      <c r="AO81" s="78" t="s">
        <v>341</v>
      </c>
      <c r="AP81" s="281" t="str">
        <f t="shared" ref="AP81" si="33">IF(AJ79="","",IF($B$58=0,"",IFERROR(Y81*AJ79,"")))</f>
        <v/>
      </c>
      <c r="AQ81" s="281"/>
      <c r="AR81" s="281"/>
      <c r="AS81" s="281"/>
      <c r="AT81" s="281"/>
      <c r="AU81" s="79" t="s">
        <v>342</v>
      </c>
      <c r="AV81" s="322"/>
      <c r="AW81" s="323"/>
      <c r="AX81" s="323"/>
      <c r="AY81" s="323"/>
      <c r="AZ81" s="323"/>
      <c r="BA81" s="323"/>
      <c r="BB81" s="324"/>
      <c r="BC81" s="325"/>
      <c r="BN81" s="274"/>
      <c r="BO81" s="274"/>
      <c r="BP81" s="274"/>
      <c r="BQ81" s="277"/>
      <c r="BR81" s="278"/>
      <c r="BS81" s="279"/>
      <c r="BT81" s="280"/>
      <c r="BU81" s="279"/>
      <c r="BV81" s="279"/>
      <c r="BW81" s="279"/>
      <c r="CA81" s="23"/>
      <c r="CB81" s="23"/>
      <c r="CO81" s="81"/>
      <c r="CP81" s="83"/>
      <c r="CQ81" s="85"/>
      <c r="CR81" s="85"/>
      <c r="CS81" s="85"/>
      <c r="CU81" s="77"/>
      <c r="CV81" s="77"/>
      <c r="CW81" s="77"/>
      <c r="CX81" s="77"/>
      <c r="CY81" s="77"/>
      <c r="CZ81" s="77"/>
      <c r="DA81" s="77"/>
      <c r="DB81" s="77"/>
      <c r="DC81" s="77"/>
      <c r="DD81" s="77"/>
      <c r="DE81" s="77"/>
      <c r="DF81" s="77"/>
      <c r="DG81" s="77"/>
      <c r="DH81" s="77"/>
      <c r="DI81" s="77"/>
      <c r="DJ81" s="77"/>
      <c r="DK81" s="77"/>
      <c r="DL81" s="77"/>
      <c r="DM81" s="77"/>
      <c r="DN81" s="77"/>
      <c r="DO81" s="77"/>
      <c r="DP81" s="77"/>
      <c r="DQ81" s="77"/>
      <c r="DR81" s="77"/>
      <c r="DS81" s="77"/>
      <c r="DT81" s="77"/>
      <c r="DU81" s="77"/>
      <c r="DV81" s="77"/>
      <c r="DW81" s="77"/>
      <c r="DX81" s="77"/>
      <c r="DY81" s="77"/>
      <c r="DZ81" s="77"/>
      <c r="EA81" s="77"/>
      <c r="EB81" s="77"/>
      <c r="EC81" s="77"/>
      <c r="ED81" s="77"/>
      <c r="EE81" s="77"/>
      <c r="EF81" s="77"/>
      <c r="EG81" s="77"/>
      <c r="EH81" s="77"/>
      <c r="EI81" s="77"/>
      <c r="EJ81" s="77"/>
      <c r="EK81" s="77"/>
      <c r="EL81" s="77"/>
      <c r="EM81" s="77"/>
    </row>
    <row r="82" spans="1:146" ht="11.15" customHeight="1">
      <c r="B82" s="378" t="str">
        <f>IF(設備機器一覧!J109=0,"",IF(設備機器一覧!J109&gt;10,"使用する機器の合計が11件以上の場合はセンター職員にお問い合わせ願います",設備機器一覧!J109))</f>
        <v/>
      </c>
      <c r="C82" s="378"/>
      <c r="D82" s="378"/>
      <c r="E82" s="378"/>
      <c r="F82" s="378"/>
      <c r="G82" s="378"/>
      <c r="H82" s="378"/>
      <c r="I82" s="378"/>
      <c r="J82" s="378"/>
      <c r="K82" s="378"/>
      <c r="L82" s="378"/>
      <c r="M82" s="378"/>
      <c r="N82" s="378"/>
      <c r="O82" s="378"/>
      <c r="P82" s="378"/>
      <c r="Q82" s="378"/>
      <c r="R82" s="378"/>
      <c r="S82" s="378"/>
      <c r="T82" s="378"/>
      <c r="U82" s="378"/>
      <c r="V82" s="378"/>
      <c r="W82" s="378"/>
      <c r="X82" s="378"/>
      <c r="Y82" s="378"/>
      <c r="Z82" s="378"/>
      <c r="AA82" s="378"/>
      <c r="AB82" s="378"/>
      <c r="AC82" s="378"/>
      <c r="AD82" s="378"/>
      <c r="AE82" s="378"/>
      <c r="AF82" s="378"/>
      <c r="AG82" s="378"/>
      <c r="AH82" s="378"/>
      <c r="AI82" s="378"/>
      <c r="AJ82" s="378"/>
      <c r="AK82" s="378"/>
      <c r="AL82" s="378"/>
      <c r="AM82" s="378"/>
      <c r="AN82" s="378"/>
      <c r="AO82" s="378"/>
      <c r="AP82" s="378"/>
      <c r="AQ82" s="378"/>
      <c r="AR82" s="378"/>
      <c r="AS82" s="378"/>
      <c r="AT82" s="378"/>
      <c r="AU82" s="378"/>
      <c r="AV82" s="378"/>
      <c r="AW82" s="378"/>
      <c r="AX82" s="378"/>
      <c r="AY82" s="378"/>
      <c r="AZ82" s="378"/>
      <c r="BA82" s="378"/>
      <c r="BB82" s="378"/>
      <c r="BF82" s="86"/>
      <c r="BN82" s="274"/>
      <c r="BO82" s="274"/>
      <c r="BP82" s="274"/>
      <c r="BQ82" s="379"/>
      <c r="BR82" s="380"/>
      <c r="BS82" s="353"/>
      <c r="BT82" s="380"/>
      <c r="BU82" s="353"/>
      <c r="BV82" s="353"/>
      <c r="BW82" s="353"/>
      <c r="BX82" s="87"/>
      <c r="BY82" s="88"/>
      <c r="BZ82" s="88"/>
      <c r="CA82" s="23"/>
      <c r="CB82" s="23"/>
      <c r="CR82" s="81"/>
      <c r="CS82" s="83"/>
      <c r="CT82" s="85"/>
      <c r="CU82" s="85"/>
      <c r="CV82" s="85"/>
      <c r="CX82" s="77"/>
      <c r="CY82" s="77"/>
      <c r="CZ82" s="77"/>
      <c r="DA82" s="77"/>
      <c r="DB82" s="77"/>
      <c r="DC82" s="77"/>
      <c r="DD82" s="77"/>
      <c r="DE82" s="77"/>
      <c r="DF82" s="77"/>
      <c r="DG82" s="77"/>
      <c r="DH82" s="77"/>
      <c r="DI82" s="77"/>
      <c r="DJ82" s="77"/>
      <c r="DK82" s="77"/>
      <c r="DL82" s="77"/>
      <c r="DM82" s="77"/>
      <c r="DN82" s="77"/>
      <c r="DO82" s="77"/>
      <c r="DP82" s="77"/>
      <c r="DQ82" s="77"/>
      <c r="DR82" s="77"/>
      <c r="DS82" s="77"/>
      <c r="DT82" s="77"/>
      <c r="DU82" s="77"/>
      <c r="DV82" s="77"/>
      <c r="DW82" s="77"/>
      <c r="DX82" s="77"/>
      <c r="DY82" s="77"/>
      <c r="DZ82" s="77"/>
      <c r="EA82" s="77"/>
      <c r="EB82" s="77"/>
      <c r="EC82" s="77"/>
      <c r="ED82" s="77"/>
      <c r="EE82" s="77"/>
      <c r="EF82" s="77"/>
      <c r="EG82" s="77"/>
      <c r="EH82" s="77"/>
      <c r="EI82" s="77"/>
      <c r="EJ82" s="77"/>
      <c r="EK82" s="77"/>
      <c r="EL82" s="77"/>
      <c r="EM82" s="77"/>
      <c r="EN82" s="77"/>
      <c r="EO82" s="77"/>
      <c r="EP82" s="77"/>
    </row>
    <row r="83" spans="1:146" ht="11.25" customHeight="1">
      <c r="B83" s="354" t="s">
        <v>436</v>
      </c>
      <c r="C83" s="355"/>
      <c r="D83" s="355"/>
      <c r="E83" s="355"/>
      <c r="F83" s="355"/>
      <c r="G83" s="360" t="s">
        <v>3</v>
      </c>
      <c r="H83" s="361"/>
      <c r="I83" s="364" t="str">
        <f>IF(B58=1,0,IF(SUM(AO61,AO64,AO67,AO76,AO79)&gt;0,SUM(AO61,AO64,AO67,AO76,AO79),""))</f>
        <v/>
      </c>
      <c r="J83" s="365"/>
      <c r="K83" s="365"/>
      <c r="L83" s="365"/>
      <c r="M83" s="365"/>
      <c r="N83" s="365"/>
      <c r="O83" s="365"/>
      <c r="P83" s="365"/>
      <c r="Q83" s="365"/>
      <c r="R83" s="89"/>
      <c r="S83" s="348" t="str">
        <f>IF($B$58=0,"","←減免後の金額(支払額)")</f>
        <v/>
      </c>
      <c r="T83" s="349"/>
      <c r="U83" s="349"/>
      <c r="V83" s="349"/>
      <c r="W83" s="349"/>
      <c r="X83" s="349"/>
      <c r="Y83" s="349"/>
      <c r="Z83" s="349"/>
      <c r="AA83" s="349"/>
      <c r="AB83" s="350"/>
      <c r="AC83" s="367" t="s">
        <v>31</v>
      </c>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9"/>
      <c r="BA83" s="81"/>
      <c r="BC83" s="29"/>
      <c r="BD83" s="29"/>
      <c r="BE83" s="29"/>
      <c r="BF83" s="29"/>
      <c r="BG83" s="29"/>
      <c r="BH83" s="90"/>
      <c r="BI83" s="90"/>
      <c r="BJ83" s="90"/>
      <c r="BK83" s="90"/>
      <c r="BL83" s="90"/>
      <c r="BM83" s="90"/>
      <c r="BN83" s="274"/>
      <c r="BO83" s="274"/>
      <c r="BP83" s="274"/>
      <c r="BQ83" s="379"/>
      <c r="BR83" s="380"/>
      <c r="BS83" s="353"/>
      <c r="BT83" s="380"/>
      <c r="BU83" s="353"/>
      <c r="BV83" s="353"/>
      <c r="BW83" s="353"/>
      <c r="BX83" s="91"/>
      <c r="BY83" s="91"/>
      <c r="BZ83" s="91"/>
      <c r="CA83" s="23"/>
      <c r="CB83" s="23"/>
      <c r="CK83" s="77"/>
      <c r="CL83" s="77"/>
      <c r="CM83" s="77"/>
      <c r="CN83" s="77"/>
      <c r="CO83" s="77"/>
      <c r="CP83" s="77"/>
      <c r="CQ83" s="77"/>
      <c r="CR83" s="81"/>
      <c r="CS83" s="83"/>
      <c r="CT83" s="92"/>
      <c r="CU83" s="85"/>
      <c r="CV83" s="85"/>
      <c r="CX83" s="77"/>
      <c r="CY83" s="77"/>
      <c r="CZ83" s="77"/>
      <c r="DA83" s="77"/>
      <c r="DB83" s="77"/>
      <c r="DC83" s="77"/>
      <c r="DD83" s="77"/>
      <c r="DE83" s="77"/>
      <c r="DF83" s="77"/>
    </row>
    <row r="84" spans="1:146" ht="11.25" customHeight="1">
      <c r="B84" s="356"/>
      <c r="C84" s="357"/>
      <c r="D84" s="357"/>
      <c r="E84" s="357"/>
      <c r="F84" s="357"/>
      <c r="G84" s="362"/>
      <c r="H84" s="363"/>
      <c r="I84" s="366"/>
      <c r="J84" s="366"/>
      <c r="K84" s="366"/>
      <c r="L84" s="366"/>
      <c r="M84" s="366"/>
      <c r="N84" s="366"/>
      <c r="O84" s="366"/>
      <c r="P84" s="366"/>
      <c r="Q84" s="366"/>
      <c r="R84" s="93"/>
      <c r="S84" s="348"/>
      <c r="T84" s="349"/>
      <c r="U84" s="349"/>
      <c r="V84" s="349"/>
      <c r="W84" s="349"/>
      <c r="X84" s="349"/>
      <c r="Y84" s="349"/>
      <c r="Z84" s="349"/>
      <c r="AA84" s="349"/>
      <c r="AB84" s="350"/>
      <c r="AC84" s="370"/>
      <c r="AD84" s="371"/>
      <c r="AE84" s="371"/>
      <c r="AF84" s="371"/>
      <c r="AG84" s="371"/>
      <c r="AH84" s="371"/>
      <c r="AI84" s="371"/>
      <c r="AJ84" s="371"/>
      <c r="AK84" s="371"/>
      <c r="AL84" s="371"/>
      <c r="AM84" s="371"/>
      <c r="AN84" s="371"/>
      <c r="AO84" s="371"/>
      <c r="AP84" s="371"/>
      <c r="AQ84" s="371"/>
      <c r="AR84" s="371"/>
      <c r="AS84" s="371"/>
      <c r="AT84" s="371"/>
      <c r="AU84" s="371"/>
      <c r="AV84" s="371"/>
      <c r="AW84" s="371"/>
      <c r="AX84" s="371"/>
      <c r="AY84" s="371"/>
      <c r="AZ84" s="372"/>
      <c r="BA84" s="81"/>
      <c r="BC84" s="29"/>
      <c r="BD84" s="29"/>
      <c r="BE84" s="29"/>
      <c r="BF84" s="29"/>
      <c r="BG84" s="29"/>
      <c r="BH84" s="90"/>
      <c r="BI84" s="90"/>
      <c r="BJ84" s="90"/>
      <c r="BK84" s="90"/>
      <c r="BL84" s="90"/>
      <c r="BM84" s="90"/>
      <c r="BN84" s="274"/>
      <c r="BO84" s="274"/>
      <c r="BP84" s="274"/>
      <c r="BQ84" s="379"/>
      <c r="BR84" s="380"/>
      <c r="BS84" s="353"/>
      <c r="BT84" s="380"/>
      <c r="BU84" s="353"/>
      <c r="BV84" s="353"/>
      <c r="BW84" s="353"/>
      <c r="BX84" s="91"/>
      <c r="BY84" s="91"/>
      <c r="BZ84" s="91"/>
      <c r="CA84" s="23"/>
      <c r="CB84" s="23"/>
      <c r="CK84" s="77"/>
      <c r="CL84" s="77"/>
      <c r="CM84" s="77"/>
      <c r="CN84" s="77"/>
      <c r="CO84" s="77"/>
      <c r="CP84" s="77"/>
      <c r="CQ84" s="77"/>
      <c r="CR84" s="81"/>
      <c r="CS84" s="83"/>
      <c r="CT84" s="92"/>
      <c r="CU84" s="85"/>
      <c r="CV84" s="85"/>
      <c r="CX84" s="77"/>
      <c r="CY84" s="77"/>
      <c r="CZ84" s="77"/>
      <c r="DA84" s="77"/>
      <c r="DB84" s="77"/>
      <c r="DC84" s="77"/>
      <c r="DD84" s="77"/>
      <c r="DE84" s="77"/>
      <c r="DF84" s="77"/>
    </row>
    <row r="85" spans="1:146" ht="11.25" customHeight="1">
      <c r="B85" s="356"/>
      <c r="C85" s="357"/>
      <c r="D85" s="357"/>
      <c r="E85" s="357"/>
      <c r="F85" s="357"/>
      <c r="G85" s="94"/>
      <c r="H85" s="373" t="s">
        <v>30</v>
      </c>
      <c r="I85" s="375" t="str">
        <f>IF(SUM(AP63,AP66,AP69,AP78,AP81)&gt;0,SUM(AP63,AP66,AP69,AP78,AP81),"")</f>
        <v/>
      </c>
      <c r="J85" s="376"/>
      <c r="K85" s="376"/>
      <c r="L85" s="376"/>
      <c r="M85" s="376"/>
      <c r="N85" s="376"/>
      <c r="O85" s="376"/>
      <c r="P85" s="376"/>
      <c r="Q85" s="376"/>
      <c r="R85" s="346" t="s">
        <v>29</v>
      </c>
      <c r="S85" s="348" t="str">
        <f>IF($B$58=0,"","←減免前の金額(参考)")</f>
        <v/>
      </c>
      <c r="T85" s="349"/>
      <c r="U85" s="349"/>
      <c r="V85" s="349"/>
      <c r="W85" s="349"/>
      <c r="X85" s="349"/>
      <c r="Y85" s="349"/>
      <c r="Z85" s="349"/>
      <c r="AA85" s="349"/>
      <c r="AB85" s="350"/>
      <c r="AC85" s="351" t="s">
        <v>32</v>
      </c>
      <c r="AD85" s="351"/>
      <c r="AE85" s="351"/>
      <c r="AF85" s="351"/>
      <c r="AG85" s="351"/>
      <c r="AH85" s="352"/>
      <c r="AI85" s="351" t="s">
        <v>33</v>
      </c>
      <c r="AJ85" s="351"/>
      <c r="AK85" s="351"/>
      <c r="AL85" s="351"/>
      <c r="AM85" s="351"/>
      <c r="AN85" s="352"/>
      <c r="AO85" s="351" t="s">
        <v>34</v>
      </c>
      <c r="AP85" s="351"/>
      <c r="AQ85" s="351"/>
      <c r="AR85" s="351"/>
      <c r="AS85" s="351"/>
      <c r="AT85" s="352"/>
      <c r="AU85" s="351" t="s">
        <v>0</v>
      </c>
      <c r="AV85" s="351"/>
      <c r="AW85" s="351"/>
      <c r="AX85" s="351"/>
      <c r="AY85" s="351"/>
      <c r="AZ85" s="351"/>
      <c r="BA85" s="95"/>
      <c r="BB85" s="29"/>
      <c r="BC85" s="29"/>
      <c r="BD85" s="29"/>
      <c r="BE85" s="29"/>
      <c r="BF85" s="29"/>
      <c r="BG85" s="90"/>
      <c r="BH85" s="90"/>
      <c r="BI85" s="90"/>
      <c r="BJ85" s="90"/>
      <c r="BK85" s="90"/>
      <c r="BL85" s="90"/>
      <c r="BM85" s="90"/>
      <c r="BN85" s="90"/>
      <c r="BO85" s="90"/>
      <c r="BP85" s="96"/>
      <c r="BQ85" s="91"/>
      <c r="BR85" s="91"/>
      <c r="BS85" s="91"/>
      <c r="BT85" s="91"/>
      <c r="BU85" s="91"/>
      <c r="BV85" s="91"/>
      <c r="BW85" s="91"/>
      <c r="BX85" s="91"/>
      <c r="BY85" s="91"/>
      <c r="BZ85" s="23"/>
      <c r="CA85" s="23"/>
      <c r="CJ85" s="77"/>
      <c r="CK85" s="77"/>
      <c r="CL85" s="77"/>
      <c r="CM85" s="77"/>
      <c r="CN85" s="77"/>
      <c r="CO85" s="77"/>
      <c r="CP85" s="77"/>
      <c r="CQ85" s="81"/>
      <c r="CR85" s="83"/>
      <c r="CS85" s="85"/>
      <c r="CT85" s="85"/>
      <c r="CU85" s="85"/>
      <c r="CW85" s="77"/>
      <c r="CX85" s="77"/>
      <c r="CY85" s="77"/>
      <c r="CZ85" s="77"/>
      <c r="DA85" s="77"/>
      <c r="DB85" s="77"/>
      <c r="DC85" s="77"/>
      <c r="DD85" s="77"/>
      <c r="DE85" s="77"/>
    </row>
    <row r="86" spans="1:146" ht="11.25" customHeight="1">
      <c r="B86" s="358"/>
      <c r="C86" s="359"/>
      <c r="D86" s="359"/>
      <c r="E86" s="359"/>
      <c r="F86" s="359"/>
      <c r="G86" s="97"/>
      <c r="H86" s="374"/>
      <c r="I86" s="377"/>
      <c r="J86" s="377"/>
      <c r="K86" s="377"/>
      <c r="L86" s="377"/>
      <c r="M86" s="377"/>
      <c r="N86" s="377"/>
      <c r="O86" s="377"/>
      <c r="P86" s="377"/>
      <c r="Q86" s="377"/>
      <c r="R86" s="347"/>
      <c r="S86" s="348"/>
      <c r="T86" s="349"/>
      <c r="U86" s="349"/>
      <c r="V86" s="349"/>
      <c r="W86" s="349"/>
      <c r="X86" s="349"/>
      <c r="Y86" s="349"/>
      <c r="Z86" s="349"/>
      <c r="AA86" s="349"/>
      <c r="AB86" s="350"/>
      <c r="AC86" s="95"/>
      <c r="AE86" s="29"/>
      <c r="AF86" s="29"/>
      <c r="AG86" s="29"/>
      <c r="AH86" s="98"/>
      <c r="AJ86" s="29"/>
      <c r="AK86" s="29"/>
      <c r="AL86" s="29"/>
      <c r="AM86" s="29"/>
      <c r="AN86" s="99"/>
      <c r="AO86" s="29"/>
      <c r="AP86" s="29"/>
      <c r="AQ86" s="29"/>
      <c r="AR86" s="29"/>
      <c r="AS86" s="29"/>
      <c r="AT86" s="100"/>
      <c r="AU86" s="29"/>
      <c r="AV86" s="29"/>
      <c r="AW86" s="29"/>
      <c r="AX86" s="29"/>
      <c r="AY86" s="29"/>
      <c r="AZ86" s="101"/>
      <c r="BA86" s="29"/>
      <c r="BC86" s="29"/>
      <c r="BD86" s="29"/>
      <c r="BE86" s="29"/>
      <c r="BF86" s="29"/>
      <c r="BG86" s="29"/>
      <c r="BH86" s="90"/>
      <c r="BI86" s="90"/>
      <c r="BJ86" s="90"/>
      <c r="BK86" s="90"/>
      <c r="BL86" s="90"/>
      <c r="BM86" s="90"/>
      <c r="BN86" s="90"/>
      <c r="BO86" s="90"/>
      <c r="BP86" s="90"/>
      <c r="BQ86" s="381"/>
      <c r="BR86" s="381"/>
      <c r="BS86" s="381"/>
      <c r="BT86" s="381"/>
      <c r="BU86" s="381"/>
      <c r="BV86" s="381"/>
      <c r="BW86" s="381"/>
      <c r="BX86" s="381"/>
      <c r="BY86" s="381"/>
      <c r="BZ86" s="381"/>
      <c r="CA86" s="23"/>
      <c r="CB86" s="23"/>
      <c r="CR86" s="81"/>
      <c r="CS86" s="83"/>
      <c r="CT86" s="85"/>
      <c r="CU86" s="85"/>
      <c r="CV86" s="102"/>
      <c r="CW86" s="102"/>
    </row>
    <row r="87" spans="1:146" ht="11.25" customHeight="1">
      <c r="AB87" s="93"/>
      <c r="AC87" s="95"/>
      <c r="AE87" s="29"/>
      <c r="AF87" s="29"/>
      <c r="AG87" s="29"/>
      <c r="AH87" s="98"/>
      <c r="AJ87" s="29"/>
      <c r="AK87" s="29"/>
      <c r="AL87" s="29"/>
      <c r="AM87" s="29"/>
      <c r="AN87" s="103"/>
      <c r="AO87" s="29"/>
      <c r="AP87" s="29"/>
      <c r="AQ87" s="29"/>
      <c r="AR87" s="29"/>
      <c r="AS87" s="29"/>
      <c r="AT87" s="98"/>
      <c r="AU87" s="29"/>
      <c r="AV87" s="29"/>
      <c r="AW87" s="29"/>
      <c r="AX87" s="29"/>
      <c r="AY87" s="29"/>
      <c r="AZ87" s="101"/>
      <c r="BA87" s="29"/>
      <c r="BC87" s="29"/>
      <c r="BD87" s="29"/>
      <c r="BE87" s="29"/>
      <c r="BF87" s="29"/>
      <c r="BG87" s="29"/>
      <c r="BH87" s="90"/>
      <c r="BI87" s="90"/>
      <c r="BJ87" s="90"/>
      <c r="BK87" s="90"/>
      <c r="BL87" s="90"/>
      <c r="BM87" s="90"/>
      <c r="BN87" s="90"/>
      <c r="BO87" s="90"/>
      <c r="BP87" s="90"/>
      <c r="BQ87" s="381"/>
      <c r="BR87" s="381"/>
      <c r="BS87" s="381"/>
      <c r="BT87" s="381"/>
      <c r="BU87" s="381"/>
      <c r="BV87" s="381"/>
      <c r="BW87" s="381"/>
      <c r="BX87" s="381"/>
      <c r="BY87" s="381"/>
      <c r="BZ87" s="381"/>
      <c r="CA87" s="23"/>
      <c r="CB87" s="23"/>
      <c r="CR87" s="81"/>
      <c r="CS87" s="83"/>
      <c r="CT87" s="85"/>
      <c r="CU87" s="85"/>
      <c r="CV87" s="85"/>
    </row>
    <row r="88" spans="1:146" ht="11.25" customHeight="1">
      <c r="AB88" s="93"/>
      <c r="AC88" s="104"/>
      <c r="AD88" s="105"/>
      <c r="AE88" s="106"/>
      <c r="AF88" s="106"/>
      <c r="AG88" s="106"/>
      <c r="AH88" s="107"/>
      <c r="AI88" s="105"/>
      <c r="AJ88" s="106"/>
      <c r="AK88" s="106"/>
      <c r="AL88" s="106"/>
      <c r="AM88" s="106"/>
      <c r="AN88" s="108"/>
      <c r="AO88" s="106"/>
      <c r="AP88" s="106"/>
      <c r="AQ88" s="106"/>
      <c r="AR88" s="106"/>
      <c r="AS88" s="106"/>
      <c r="AT88" s="107"/>
      <c r="AU88" s="106"/>
      <c r="AV88" s="106"/>
      <c r="AW88" s="106"/>
      <c r="AX88" s="106"/>
      <c r="AY88" s="106"/>
      <c r="AZ88" s="109"/>
      <c r="BA88" s="29"/>
      <c r="BC88" s="29"/>
      <c r="BD88" s="29"/>
      <c r="BE88" s="29"/>
      <c r="BF88" s="29"/>
      <c r="BG88" s="29"/>
      <c r="BH88" s="90"/>
      <c r="BI88" s="90"/>
      <c r="BJ88" s="90"/>
      <c r="BK88" s="90"/>
      <c r="BL88" s="90"/>
      <c r="BM88" s="90"/>
      <c r="BN88" s="90"/>
      <c r="BO88" s="90"/>
      <c r="BP88" s="90"/>
      <c r="BQ88" s="381"/>
      <c r="BR88" s="381"/>
      <c r="BS88" s="381"/>
      <c r="BT88" s="381"/>
      <c r="BU88" s="381"/>
      <c r="BV88" s="381"/>
      <c r="BW88" s="381"/>
      <c r="BX88" s="381"/>
      <c r="BY88" s="381"/>
      <c r="BZ88" s="381"/>
      <c r="CA88" s="23"/>
      <c r="CB88" s="23"/>
      <c r="CR88" s="81"/>
      <c r="CS88" s="85"/>
      <c r="CT88" s="85"/>
      <c r="CU88" s="85"/>
      <c r="CV88" s="85"/>
    </row>
    <row r="89" spans="1:146" ht="11.25" customHeight="1">
      <c r="AB89" s="93"/>
      <c r="AC89" s="110" t="s">
        <v>35</v>
      </c>
      <c r="AD89" s="29"/>
      <c r="AE89" s="29"/>
      <c r="AF89" s="29"/>
      <c r="AG89" s="29"/>
      <c r="AH89" s="29"/>
      <c r="AI89" s="29"/>
      <c r="AJ89" s="29"/>
      <c r="AK89" s="29"/>
      <c r="AL89" s="29"/>
      <c r="AM89" s="29"/>
      <c r="AN89" s="29"/>
      <c r="AO89" s="29"/>
      <c r="AP89" s="29"/>
      <c r="AQ89" s="29"/>
      <c r="AR89" s="29"/>
      <c r="AS89" s="29"/>
      <c r="AT89" s="29"/>
      <c r="AU89" s="29"/>
      <c r="AV89" s="29"/>
      <c r="AW89" s="29"/>
      <c r="AX89" s="29"/>
      <c r="AZ89" s="101"/>
      <c r="BA89" s="29"/>
      <c r="BB89" s="29"/>
      <c r="BC89" s="29"/>
      <c r="BD89" s="29"/>
      <c r="BE89" s="29"/>
      <c r="BF89" s="29"/>
      <c r="BQ89" s="326"/>
      <c r="BR89" s="326"/>
      <c r="BS89" s="326"/>
      <c r="BT89" s="326"/>
      <c r="BU89" s="326"/>
      <c r="BV89" s="326"/>
      <c r="BW89" s="326"/>
      <c r="BX89" s="326"/>
      <c r="BY89" s="326"/>
      <c r="BZ89" s="326"/>
      <c r="CA89" s="23"/>
      <c r="CB89" s="23"/>
      <c r="CP89" s="327"/>
      <c r="CQ89" s="83"/>
      <c r="CR89" s="85"/>
      <c r="CS89" s="85"/>
      <c r="CT89" s="85"/>
    </row>
    <row r="90" spans="1:146" ht="11.25" customHeight="1">
      <c r="AB90" s="93"/>
      <c r="AC90" s="111"/>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5"/>
      <c r="AZ90" s="109"/>
      <c r="BA90" s="29"/>
      <c r="BB90" s="29"/>
      <c r="BC90" s="29"/>
      <c r="BD90" s="29"/>
      <c r="BE90" s="29"/>
      <c r="BF90" s="29"/>
      <c r="BQ90" s="326"/>
      <c r="BR90" s="326"/>
      <c r="BS90" s="326"/>
      <c r="BT90" s="326"/>
      <c r="BU90" s="326"/>
      <c r="BV90" s="326"/>
      <c r="BW90" s="326"/>
      <c r="BX90" s="326"/>
      <c r="BY90" s="326"/>
      <c r="BZ90" s="326"/>
      <c r="CA90" s="23"/>
      <c r="CB90" s="23"/>
      <c r="CP90" s="328"/>
      <c r="CQ90" s="85"/>
      <c r="CR90" s="85"/>
      <c r="CS90" s="85"/>
      <c r="CT90" s="85"/>
    </row>
    <row r="91" spans="1:146" ht="11.25" customHeight="1">
      <c r="AB91" s="93"/>
      <c r="AC91" s="110" t="s">
        <v>36</v>
      </c>
      <c r="AD91" s="29"/>
      <c r="AE91" s="29"/>
      <c r="AF91" s="29"/>
      <c r="AG91" s="29"/>
      <c r="AH91" s="29"/>
      <c r="AI91" s="29"/>
      <c r="AJ91" s="29"/>
      <c r="AK91" s="29"/>
      <c r="AL91" s="29"/>
      <c r="AM91" s="29"/>
      <c r="AN91" s="29"/>
      <c r="AO91" s="29"/>
      <c r="AP91" s="29"/>
      <c r="AQ91" s="29"/>
      <c r="AR91" s="29"/>
      <c r="AS91" s="29"/>
      <c r="AT91" s="29"/>
      <c r="AU91" s="29"/>
      <c r="AV91" s="29"/>
      <c r="AW91" s="29"/>
      <c r="AX91" s="29"/>
      <c r="AZ91" s="101"/>
      <c r="BA91" s="29"/>
      <c r="BB91" s="29"/>
      <c r="BC91" s="29"/>
      <c r="BD91" s="29"/>
      <c r="BE91" s="29"/>
      <c r="BF91" s="29"/>
      <c r="BQ91" s="326"/>
      <c r="BR91" s="326"/>
      <c r="BS91" s="326"/>
      <c r="BT91" s="326"/>
      <c r="BU91" s="326"/>
      <c r="BV91" s="326"/>
      <c r="BW91" s="326"/>
      <c r="BX91" s="326"/>
      <c r="BY91" s="326"/>
      <c r="BZ91" s="326"/>
      <c r="CA91" s="23"/>
      <c r="CB91" s="23"/>
      <c r="CP91" s="328"/>
      <c r="CQ91" s="83"/>
      <c r="CR91" s="85"/>
      <c r="CS91" s="85"/>
      <c r="CT91" s="85"/>
    </row>
    <row r="92" spans="1:146" ht="11.25" customHeight="1">
      <c r="Q92" s="329" t="s">
        <v>437</v>
      </c>
      <c r="R92" s="330"/>
      <c r="S92" s="330"/>
      <c r="T92" s="330"/>
      <c r="U92" s="330"/>
      <c r="V92" s="331"/>
      <c r="W92" s="335" t="s">
        <v>438</v>
      </c>
      <c r="X92" s="335"/>
      <c r="Y92" s="335"/>
      <c r="Z92" s="335"/>
      <c r="AA92" s="335"/>
      <c r="AB92" s="335"/>
      <c r="AC92" s="111"/>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5"/>
      <c r="AZ92" s="109"/>
      <c r="BA92" s="29"/>
      <c r="BB92" s="29"/>
      <c r="BC92" s="29"/>
      <c r="BD92" s="29"/>
      <c r="BE92" s="29"/>
      <c r="BF92" s="29"/>
      <c r="BQ92" s="336"/>
      <c r="BR92" s="336"/>
      <c r="BS92" s="336"/>
      <c r="BT92" s="336"/>
      <c r="BU92" s="336"/>
      <c r="BV92" s="336"/>
      <c r="BW92" s="336"/>
      <c r="BX92" s="336"/>
      <c r="BY92" s="336"/>
      <c r="BZ92" s="336"/>
      <c r="CA92" s="23"/>
      <c r="CB92" s="23"/>
      <c r="CP92" s="328"/>
      <c r="CQ92" s="85"/>
      <c r="CS92" s="85"/>
      <c r="CT92" s="85"/>
    </row>
    <row r="93" spans="1:146" ht="11.25" customHeight="1">
      <c r="Q93" s="332"/>
      <c r="R93" s="333"/>
      <c r="S93" s="333"/>
      <c r="T93" s="333"/>
      <c r="U93" s="333"/>
      <c r="V93" s="334"/>
      <c r="W93" s="335"/>
      <c r="X93" s="335"/>
      <c r="Y93" s="335"/>
      <c r="Z93" s="335"/>
      <c r="AA93" s="335"/>
      <c r="AB93" s="335"/>
      <c r="AC93" s="110" t="s">
        <v>37</v>
      </c>
      <c r="AD93" s="29"/>
      <c r="AE93" s="29"/>
      <c r="AF93" s="29"/>
      <c r="AG93" s="29"/>
      <c r="AH93" s="29"/>
      <c r="AI93" s="29"/>
      <c r="AJ93" s="29"/>
      <c r="AK93" s="29"/>
      <c r="AL93" s="29"/>
      <c r="AM93" s="29"/>
      <c r="AN93" s="29"/>
      <c r="AO93" s="29"/>
      <c r="AP93" s="29"/>
      <c r="AQ93" s="29"/>
      <c r="AR93" s="29"/>
      <c r="AS93" s="29"/>
      <c r="AT93" s="29"/>
      <c r="AU93" s="29"/>
      <c r="AV93" s="29"/>
      <c r="AW93" s="29"/>
      <c r="AX93" s="29"/>
      <c r="AZ93" s="101"/>
      <c r="BA93" s="29"/>
      <c r="BB93" s="29"/>
      <c r="BC93" s="29"/>
      <c r="BD93" s="29"/>
      <c r="BE93" s="29"/>
      <c r="BF93" s="29"/>
      <c r="BQ93" s="336"/>
      <c r="BR93" s="336"/>
      <c r="BS93" s="336"/>
      <c r="BT93" s="336"/>
      <c r="BU93" s="336"/>
      <c r="BV93" s="336"/>
      <c r="BW93" s="336"/>
      <c r="BX93" s="336"/>
      <c r="BY93" s="336"/>
      <c r="BZ93" s="336"/>
      <c r="CA93" s="23"/>
      <c r="CB93" s="23"/>
    </row>
    <row r="94" spans="1:146" ht="11.25" customHeight="1">
      <c r="Q94" s="337"/>
      <c r="R94" s="338"/>
      <c r="S94" s="338"/>
      <c r="T94" s="338"/>
      <c r="U94" s="338"/>
      <c r="V94" s="339"/>
      <c r="W94" s="340"/>
      <c r="X94" s="341"/>
      <c r="Y94" s="341"/>
      <c r="Z94" s="341"/>
      <c r="AA94" s="341"/>
      <c r="AB94" s="342"/>
      <c r="AC94" s="112"/>
      <c r="AD94" s="113"/>
      <c r="AE94" s="113"/>
      <c r="AF94" s="113"/>
      <c r="AG94" s="113"/>
      <c r="AH94" s="113"/>
      <c r="AI94" s="113"/>
      <c r="AJ94" s="113"/>
      <c r="AK94" s="113"/>
      <c r="AL94" s="113"/>
      <c r="AM94" s="113"/>
      <c r="AN94" s="113"/>
      <c r="AO94" s="113"/>
      <c r="AP94" s="113"/>
      <c r="AQ94" s="113"/>
      <c r="AR94" s="113"/>
      <c r="AS94" s="113"/>
      <c r="AT94" s="113"/>
      <c r="AU94" s="113"/>
      <c r="AV94" s="113"/>
      <c r="AW94" s="113"/>
      <c r="AX94" s="113"/>
      <c r="AY94" s="114"/>
      <c r="AZ94" s="115"/>
      <c r="BA94" s="29"/>
      <c r="BB94" s="29"/>
      <c r="BC94" s="29"/>
      <c r="BD94" s="29"/>
      <c r="BE94" s="29"/>
      <c r="BF94" s="29"/>
      <c r="BQ94" s="336"/>
      <c r="BR94" s="336"/>
      <c r="BS94" s="336"/>
      <c r="BT94" s="336"/>
      <c r="BU94" s="336"/>
      <c r="BV94" s="336"/>
      <c r="BW94" s="336"/>
      <c r="BX94" s="336"/>
      <c r="BY94" s="336"/>
      <c r="BZ94" s="336"/>
      <c r="CA94" s="23"/>
      <c r="CB94" s="23"/>
    </row>
    <row r="95" spans="1:146" ht="11.25" customHeight="1">
      <c r="Q95" s="340"/>
      <c r="R95" s="341"/>
      <c r="S95" s="341"/>
      <c r="T95" s="341"/>
      <c r="U95" s="341"/>
      <c r="V95" s="342"/>
      <c r="W95" s="340"/>
      <c r="X95" s="341"/>
      <c r="Y95" s="341"/>
      <c r="Z95" s="341"/>
      <c r="AA95" s="341"/>
      <c r="AB95" s="342"/>
      <c r="AC95" s="116" t="s">
        <v>38</v>
      </c>
      <c r="AD95" s="117"/>
      <c r="AE95" s="117"/>
      <c r="AF95" s="117"/>
      <c r="AG95" s="117"/>
      <c r="AH95" s="117"/>
      <c r="AI95" s="117"/>
      <c r="AJ95" s="117"/>
      <c r="AK95" s="117"/>
      <c r="AL95" s="117"/>
      <c r="AM95" s="117"/>
      <c r="AN95" s="117"/>
      <c r="AO95" s="117"/>
      <c r="AP95" s="117"/>
      <c r="AQ95" s="117"/>
      <c r="AR95" s="117"/>
      <c r="AS95" s="117"/>
      <c r="AT95" s="117"/>
      <c r="AU95" s="117"/>
      <c r="AV95" s="117"/>
      <c r="AW95" s="117"/>
      <c r="AX95" s="117"/>
      <c r="AY95" s="118"/>
      <c r="AZ95" s="119"/>
      <c r="BA95" s="29"/>
      <c r="BB95" s="29"/>
      <c r="BC95" s="29"/>
      <c r="BD95" s="29"/>
      <c r="BE95" s="29"/>
      <c r="BF95" s="29"/>
      <c r="BZ95" s="23"/>
      <c r="CA95" s="23"/>
      <c r="CB95" s="23"/>
    </row>
    <row r="96" spans="1:146" ht="11.25" customHeight="1">
      <c r="Q96" s="340"/>
      <c r="R96" s="341"/>
      <c r="S96" s="341"/>
      <c r="T96" s="341"/>
      <c r="U96" s="341"/>
      <c r="V96" s="342"/>
      <c r="W96" s="340"/>
      <c r="X96" s="341"/>
      <c r="Y96" s="341"/>
      <c r="Z96" s="341"/>
      <c r="AA96" s="341"/>
      <c r="AB96" s="342"/>
      <c r="AC96" s="111"/>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5"/>
      <c r="AZ96" s="109"/>
      <c r="BA96" s="29"/>
      <c r="BB96" s="29"/>
      <c r="BC96" s="29"/>
      <c r="BD96" s="29"/>
      <c r="BE96" s="29"/>
      <c r="BF96" s="29"/>
      <c r="BZ96" s="29"/>
      <c r="CA96" s="23"/>
      <c r="CB96" s="23"/>
    </row>
    <row r="97" spans="17:80" ht="11.25" customHeight="1">
      <c r="Q97" s="340"/>
      <c r="R97" s="341"/>
      <c r="S97" s="341"/>
      <c r="T97" s="341"/>
      <c r="U97" s="341"/>
      <c r="V97" s="342"/>
      <c r="W97" s="340"/>
      <c r="X97" s="341"/>
      <c r="Y97" s="341"/>
      <c r="Z97" s="341"/>
      <c r="AA97" s="341"/>
      <c r="AB97" s="342"/>
      <c r="AC97" s="110" t="s">
        <v>39</v>
      </c>
      <c r="AD97" s="29"/>
      <c r="AE97" s="29"/>
      <c r="AF97" s="29"/>
      <c r="AG97" s="29"/>
      <c r="AH97" s="29"/>
      <c r="AI97" s="29" t="s">
        <v>16</v>
      </c>
      <c r="AJ97" s="29"/>
      <c r="AK97" s="29"/>
      <c r="AL97" s="29"/>
      <c r="AM97" s="29"/>
      <c r="AN97" s="29"/>
      <c r="AO97" s="29"/>
      <c r="AP97" s="29"/>
      <c r="AQ97" s="29" t="s">
        <v>17</v>
      </c>
      <c r="AR97" s="29"/>
      <c r="AS97" s="29"/>
      <c r="AT97" s="29"/>
      <c r="AU97" s="29"/>
      <c r="AV97" s="29"/>
      <c r="AW97" s="29"/>
      <c r="AX97" s="29"/>
      <c r="AZ97" s="101"/>
      <c r="BA97" s="29"/>
      <c r="BB97" s="29"/>
      <c r="BC97" s="29"/>
      <c r="BD97" s="29"/>
      <c r="BE97" s="29"/>
      <c r="BF97" s="29"/>
      <c r="BZ97" s="23"/>
      <c r="CA97" s="23"/>
      <c r="CB97" s="23"/>
    </row>
    <row r="98" spans="17:80" ht="11.25" customHeight="1">
      <c r="Q98" s="343"/>
      <c r="R98" s="344"/>
      <c r="S98" s="344"/>
      <c r="T98" s="344"/>
      <c r="U98" s="344"/>
      <c r="V98" s="345"/>
      <c r="W98" s="343"/>
      <c r="X98" s="344"/>
      <c r="Y98" s="344"/>
      <c r="Z98" s="344"/>
      <c r="AA98" s="344"/>
      <c r="AB98" s="345"/>
      <c r="AC98" s="112"/>
      <c r="AD98" s="113"/>
      <c r="AE98" s="113"/>
      <c r="AF98" s="113"/>
      <c r="AG98" s="113"/>
      <c r="AH98" s="113"/>
      <c r="AI98" s="113"/>
      <c r="AJ98" s="113"/>
      <c r="AK98" s="113"/>
      <c r="AL98" s="113"/>
      <c r="AM98" s="113"/>
      <c r="AN98" s="113"/>
      <c r="AO98" s="113"/>
      <c r="AP98" s="113"/>
      <c r="AQ98" s="113"/>
      <c r="AR98" s="113"/>
      <c r="AS98" s="113"/>
      <c r="AT98" s="113"/>
      <c r="AU98" s="113"/>
      <c r="AV98" s="113"/>
      <c r="AW98" s="113"/>
      <c r="AX98" s="113"/>
      <c r="AY98" s="114"/>
      <c r="AZ98" s="115"/>
      <c r="BA98" s="29"/>
      <c r="BB98" s="29"/>
      <c r="BC98" s="29"/>
      <c r="BD98" s="29"/>
      <c r="BE98" s="29"/>
      <c r="BF98" s="29"/>
      <c r="BW98" s="40"/>
      <c r="BX98" s="83"/>
      <c r="BY98" s="85"/>
      <c r="BZ98" s="29"/>
      <c r="CA98" s="23"/>
      <c r="CB98" s="23"/>
    </row>
    <row r="99" spans="17:80" ht="11.25" customHeight="1">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c r="BH99" s="29"/>
      <c r="BX99" s="40"/>
      <c r="BY99" s="85"/>
      <c r="BZ99" s="23"/>
      <c r="CA99" s="23"/>
      <c r="CB99" s="23"/>
    </row>
    <row r="100" spans="17:80" ht="11.25" customHeight="1">
      <c r="AE100" s="29"/>
      <c r="AF100" s="29"/>
      <c r="AG100" s="29"/>
      <c r="AH100" s="29"/>
      <c r="AI100" s="29"/>
      <c r="AJ100" s="29"/>
      <c r="AK100" s="29"/>
      <c r="AL100" s="29"/>
      <c r="AM100" s="29"/>
      <c r="AN100" s="29"/>
      <c r="AO100" s="29"/>
      <c r="AP100" s="29"/>
      <c r="AQ100" s="29"/>
      <c r="AR100" s="29"/>
      <c r="AS100" s="29"/>
      <c r="AT100" s="29"/>
      <c r="AU100" s="29"/>
      <c r="AV100" s="29"/>
      <c r="AW100" s="29"/>
      <c r="AX100" s="29"/>
      <c r="AY100" s="29"/>
      <c r="BZ100" s="29"/>
      <c r="CA100" s="23"/>
      <c r="CB100" s="23"/>
    </row>
    <row r="101" spans="17:80" ht="11.25" customHeight="1">
      <c r="BZ101" s="23"/>
      <c r="CA101" s="23"/>
      <c r="CB101" s="23"/>
    </row>
    <row r="102" spans="17:80" ht="11.25" customHeight="1">
      <c r="BZ102" s="29"/>
      <c r="CA102" s="23"/>
      <c r="CB102" s="23"/>
    </row>
    <row r="103" spans="17:80" ht="11.25" customHeight="1">
      <c r="BZ103" s="23"/>
      <c r="CA103" s="23"/>
      <c r="CB103" s="23"/>
    </row>
    <row r="104" spans="17:80" ht="11.25" customHeight="1">
      <c r="BZ104" s="29"/>
      <c r="CA104" s="23"/>
      <c r="CB104" s="23"/>
    </row>
    <row r="105" spans="17:80" ht="11.25" customHeight="1">
      <c r="BZ105" s="23"/>
      <c r="CA105" s="23"/>
      <c r="CB105" s="23"/>
    </row>
    <row r="106" spans="17:80" ht="11.25" customHeight="1">
      <c r="BZ106" s="29"/>
      <c r="CA106" s="23"/>
      <c r="CB106" s="23"/>
    </row>
    <row r="107" spans="17:80" ht="11.25" customHeight="1">
      <c r="BZ107" s="23"/>
      <c r="CA107" s="23"/>
      <c r="CB107" s="23"/>
    </row>
    <row r="108" spans="17:80" ht="11.25" customHeight="1">
      <c r="CA108" s="23"/>
      <c r="CB108" s="23"/>
    </row>
    <row r="109" spans="17:80" ht="11.25" customHeight="1">
      <c r="CA109" s="23"/>
      <c r="CB109" s="23"/>
    </row>
    <row r="110" spans="17:80" ht="11.25" customHeight="1">
      <c r="CA110" s="23"/>
      <c r="CB110" s="23"/>
    </row>
    <row r="111" spans="17:80" ht="11.25" customHeight="1">
      <c r="CA111" s="23"/>
      <c r="CB111" s="23"/>
    </row>
    <row r="112" spans="17:80" ht="11.25" customHeight="1">
      <c r="CA112" s="23"/>
      <c r="CB112" s="23"/>
    </row>
    <row r="113" spans="79:80" ht="11.25" customHeight="1">
      <c r="CA113" s="23"/>
      <c r="CB113" s="23"/>
    </row>
    <row r="114" spans="79:80" ht="11.25" customHeight="1">
      <c r="CA114" s="23"/>
      <c r="CB114" s="23"/>
    </row>
    <row r="115" spans="79:80" ht="11.25" customHeight="1">
      <c r="CA115" s="23"/>
      <c r="CB115" s="23"/>
    </row>
    <row r="116" spans="79:80" ht="11.25" customHeight="1">
      <c r="CA116" s="23"/>
      <c r="CB116" s="23"/>
    </row>
  </sheetData>
  <sheetProtection algorithmName="SHA-512" hashValue="/lbULtlS13qMLgFmTnM7VTrLLOb9SLhzH9uOQf405VZi4UAHhLa7e/VmiHdRDZRHts+UatbhYWhiQUc7gbjbAA==" saltValue="G+IaVhyQSG1b/7ZPcDBW2w==" spinCount="100000" sheet="1" formatCells="0"/>
  <mergeCells count="276">
    <mergeCell ref="B5:E8"/>
    <mergeCell ref="F5:J8"/>
    <mergeCell ref="K5:O8"/>
    <mergeCell ref="P5:Z8"/>
    <mergeCell ref="AA5:AE8"/>
    <mergeCell ref="B10:BB12"/>
    <mergeCell ref="U1:W1"/>
    <mergeCell ref="X1:Y2"/>
    <mergeCell ref="AE1:AY1"/>
    <mergeCell ref="B4:E4"/>
    <mergeCell ref="F4:J4"/>
    <mergeCell ref="K4:O4"/>
    <mergeCell ref="P4:Z4"/>
    <mergeCell ref="AA4:AE4"/>
    <mergeCell ref="B1:G2"/>
    <mergeCell ref="H1:J2"/>
    <mergeCell ref="K1:M1"/>
    <mergeCell ref="N1:O2"/>
    <mergeCell ref="P1:R1"/>
    <mergeCell ref="S1:T2"/>
    <mergeCell ref="BU10:BY10"/>
    <mergeCell ref="BE11:BH12"/>
    <mergeCell ref="AH13:AJ13"/>
    <mergeCell ref="AK13:AM13"/>
    <mergeCell ref="AN13:AO13"/>
    <mergeCell ref="AP13:AR13"/>
    <mergeCell ref="AS13:AT13"/>
    <mergeCell ref="AU13:AW13"/>
    <mergeCell ref="AX13:AY13"/>
    <mergeCell ref="BE13:BF13"/>
    <mergeCell ref="AD26:AI27"/>
    <mergeCell ref="AJ26:AZ27"/>
    <mergeCell ref="C29:AZ30"/>
    <mergeCell ref="C32:L33"/>
    <mergeCell ref="M32:AZ33"/>
    <mergeCell ref="BE32:BQ33"/>
    <mergeCell ref="C27:AA27"/>
    <mergeCell ref="C15:X17"/>
    <mergeCell ref="AI16:AK17"/>
    <mergeCell ref="AL16:AZ17"/>
    <mergeCell ref="AD18:AI19"/>
    <mergeCell ref="AJ18:AZ19"/>
    <mergeCell ref="C19:AA26"/>
    <mergeCell ref="AD20:AI21"/>
    <mergeCell ref="AJ20:AZ21"/>
    <mergeCell ref="AD22:AI23"/>
    <mergeCell ref="AJ22:AZ23"/>
    <mergeCell ref="AD24:AI25"/>
    <mergeCell ref="AJ24:BB25"/>
    <mergeCell ref="C35:L36"/>
    <mergeCell ref="M35:X36"/>
    <mergeCell ref="Y35:AZ36"/>
    <mergeCell ref="C38:L39"/>
    <mergeCell ref="M38:AZ39"/>
    <mergeCell ref="C41:L42"/>
    <mergeCell ref="M41:P42"/>
    <mergeCell ref="Q41:R42"/>
    <mergeCell ref="S41:T42"/>
    <mergeCell ref="U41:V42"/>
    <mergeCell ref="C44:L45"/>
    <mergeCell ref="N44:Q45"/>
    <mergeCell ref="R44:S45"/>
    <mergeCell ref="T44:U45"/>
    <mergeCell ref="V44:W45"/>
    <mergeCell ref="X44:Y45"/>
    <mergeCell ref="Z44:AA45"/>
    <mergeCell ref="W41:X42"/>
    <mergeCell ref="Y41:Z42"/>
    <mergeCell ref="AA41:AH42"/>
    <mergeCell ref="AB44:AC45"/>
    <mergeCell ref="AE44:AG45"/>
    <mergeCell ref="AH44:AK45"/>
    <mergeCell ref="AL44:AN45"/>
    <mergeCell ref="AO44:AR45"/>
    <mergeCell ref="AO41:AP42"/>
    <mergeCell ref="AQ41:AR42"/>
    <mergeCell ref="AS41:AX42"/>
    <mergeCell ref="AI41:AJ42"/>
    <mergeCell ref="AK41:AL42"/>
    <mergeCell ref="AM41:AN42"/>
    <mergeCell ref="AS43:BB45"/>
    <mergeCell ref="M54:N55"/>
    <mergeCell ref="O54:T55"/>
    <mergeCell ref="U54:AR55"/>
    <mergeCell ref="U57:AN58"/>
    <mergeCell ref="B58:G58"/>
    <mergeCell ref="H58:T58"/>
    <mergeCell ref="C48:L55"/>
    <mergeCell ref="M48:N49"/>
    <mergeCell ref="O48:T49"/>
    <mergeCell ref="U48:AR49"/>
    <mergeCell ref="M50:N51"/>
    <mergeCell ref="O50:T51"/>
    <mergeCell ref="U50:AR51"/>
    <mergeCell ref="M52:N53"/>
    <mergeCell ref="O52:T53"/>
    <mergeCell ref="U52:AR53"/>
    <mergeCell ref="BU59:BU60"/>
    <mergeCell ref="BV59:BV60"/>
    <mergeCell ref="BW59:BW60"/>
    <mergeCell ref="A61:A63"/>
    <mergeCell ref="B61:G63"/>
    <mergeCell ref="H61:W63"/>
    <mergeCell ref="X61:AD62"/>
    <mergeCell ref="AE61:AI63"/>
    <mergeCell ref="AJ61:AN63"/>
    <mergeCell ref="AO61:AU62"/>
    <mergeCell ref="AV59:BB60"/>
    <mergeCell ref="BC59:BC60"/>
    <mergeCell ref="BQ59:BQ60"/>
    <mergeCell ref="BR59:BR60"/>
    <mergeCell ref="BS59:BS60"/>
    <mergeCell ref="BT59:BT60"/>
    <mergeCell ref="B59:G60"/>
    <mergeCell ref="H59:W60"/>
    <mergeCell ref="X59:AD60"/>
    <mergeCell ref="AE59:AI60"/>
    <mergeCell ref="AJ59:AN60"/>
    <mergeCell ref="AO59:AU60"/>
    <mergeCell ref="B64:G66"/>
    <mergeCell ref="H64:W66"/>
    <mergeCell ref="X64:AD65"/>
    <mergeCell ref="AE64:AI66"/>
    <mergeCell ref="AJ64:AN66"/>
    <mergeCell ref="BT61:BT63"/>
    <mergeCell ref="BU61:BU63"/>
    <mergeCell ref="BV61:BV63"/>
    <mergeCell ref="BW61:BW63"/>
    <mergeCell ref="Y63:AC63"/>
    <mergeCell ref="AP63:AT63"/>
    <mergeCell ref="AV61:BB63"/>
    <mergeCell ref="BC61:BC63"/>
    <mergeCell ref="BN61:BP63"/>
    <mergeCell ref="BQ61:BQ63"/>
    <mergeCell ref="BR61:BR63"/>
    <mergeCell ref="BS61:BS63"/>
    <mergeCell ref="CP66:CT68"/>
    <mergeCell ref="A67:A69"/>
    <mergeCell ref="B67:G69"/>
    <mergeCell ref="H67:W69"/>
    <mergeCell ref="X67:AD68"/>
    <mergeCell ref="AE67:AI69"/>
    <mergeCell ref="AJ67:AN69"/>
    <mergeCell ref="AO67:AU68"/>
    <mergeCell ref="AV67:BB69"/>
    <mergeCell ref="BC67:BC69"/>
    <mergeCell ref="BS64:BS66"/>
    <mergeCell ref="BT64:BT66"/>
    <mergeCell ref="BU64:BU66"/>
    <mergeCell ref="BV64:BV66"/>
    <mergeCell ref="BW64:BW66"/>
    <mergeCell ref="Y66:AC66"/>
    <mergeCell ref="AP66:AT66"/>
    <mergeCell ref="AO64:AU65"/>
    <mergeCell ref="AV64:BB66"/>
    <mergeCell ref="BC64:BC66"/>
    <mergeCell ref="BN64:BP66"/>
    <mergeCell ref="BQ64:BQ66"/>
    <mergeCell ref="BR64:BR66"/>
    <mergeCell ref="A64:A66"/>
    <mergeCell ref="A79:A81"/>
    <mergeCell ref="B79:G81"/>
    <mergeCell ref="H79:W81"/>
    <mergeCell ref="X79:AD80"/>
    <mergeCell ref="AE79:AI81"/>
    <mergeCell ref="AJ79:AN81"/>
    <mergeCell ref="BS76:BS78"/>
    <mergeCell ref="BV67:BV69"/>
    <mergeCell ref="BW67:BW69"/>
    <mergeCell ref="Y69:AC69"/>
    <mergeCell ref="AP69:AT69"/>
    <mergeCell ref="A76:A78"/>
    <mergeCell ref="B76:G78"/>
    <mergeCell ref="H76:W78"/>
    <mergeCell ref="X76:AD77"/>
    <mergeCell ref="AE76:AI78"/>
    <mergeCell ref="AJ76:AN78"/>
    <mergeCell ref="BN67:BP69"/>
    <mergeCell ref="BQ67:BQ69"/>
    <mergeCell ref="BR67:BR69"/>
    <mergeCell ref="BS67:BS69"/>
    <mergeCell ref="BT67:BT69"/>
    <mergeCell ref="BU67:BU69"/>
    <mergeCell ref="BV76:BV78"/>
    <mergeCell ref="BT76:BT78"/>
    <mergeCell ref="BU76:BU78"/>
    <mergeCell ref="BS79:BS81"/>
    <mergeCell ref="BT79:BT81"/>
    <mergeCell ref="BU79:BU81"/>
    <mergeCell ref="BV79:BV81"/>
    <mergeCell ref="BW79:BW81"/>
    <mergeCell ref="Y81:AC81"/>
    <mergeCell ref="AP81:AT81"/>
    <mergeCell ref="AO79:AU80"/>
    <mergeCell ref="AV79:BB81"/>
    <mergeCell ref="BC79:BC81"/>
    <mergeCell ref="BN79:BP81"/>
    <mergeCell ref="BQ79:BQ81"/>
    <mergeCell ref="BR79:BR81"/>
    <mergeCell ref="BQ76:BQ78"/>
    <mergeCell ref="BR76:BR78"/>
    <mergeCell ref="BW76:BW78"/>
    <mergeCell ref="Y78:AC78"/>
    <mergeCell ref="AP78:AT78"/>
    <mergeCell ref="AO76:AU77"/>
    <mergeCell ref="AV76:BB78"/>
    <mergeCell ref="BC76:BC78"/>
    <mergeCell ref="BN76:BP78"/>
    <mergeCell ref="BU82:BU84"/>
    <mergeCell ref="BV82:BV84"/>
    <mergeCell ref="BW82:BW84"/>
    <mergeCell ref="B83:F86"/>
    <mergeCell ref="G83:H84"/>
    <mergeCell ref="I83:Q84"/>
    <mergeCell ref="S83:AB84"/>
    <mergeCell ref="AC83:AZ84"/>
    <mergeCell ref="H85:H86"/>
    <mergeCell ref="I85:Q86"/>
    <mergeCell ref="B82:BB82"/>
    <mergeCell ref="BN82:BP84"/>
    <mergeCell ref="BQ82:BQ84"/>
    <mergeCell ref="BR82:BR84"/>
    <mergeCell ref="BS82:BS84"/>
    <mergeCell ref="BT82:BT84"/>
    <mergeCell ref="BQ86:BZ88"/>
    <mergeCell ref="BQ89:BZ91"/>
    <mergeCell ref="CP89:CP92"/>
    <mergeCell ref="Q92:V93"/>
    <mergeCell ref="W92:AB93"/>
    <mergeCell ref="BQ92:BZ94"/>
    <mergeCell ref="Q94:V98"/>
    <mergeCell ref="W94:AB98"/>
    <mergeCell ref="R85:R86"/>
    <mergeCell ref="S85:AB86"/>
    <mergeCell ref="AC85:AH85"/>
    <mergeCell ref="AI85:AN85"/>
    <mergeCell ref="AO85:AT85"/>
    <mergeCell ref="AU85:AZ85"/>
    <mergeCell ref="A70:A72"/>
    <mergeCell ref="B70:G72"/>
    <mergeCell ref="H70:W72"/>
    <mergeCell ref="X70:AD71"/>
    <mergeCell ref="AE70:AI72"/>
    <mergeCell ref="AJ70:AN72"/>
    <mergeCell ref="AO70:AU71"/>
    <mergeCell ref="AV70:BB72"/>
    <mergeCell ref="BC70:BC72"/>
    <mergeCell ref="BN70:BP72"/>
    <mergeCell ref="BQ70:BQ72"/>
    <mergeCell ref="BR70:BR72"/>
    <mergeCell ref="BS70:BS72"/>
    <mergeCell ref="BT70:BT72"/>
    <mergeCell ref="BU70:BU72"/>
    <mergeCell ref="BV70:BV72"/>
    <mergeCell ref="BW70:BW72"/>
    <mergeCell ref="Y72:AC72"/>
    <mergeCell ref="AP72:AT72"/>
    <mergeCell ref="A73:A75"/>
    <mergeCell ref="B73:G75"/>
    <mergeCell ref="H73:W75"/>
    <mergeCell ref="X73:AD74"/>
    <mergeCell ref="AE73:AI75"/>
    <mergeCell ref="AJ73:AN75"/>
    <mergeCell ref="AO73:AU74"/>
    <mergeCell ref="AV73:BB75"/>
    <mergeCell ref="BC73:BC75"/>
    <mergeCell ref="BN73:BP75"/>
    <mergeCell ref="BQ73:BQ75"/>
    <mergeCell ref="BR73:BR75"/>
    <mergeCell ref="BS73:BS75"/>
    <mergeCell ref="BT73:BT75"/>
    <mergeCell ref="BU73:BU75"/>
    <mergeCell ref="BV73:BV75"/>
    <mergeCell ref="BW73:BW75"/>
    <mergeCell ref="Y75:AC75"/>
    <mergeCell ref="AP75:AT75"/>
  </mergeCells>
  <phoneticPr fontId="2"/>
  <conditionalFormatting sqref="B58:G58">
    <cfRule type="cellIs" dxfId="34" priority="13" operator="greaterThan">
      <formula>0</formula>
    </cfRule>
  </conditionalFormatting>
  <conditionalFormatting sqref="B61:G81">
    <cfRule type="cellIs" dxfId="33" priority="10" operator="equal">
      <formula>0</formula>
    </cfRule>
  </conditionalFormatting>
  <conditionalFormatting sqref="B82:BB82">
    <cfRule type="cellIs" dxfId="32" priority="7" operator="greaterThanOrEqual">
      <formula>11</formula>
    </cfRule>
  </conditionalFormatting>
  <conditionalFormatting sqref="H61 H64 H67 H76 H79">
    <cfRule type="expression" dxfId="31" priority="9">
      <formula>NOT(COUNTIF(INDIRECT(#REF!),H61))</formula>
    </cfRule>
  </conditionalFormatting>
  <conditionalFormatting sqref="H70 H73">
    <cfRule type="expression" dxfId="30" priority="2">
      <formula>NOT(COUNTIF(INDIRECT(#REF!),H70))</formula>
    </cfRule>
  </conditionalFormatting>
  <conditionalFormatting sqref="U48:AR55">
    <cfRule type="containsBlanks" dxfId="29" priority="6">
      <formula>LEN(TRIM(U48))=0</formula>
    </cfRule>
  </conditionalFormatting>
  <conditionalFormatting sqref="X61:AD81">
    <cfRule type="cellIs" dxfId="28" priority="8" operator="lessThanOrEqual">
      <formula>#REF!</formula>
    </cfRule>
  </conditionalFormatting>
  <conditionalFormatting sqref="Y35:BA36">
    <cfRule type="expression" dxfId="27" priority="5">
      <formula>$M$35="その他"</formula>
    </cfRule>
  </conditionalFormatting>
  <conditionalFormatting sqref="AK13 AP13 AU13 M32 M35 M38 Q41 U41 Y41 AI41 AM41 AQ41 R44 V44 Z44 AE44">
    <cfRule type="containsBlanks" dxfId="26" priority="19">
      <formula>LEN(TRIM(M13))=0</formula>
    </cfRule>
  </conditionalFormatting>
  <conditionalFormatting sqref="AL16 AJ18 AJ20 AJ22 AJ26">
    <cfRule type="containsBlanks" dxfId="25" priority="4">
      <formula>LEN(TRIM(AJ16))=0</formula>
    </cfRule>
  </conditionalFormatting>
  <conditionalFormatting sqref="AL44">
    <cfRule type="containsBlanks" dxfId="24" priority="11">
      <formula>LEN(TRIM(AL44))=0</formula>
    </cfRule>
  </conditionalFormatting>
  <conditionalFormatting sqref="BQ61 BQ64 BQ67 BQ76 BQ79 BQ82">
    <cfRule type="expression" dxfId="23" priority="18" stopIfTrue="1">
      <formula>NOT(COUNTIF(INDIRECT(#REF!),BQ61))</formula>
    </cfRule>
  </conditionalFormatting>
  <conditionalFormatting sqref="BQ61:BQ84">
    <cfRule type="duplicateValues" dxfId="22" priority="20"/>
  </conditionalFormatting>
  <conditionalFormatting sqref="BQ70 BQ73">
    <cfRule type="expression" dxfId="21" priority="3" stopIfTrue="1">
      <formula>NOT(COUNTIF(INDIRECT(#REF!),BQ70))</formula>
    </cfRule>
  </conditionalFormatting>
  <dataValidations count="13">
    <dataValidation type="list" allowBlank="1" showInputMessage="1" showErrorMessage="1" sqref="P1:R1 U41:V43 AM41:AN43 V44:W45" xr:uid="{00000000-0002-0000-0000-000000000000}">
      <formula1>"　,1,2,3,4,5,6,7,8,9,10,11,12"</formula1>
    </dataValidation>
    <dataValidation type="list" allowBlank="1" showInputMessage="1" showErrorMessage="1" sqref="AU13:AW13 Y41:Z43 AQ41:AR43 Z44:AA45 U1:W1" xr:uid="{00000000-0002-0000-0000-000001000000}">
      <formula1>"　,1,2,3,4,5,6,7,8,9,10,11,12,13,14,15,16,17,18,19,20,21,22,23,24,25,26,27,28,29,30,31"</formula1>
    </dataValidation>
    <dataValidation type="list" allowBlank="1" showInputMessage="1" showErrorMessage="1" sqref="K1:M1 AI43:AJ43 Q43:R43" xr:uid="{00000000-0002-0000-0000-000002000000}">
      <formula1>"　,5,6,7,8,9,10"</formula1>
    </dataValidation>
    <dataValidation type="list" allowBlank="1" showInputMessage="1" showErrorMessage="1" sqref="BJ8" xr:uid="{00000000-0002-0000-0000-000003000000}">
      <formula1>"指定した日付を記入,今日の日付を記入"</formula1>
    </dataValidation>
    <dataValidation type="list" allowBlank="1" showInputMessage="1" showErrorMessage="1" sqref="AE44:AG45 AL44:AN45" xr:uid="{00000000-0002-0000-0000-000005000000}">
      <formula1>"　,8,9,10,11,12,13,14,15,16,17,18,19,20,21,22,23,0,1,2,3,4,5,6,7"</formula1>
    </dataValidation>
    <dataValidation type="list" allowBlank="1" showInputMessage="1" showErrorMessage="1" sqref="AV61:BB81" xr:uid="{00000000-0002-0000-0000-000006000000}">
      <formula1>担当者</formula1>
    </dataValidation>
    <dataValidation type="list" showInputMessage="1" showErrorMessage="1" sqref="B58" xr:uid="{00000000-0002-0000-0000-000007000000}">
      <formula1>減免率</formula1>
    </dataValidation>
    <dataValidation operator="greaterThanOrEqual" allowBlank="1" showInputMessage="1" showErrorMessage="1" sqref="B61:G81" xr:uid="{00000000-0002-0000-0000-000008000000}"/>
    <dataValidation type="list" allowBlank="1" showInputMessage="1" showErrorMessage="1" sqref="M35:X36" xr:uid="{00000000-0002-0000-0000-000009000000}">
      <formula1>" 　,製品の性能評価,客先クレーム対策,試作,新製品開発,海外規格評価,その他"</formula1>
    </dataValidation>
    <dataValidation type="list" allowBlank="1" showInputMessage="1" showErrorMessage="1" sqref="AK13:AM13" xr:uid="{29E0FDF7-6D96-4916-A46E-85C868783F67}">
      <formula1>"　,8,9"</formula1>
    </dataValidation>
    <dataValidation type="list" allowBlank="1" showInputMessage="1" showErrorMessage="1" sqref="AP13:AR13" xr:uid="{96674FF1-ABC0-4FBD-9959-62331AD251DE}">
      <formula1>INDIRECT("_"&amp;AK13)</formula1>
    </dataValidation>
    <dataValidation type="list" allowBlank="1" showInputMessage="1" showErrorMessage="1" sqref="Q41:R42 AI41:AJ42 R44:S45" xr:uid="{E652B959-4D12-4300-B407-147060877631}">
      <formula1>"　,8,9,10,11,12"</formula1>
    </dataValidation>
    <dataValidation type="list" allowBlank="1" showInputMessage="1" showErrorMessage="1" sqref="AS43" xr:uid="{CC54C5BE-AAB9-4226-84D3-AD48ED747728}">
      <formula1>"　,(お昼休憩のため12時～13時は使用していない)"</formula1>
    </dataValidation>
  </dataValidations>
  <hyperlinks>
    <hyperlink ref="BE35" r:id="rId1" xr:uid="{00000000-0004-0000-0000-000000000000}"/>
  </hyperlinks>
  <printOptions horizontalCentered="1"/>
  <pageMargins left="0.19685039370078741" right="0.19685039370078741" top="0.19685039370078741" bottom="0.19685039370078741" header="0.31496062992125984" footer="0.31496062992125984"/>
  <pageSetup paperSize="9" scale="81" orientation="portrait" blackAndWhite="1" r:id="rId2"/>
  <drawing r:id="rId3"/>
  <legacyDrawing r:id="rId4"/>
  <extLst>
    <ext xmlns:x14="http://schemas.microsoft.com/office/spreadsheetml/2009/9/main" uri="{CCE6A557-97BC-4b89-ADB6-D9C93CAAB3DF}">
      <x14:dataValidations xmlns:xm="http://schemas.microsoft.com/office/excel/2006/main" count="1">
        <x14:dataValidation type="list" errorStyle="warning" operator="greaterThan" allowBlank="1" showInputMessage="1" showErrorMessage="1" error="１以上の値を入力願います" xr:uid="{00000000-0002-0000-0000-00000A000000}">
          <x14:formula1>
            <xm:f>プルダウン用シート!$F$2:$F$103</xm:f>
          </x14:formula1>
          <xm:sqref>AJ61:AN81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Q117"/>
  <sheetViews>
    <sheetView showGridLines="0" view="pageBreakPreview" zoomScaleNormal="100" zoomScaleSheetLayoutView="100" workbookViewId="0">
      <selection activeCell="AJ20" sqref="AJ20:BA21"/>
    </sheetView>
  </sheetViews>
  <sheetFormatPr defaultColWidth="1.90625" defaultRowHeight="11.25" customHeight="1"/>
  <cols>
    <col min="1" max="2" width="1.90625" style="32" customWidth="1"/>
    <col min="3" max="9" width="1.90625" style="32"/>
    <col min="10" max="14" width="1.7265625" style="32" customWidth="1"/>
    <col min="15" max="36" width="1.90625" style="32"/>
    <col min="37" max="37" width="2.54296875" style="32" customWidth="1"/>
    <col min="38" max="41" width="1.90625" style="32"/>
    <col min="42" max="42" width="1.90625" style="32" customWidth="1"/>
    <col min="43" max="54" width="1.90625" style="32"/>
    <col min="55" max="55" width="1.90625" style="32" customWidth="1"/>
    <col min="56" max="56" width="1.453125" style="32" customWidth="1"/>
    <col min="57" max="57" width="1.90625" style="32"/>
    <col min="58" max="58" width="3" style="32" bestFit="1" customWidth="1"/>
    <col min="59" max="59" width="7.90625" style="32" customWidth="1"/>
    <col min="60" max="60" width="5.453125" style="32" customWidth="1"/>
    <col min="61" max="61" width="5.6328125" style="32" customWidth="1"/>
    <col min="62" max="62" width="4.6328125" style="32" customWidth="1"/>
    <col min="63" max="66" width="1.90625" style="32" customWidth="1"/>
    <col min="67" max="69" width="1.90625" style="32" hidden="1" customWidth="1"/>
    <col min="70" max="70" width="31" style="32" hidden="1" customWidth="1"/>
    <col min="71" max="71" width="11.90625" style="32" hidden="1" customWidth="1"/>
    <col min="72" max="72" width="9.453125" style="32" hidden="1" customWidth="1"/>
    <col min="73" max="73" width="10.453125" style="32" hidden="1" customWidth="1"/>
    <col min="74" max="75" width="10.1796875" style="32" hidden="1" customWidth="1"/>
    <col min="76" max="76" width="9.6328125" style="32" hidden="1" customWidth="1"/>
    <col min="77" max="79" width="9.6328125" style="32" customWidth="1"/>
    <col min="80" max="81" width="2.36328125" style="32" customWidth="1"/>
    <col min="82" max="16384" width="1.90625" style="32"/>
  </cols>
  <sheetData>
    <row r="1" spans="2:83" s="23" customFormat="1" ht="11.25" customHeight="1">
      <c r="B1" s="482" t="s">
        <v>355</v>
      </c>
      <c r="C1" s="483"/>
      <c r="D1" s="483"/>
      <c r="E1" s="483"/>
      <c r="F1" s="483"/>
      <c r="G1" s="484"/>
      <c r="H1" s="488" t="s">
        <v>23</v>
      </c>
      <c r="I1" s="475"/>
      <c r="J1" s="475"/>
      <c r="K1" s="474" t="s">
        <v>348</v>
      </c>
      <c r="L1" s="474"/>
      <c r="M1" s="474"/>
      <c r="N1" s="475" t="s">
        <v>19</v>
      </c>
      <c r="O1" s="475"/>
      <c r="P1" s="474"/>
      <c r="Q1" s="474"/>
      <c r="R1" s="474"/>
      <c r="S1" s="475" t="s">
        <v>20</v>
      </c>
      <c r="T1" s="475"/>
      <c r="U1" s="474"/>
      <c r="V1" s="474"/>
      <c r="W1" s="474"/>
      <c r="X1" s="475" t="s">
        <v>22</v>
      </c>
      <c r="Y1" s="476"/>
      <c r="AE1" s="479" t="str">
        <f>プルダウン用シート!J1</f>
        <v>ver8（R8.10.1）</v>
      </c>
      <c r="AF1" s="479"/>
      <c r="AG1" s="479"/>
      <c r="AH1" s="479"/>
      <c r="AI1" s="479"/>
      <c r="AJ1" s="479"/>
      <c r="AK1" s="479"/>
      <c r="AL1" s="479"/>
      <c r="AM1" s="479"/>
      <c r="AN1" s="479"/>
      <c r="AO1" s="479"/>
      <c r="AP1" s="479"/>
      <c r="AQ1" s="479"/>
      <c r="AR1" s="479"/>
      <c r="AS1" s="479"/>
      <c r="AT1" s="479"/>
      <c r="AU1" s="479"/>
      <c r="AV1" s="479"/>
      <c r="AW1" s="479"/>
      <c r="AX1" s="479"/>
      <c r="AY1" s="479"/>
      <c r="AZ1" s="479"/>
    </row>
    <row r="2" spans="2:83" s="23" customFormat="1" ht="11.25" customHeight="1" thickBot="1">
      <c r="B2" s="485"/>
      <c r="C2" s="486"/>
      <c r="D2" s="486"/>
      <c r="E2" s="486"/>
      <c r="F2" s="486"/>
      <c r="G2" s="487"/>
      <c r="H2" s="489"/>
      <c r="I2" s="477"/>
      <c r="J2" s="477"/>
      <c r="K2" s="24"/>
      <c r="L2" s="24"/>
      <c r="M2" s="24"/>
      <c r="N2" s="477"/>
      <c r="O2" s="477"/>
      <c r="P2" s="24"/>
      <c r="Q2" s="24"/>
      <c r="R2" s="24"/>
      <c r="S2" s="477"/>
      <c r="T2" s="477"/>
      <c r="U2" s="24"/>
      <c r="V2" s="24"/>
      <c r="W2" s="24"/>
      <c r="X2" s="477"/>
      <c r="Y2" s="478"/>
    </row>
    <row r="3" spans="2:83" s="23" customFormat="1" ht="11.25" customHeight="1">
      <c r="B3" s="23" t="s">
        <v>383</v>
      </c>
      <c r="C3" s="25"/>
      <c r="D3" s="25"/>
      <c r="E3" s="25"/>
      <c r="F3" s="25"/>
      <c r="G3" s="26"/>
      <c r="H3" s="27"/>
      <c r="I3" s="27"/>
      <c r="J3" s="27"/>
      <c r="K3" s="28"/>
      <c r="L3" s="28"/>
      <c r="M3" s="28"/>
      <c r="N3" s="27"/>
      <c r="O3" s="27"/>
      <c r="P3" s="28"/>
      <c r="Q3" s="28"/>
      <c r="R3" s="28"/>
      <c r="S3" s="27"/>
      <c r="T3" s="27"/>
      <c r="U3" s="28"/>
      <c r="V3" s="28"/>
      <c r="W3" s="28"/>
      <c r="X3" s="27"/>
      <c r="Y3" s="27"/>
    </row>
    <row r="4" spans="2:83" s="29" customFormat="1" ht="11.25" customHeight="1">
      <c r="B4" s="548" t="s">
        <v>0</v>
      </c>
      <c r="C4" s="549"/>
      <c r="D4" s="549"/>
      <c r="E4" s="549"/>
      <c r="F4" s="550"/>
      <c r="G4" s="548" t="s">
        <v>15</v>
      </c>
      <c r="H4" s="549"/>
      <c r="I4" s="549"/>
      <c r="J4" s="549"/>
      <c r="K4" s="550"/>
      <c r="L4" s="517" t="s">
        <v>9</v>
      </c>
      <c r="M4" s="518"/>
      <c r="N4" s="518"/>
      <c r="O4" s="518"/>
      <c r="P4" s="519"/>
      <c r="Q4" s="517" t="s">
        <v>8</v>
      </c>
      <c r="R4" s="518"/>
      <c r="S4" s="518"/>
      <c r="T4" s="518"/>
      <c r="U4" s="519"/>
      <c r="V4" s="517" t="s">
        <v>10</v>
      </c>
      <c r="W4" s="518"/>
      <c r="X4" s="518"/>
      <c r="Y4" s="518"/>
      <c r="Z4" s="518"/>
      <c r="AA4" s="518"/>
      <c r="AB4" s="518"/>
      <c r="AC4" s="518"/>
      <c r="AD4" s="518"/>
      <c r="AE4" s="518"/>
      <c r="AF4" s="519"/>
      <c r="AG4" s="517" t="s">
        <v>14</v>
      </c>
      <c r="AH4" s="518"/>
      <c r="AI4" s="518"/>
      <c r="AJ4" s="518"/>
      <c r="AK4" s="519"/>
      <c r="CD4" s="23"/>
      <c r="CE4" s="23"/>
    </row>
    <row r="5" spans="2:83" s="29" customFormat="1" ht="11.25" customHeight="1">
      <c r="B5" s="238"/>
      <c r="C5" s="239"/>
      <c r="D5" s="239"/>
      <c r="E5" s="239"/>
      <c r="F5" s="240"/>
      <c r="G5" s="238"/>
      <c r="H5" s="239"/>
      <c r="I5" s="239"/>
      <c r="J5" s="239"/>
      <c r="K5" s="240"/>
      <c r="L5" s="238"/>
      <c r="M5" s="239"/>
      <c r="N5" s="239"/>
      <c r="O5" s="239"/>
      <c r="P5" s="240"/>
      <c r="Q5" s="238"/>
      <c r="R5" s="239"/>
      <c r="S5" s="239"/>
      <c r="T5" s="239"/>
      <c r="U5" s="240"/>
      <c r="V5" s="238"/>
      <c r="W5" s="239"/>
      <c r="X5" s="239"/>
      <c r="Y5" s="239"/>
      <c r="Z5" s="239"/>
      <c r="AA5" s="239"/>
      <c r="AB5" s="239"/>
      <c r="AC5" s="239"/>
      <c r="AD5" s="239"/>
      <c r="AE5" s="239"/>
      <c r="AF5" s="240"/>
      <c r="AG5" s="238"/>
      <c r="AH5" s="239"/>
      <c r="AI5" s="239"/>
      <c r="AJ5" s="239"/>
      <c r="AK5" s="240"/>
      <c r="CC5" s="23"/>
      <c r="CD5" s="23"/>
      <c r="CE5" s="23"/>
    </row>
    <row r="6" spans="2:83" s="29" customFormat="1" ht="11.25" customHeight="1">
      <c r="B6" s="241"/>
      <c r="C6" s="242"/>
      <c r="D6" s="242"/>
      <c r="E6" s="242"/>
      <c r="F6" s="243"/>
      <c r="G6" s="241"/>
      <c r="H6" s="242"/>
      <c r="I6" s="242"/>
      <c r="J6" s="242"/>
      <c r="K6" s="243"/>
      <c r="L6" s="241"/>
      <c r="M6" s="242"/>
      <c r="N6" s="242"/>
      <c r="O6" s="242"/>
      <c r="P6" s="243"/>
      <c r="Q6" s="241"/>
      <c r="R6" s="242"/>
      <c r="S6" s="242"/>
      <c r="T6" s="242"/>
      <c r="U6" s="243"/>
      <c r="V6" s="241"/>
      <c r="W6" s="242"/>
      <c r="X6" s="242"/>
      <c r="Y6" s="242"/>
      <c r="Z6" s="242"/>
      <c r="AA6" s="242"/>
      <c r="AB6" s="242"/>
      <c r="AC6" s="242"/>
      <c r="AD6" s="242"/>
      <c r="AE6" s="242"/>
      <c r="AF6" s="243"/>
      <c r="AG6" s="241"/>
      <c r="AH6" s="242"/>
      <c r="AI6" s="242"/>
      <c r="AJ6" s="242"/>
      <c r="AK6" s="243"/>
      <c r="CD6" s="23"/>
      <c r="CE6" s="23"/>
    </row>
    <row r="7" spans="2:83" s="29" customFormat="1" ht="11.25" customHeight="1">
      <c r="B7" s="241"/>
      <c r="C7" s="242"/>
      <c r="D7" s="242"/>
      <c r="E7" s="242"/>
      <c r="F7" s="243"/>
      <c r="G7" s="241"/>
      <c r="H7" s="242"/>
      <c r="I7" s="242"/>
      <c r="J7" s="242"/>
      <c r="K7" s="243"/>
      <c r="L7" s="241"/>
      <c r="M7" s="242"/>
      <c r="N7" s="242"/>
      <c r="O7" s="242"/>
      <c r="P7" s="243"/>
      <c r="Q7" s="241"/>
      <c r="R7" s="242"/>
      <c r="S7" s="242"/>
      <c r="T7" s="242"/>
      <c r="U7" s="243"/>
      <c r="V7" s="241"/>
      <c r="W7" s="242"/>
      <c r="X7" s="242"/>
      <c r="Y7" s="242"/>
      <c r="Z7" s="242"/>
      <c r="AA7" s="242"/>
      <c r="AB7" s="242"/>
      <c r="AC7" s="242"/>
      <c r="AD7" s="242"/>
      <c r="AE7" s="242"/>
      <c r="AF7" s="243"/>
      <c r="AG7" s="241"/>
      <c r="AH7" s="242"/>
      <c r="AI7" s="242"/>
      <c r="AJ7" s="242"/>
      <c r="AK7" s="243"/>
      <c r="CC7" s="23"/>
      <c r="CD7" s="23"/>
      <c r="CE7" s="23"/>
    </row>
    <row r="8" spans="2:83" s="29" customFormat="1" ht="11.25" customHeight="1">
      <c r="B8" s="244"/>
      <c r="C8" s="245"/>
      <c r="D8" s="245"/>
      <c r="E8" s="245"/>
      <c r="F8" s="246"/>
      <c r="G8" s="244"/>
      <c r="H8" s="245"/>
      <c r="I8" s="245"/>
      <c r="J8" s="245"/>
      <c r="K8" s="246"/>
      <c r="L8" s="244"/>
      <c r="M8" s="245"/>
      <c r="N8" s="245"/>
      <c r="O8" s="245"/>
      <c r="P8" s="246"/>
      <c r="Q8" s="244"/>
      <c r="R8" s="245"/>
      <c r="S8" s="245"/>
      <c r="T8" s="245"/>
      <c r="U8" s="246"/>
      <c r="V8" s="244"/>
      <c r="W8" s="245"/>
      <c r="X8" s="245"/>
      <c r="Y8" s="245"/>
      <c r="Z8" s="245"/>
      <c r="AA8" s="245"/>
      <c r="AB8" s="245"/>
      <c r="AC8" s="245"/>
      <c r="AD8" s="245"/>
      <c r="AE8" s="245"/>
      <c r="AF8" s="246"/>
      <c r="AG8" s="244"/>
      <c r="AH8" s="245"/>
      <c r="AI8" s="245"/>
      <c r="AJ8" s="245"/>
      <c r="AK8" s="246"/>
      <c r="BI8" s="30"/>
      <c r="BJ8" s="30"/>
      <c r="BK8" s="30"/>
      <c r="BL8" s="30"/>
      <c r="BM8" s="31"/>
      <c r="BN8" s="31"/>
      <c r="BO8" s="31"/>
      <c r="BP8" s="31"/>
      <c r="BQ8" s="31"/>
      <c r="BR8" s="31"/>
      <c r="BS8" s="31"/>
      <c r="BT8" s="31"/>
      <c r="BU8" s="31"/>
      <c r="BV8" s="32"/>
      <c r="CD8" s="23"/>
      <c r="CE8" s="23"/>
    </row>
    <row r="9" spans="2:83" s="29" customFormat="1" ht="6" customHeight="1" thickBot="1">
      <c r="B9" s="32"/>
      <c r="C9" s="32"/>
      <c r="D9" s="32"/>
      <c r="E9" s="32"/>
      <c r="F9" s="33"/>
      <c r="G9" s="34"/>
      <c r="H9" s="32"/>
      <c r="I9" s="32"/>
      <c r="J9" s="32"/>
      <c r="K9" s="32"/>
      <c r="L9" s="32"/>
      <c r="M9" s="32"/>
      <c r="N9" s="32"/>
      <c r="O9" s="32"/>
      <c r="BG9" s="35"/>
      <c r="BH9" s="35"/>
      <c r="BI9" s="35"/>
      <c r="BJ9" s="35"/>
      <c r="BK9" s="35"/>
      <c r="BL9" s="35"/>
      <c r="BM9" s="35"/>
      <c r="BN9" s="35"/>
      <c r="BO9" s="35"/>
      <c r="BP9" s="35"/>
      <c r="BQ9" s="35"/>
      <c r="BR9" s="35"/>
      <c r="BS9" s="35"/>
      <c r="CA9" s="23"/>
      <c r="CB9" s="23"/>
      <c r="CC9" s="23"/>
    </row>
    <row r="10" spans="2:83" ht="11.25" customHeight="1">
      <c r="B10" s="468" t="s">
        <v>6</v>
      </c>
      <c r="C10" s="469"/>
      <c r="D10" s="469"/>
      <c r="E10" s="469"/>
      <c r="F10" s="469"/>
      <c r="G10" s="469"/>
      <c r="H10" s="469"/>
      <c r="I10" s="469"/>
      <c r="J10" s="469"/>
      <c r="K10" s="469"/>
      <c r="L10" s="469"/>
      <c r="M10" s="469"/>
      <c r="N10" s="469"/>
      <c r="O10" s="469"/>
      <c r="P10" s="469"/>
      <c r="Q10" s="469"/>
      <c r="R10" s="469"/>
      <c r="S10" s="469"/>
      <c r="T10" s="469"/>
      <c r="U10" s="469"/>
      <c r="V10" s="469"/>
      <c r="W10" s="469"/>
      <c r="X10" s="469"/>
      <c r="Y10" s="469"/>
      <c r="Z10" s="469"/>
      <c r="AA10" s="469"/>
      <c r="AB10" s="469"/>
      <c r="AC10" s="469"/>
      <c r="AD10" s="469"/>
      <c r="AE10" s="469"/>
      <c r="AF10" s="469"/>
      <c r="AG10" s="469"/>
      <c r="AH10" s="469"/>
      <c r="AI10" s="469"/>
      <c r="AJ10" s="469"/>
      <c r="AK10" s="469"/>
      <c r="AL10" s="469"/>
      <c r="AM10" s="469"/>
      <c r="AN10" s="469"/>
      <c r="AO10" s="469"/>
      <c r="AP10" s="469"/>
      <c r="AQ10" s="469"/>
      <c r="AR10" s="469"/>
      <c r="AS10" s="469"/>
      <c r="AT10" s="469"/>
      <c r="AU10" s="469"/>
      <c r="AV10" s="469"/>
      <c r="AW10" s="469"/>
      <c r="AX10" s="469"/>
      <c r="AY10" s="469"/>
      <c r="AZ10" s="469"/>
      <c r="BA10" s="469"/>
      <c r="BB10" s="469"/>
      <c r="BC10" s="470"/>
      <c r="BK10" s="30"/>
      <c r="BL10" s="30"/>
      <c r="BM10" s="30"/>
      <c r="BN10" s="30"/>
      <c r="BO10" s="30"/>
      <c r="BP10" s="30"/>
      <c r="BQ10" s="30"/>
      <c r="BR10" s="30"/>
      <c r="BS10" s="30"/>
      <c r="BV10" s="462"/>
      <c r="BW10" s="462"/>
      <c r="BX10" s="462"/>
      <c r="BY10" s="462"/>
      <c r="BZ10" s="462"/>
      <c r="CA10" s="29"/>
      <c r="CB10" s="23"/>
      <c r="CC10" s="23"/>
    </row>
    <row r="11" spans="2:83" ht="11.25" customHeight="1">
      <c r="B11" s="471"/>
      <c r="C11" s="472"/>
      <c r="D11" s="472"/>
      <c r="E11" s="472"/>
      <c r="F11" s="472"/>
      <c r="G11" s="472"/>
      <c r="H11" s="472"/>
      <c r="I11" s="472"/>
      <c r="J11" s="472"/>
      <c r="K11" s="472"/>
      <c r="L11" s="472"/>
      <c r="M11" s="472"/>
      <c r="N11" s="472"/>
      <c r="O11" s="472"/>
      <c r="P11" s="472"/>
      <c r="Q11" s="472"/>
      <c r="R11" s="472"/>
      <c r="S11" s="472"/>
      <c r="T11" s="472"/>
      <c r="U11" s="472"/>
      <c r="V11" s="472"/>
      <c r="W11" s="472"/>
      <c r="X11" s="472"/>
      <c r="Y11" s="472"/>
      <c r="Z11" s="472"/>
      <c r="AA11" s="472"/>
      <c r="AB11" s="472"/>
      <c r="AC11" s="472"/>
      <c r="AD11" s="472"/>
      <c r="AE11" s="472"/>
      <c r="AF11" s="472"/>
      <c r="AG11" s="472"/>
      <c r="AH11" s="472"/>
      <c r="AI11" s="472"/>
      <c r="AJ11" s="472"/>
      <c r="AK11" s="472"/>
      <c r="AL11" s="472"/>
      <c r="AM11" s="472"/>
      <c r="AN11" s="472"/>
      <c r="AO11" s="472"/>
      <c r="AP11" s="472"/>
      <c r="AQ11" s="472"/>
      <c r="AR11" s="472"/>
      <c r="AS11" s="472"/>
      <c r="AT11" s="472"/>
      <c r="AU11" s="472"/>
      <c r="AV11" s="472"/>
      <c r="AW11" s="472"/>
      <c r="AX11" s="472"/>
      <c r="AY11" s="472"/>
      <c r="AZ11" s="472"/>
      <c r="BA11" s="472"/>
      <c r="BB11" s="472"/>
      <c r="BC11" s="473"/>
      <c r="BF11" s="463" t="s">
        <v>443</v>
      </c>
      <c r="BG11" s="463"/>
      <c r="BH11" s="463"/>
      <c r="BI11" s="463"/>
      <c r="BJ11" s="36"/>
      <c r="BK11" s="36"/>
      <c r="BL11" s="36"/>
      <c r="BM11" s="36"/>
      <c r="BN11" s="30"/>
      <c r="BO11" s="30"/>
      <c r="BP11" s="30"/>
      <c r="BQ11" s="30"/>
      <c r="BR11" s="30"/>
      <c r="BS11" s="30"/>
      <c r="CA11" s="23"/>
      <c r="CB11" s="23"/>
      <c r="CC11" s="23"/>
    </row>
    <row r="12" spans="2:83" ht="11.25" customHeight="1">
      <c r="B12" s="471"/>
      <c r="C12" s="472"/>
      <c r="D12" s="472"/>
      <c r="E12" s="472"/>
      <c r="F12" s="472"/>
      <c r="G12" s="472"/>
      <c r="H12" s="472"/>
      <c r="I12" s="472"/>
      <c r="J12" s="472"/>
      <c r="K12" s="472"/>
      <c r="L12" s="472"/>
      <c r="M12" s="472"/>
      <c r="N12" s="472"/>
      <c r="O12" s="472"/>
      <c r="P12" s="472"/>
      <c r="Q12" s="472"/>
      <c r="R12" s="472"/>
      <c r="S12" s="472"/>
      <c r="T12" s="472"/>
      <c r="U12" s="472"/>
      <c r="V12" s="472"/>
      <c r="W12" s="472"/>
      <c r="X12" s="472"/>
      <c r="Y12" s="472"/>
      <c r="Z12" s="472"/>
      <c r="AA12" s="472"/>
      <c r="AB12" s="472"/>
      <c r="AC12" s="472"/>
      <c r="AD12" s="472"/>
      <c r="AE12" s="472"/>
      <c r="AF12" s="472"/>
      <c r="AG12" s="472"/>
      <c r="AH12" s="472"/>
      <c r="AI12" s="472"/>
      <c r="AJ12" s="472"/>
      <c r="AK12" s="472"/>
      <c r="AL12" s="472"/>
      <c r="AM12" s="472"/>
      <c r="AN12" s="472"/>
      <c r="AO12" s="472"/>
      <c r="AP12" s="472"/>
      <c r="AQ12" s="472"/>
      <c r="AR12" s="472"/>
      <c r="AS12" s="472"/>
      <c r="AT12" s="472"/>
      <c r="AU12" s="472"/>
      <c r="AV12" s="472"/>
      <c r="AW12" s="472"/>
      <c r="AX12" s="472"/>
      <c r="AY12" s="472"/>
      <c r="AZ12" s="472"/>
      <c r="BA12" s="472"/>
      <c r="BB12" s="472"/>
      <c r="BC12" s="473"/>
      <c r="BF12" s="463"/>
      <c r="BG12" s="463"/>
      <c r="BH12" s="463"/>
      <c r="BI12" s="463"/>
      <c r="BJ12" s="36"/>
      <c r="BK12" s="36"/>
      <c r="BL12" s="36"/>
      <c r="BM12" s="36"/>
      <c r="BN12" s="35"/>
      <c r="BO12" s="35"/>
      <c r="BP12" s="35"/>
      <c r="BQ12" s="35"/>
      <c r="BR12" s="35"/>
      <c r="BS12" s="35"/>
      <c r="CA12" s="29"/>
      <c r="CB12" s="23"/>
      <c r="CC12" s="23"/>
    </row>
    <row r="13" spans="2:83" s="37" customFormat="1" ht="17.5">
      <c r="B13" s="38"/>
      <c r="C13" s="39"/>
      <c r="D13" s="39"/>
      <c r="E13" s="39"/>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464" t="s">
        <v>23</v>
      </c>
      <c r="AI13" s="464"/>
      <c r="AJ13" s="464"/>
      <c r="AK13" s="538"/>
      <c r="AL13" s="538"/>
      <c r="AM13" s="538"/>
      <c r="AN13" s="464" t="s">
        <v>19</v>
      </c>
      <c r="AO13" s="464"/>
      <c r="AP13" s="538"/>
      <c r="AQ13" s="538"/>
      <c r="AR13" s="538"/>
      <c r="AS13" s="464" t="s">
        <v>20</v>
      </c>
      <c r="AT13" s="464"/>
      <c r="AU13" s="538"/>
      <c r="AV13" s="538"/>
      <c r="AW13" s="538"/>
      <c r="AX13" s="538"/>
      <c r="AY13" s="464" t="s">
        <v>22</v>
      </c>
      <c r="AZ13" s="464"/>
      <c r="BA13" s="40"/>
      <c r="BB13" s="40"/>
      <c r="BC13" s="41"/>
      <c r="BF13" s="466">
        <f ca="1">YEAR(TODAY())-2018</f>
        <v>8</v>
      </c>
      <c r="BG13" s="466"/>
      <c r="BH13" s="42">
        <f ca="1">MONTH(TODAY())</f>
        <v>9</v>
      </c>
      <c r="BI13" s="43">
        <f ca="1">DAY(TODAY())</f>
        <v>28</v>
      </c>
      <c r="BJ13" s="42"/>
      <c r="BL13" s="43"/>
      <c r="BM13" s="43"/>
      <c r="BN13" s="43"/>
      <c r="CA13" s="23"/>
      <c r="CB13" s="23"/>
      <c r="CC13" s="23"/>
    </row>
    <row r="14" spans="2:83" s="37" customFormat="1" ht="6.75" customHeight="1">
      <c r="B14" s="44"/>
      <c r="AH14" s="45"/>
      <c r="AI14" s="45"/>
      <c r="AJ14" s="45"/>
      <c r="AK14" s="45"/>
      <c r="AL14" s="45"/>
      <c r="AM14" s="45"/>
      <c r="AN14" s="45"/>
      <c r="AO14" s="45"/>
      <c r="AP14" s="45"/>
      <c r="AQ14" s="45"/>
      <c r="AR14" s="45"/>
      <c r="AS14" s="45"/>
      <c r="AT14" s="45"/>
      <c r="AU14" s="45"/>
      <c r="AV14" s="45"/>
      <c r="AW14" s="45"/>
      <c r="AX14" s="45"/>
      <c r="AY14" s="45"/>
      <c r="AZ14" s="40"/>
      <c r="BA14" s="40"/>
      <c r="BB14" s="40"/>
      <c r="BC14" s="41"/>
      <c r="CA14" s="29"/>
      <c r="CB14" s="23"/>
      <c r="CC14" s="23"/>
    </row>
    <row r="15" spans="2:83" s="37" customFormat="1" ht="11.25" customHeight="1">
      <c r="B15" s="44"/>
      <c r="C15" s="450" t="s">
        <v>7</v>
      </c>
      <c r="D15" s="450"/>
      <c r="E15" s="450"/>
      <c r="F15" s="450"/>
      <c r="G15" s="450"/>
      <c r="H15" s="450"/>
      <c r="I15" s="450"/>
      <c r="J15" s="450"/>
      <c r="K15" s="450"/>
      <c r="L15" s="450"/>
      <c r="M15" s="450"/>
      <c r="N15" s="450"/>
      <c r="O15" s="450"/>
      <c r="P15" s="450"/>
      <c r="Q15" s="450"/>
      <c r="R15" s="450"/>
      <c r="S15" s="450"/>
      <c r="T15" s="450"/>
      <c r="U15" s="450"/>
      <c r="V15" s="450"/>
      <c r="W15" s="450"/>
      <c r="X15" s="450"/>
      <c r="AI15" s="46"/>
      <c r="AJ15" s="46"/>
      <c r="AK15" s="46"/>
      <c r="AL15" s="46"/>
      <c r="AM15" s="46"/>
      <c r="AN15" s="46"/>
      <c r="AO15" s="46"/>
      <c r="AP15" s="46"/>
      <c r="AQ15" s="46"/>
      <c r="AR15" s="46"/>
      <c r="AS15" s="46"/>
      <c r="AT15" s="46"/>
      <c r="AU15" s="46"/>
      <c r="AV15" s="46"/>
      <c r="AW15" s="46"/>
      <c r="AX15" s="46"/>
      <c r="AY15" s="46"/>
      <c r="AZ15" s="46"/>
      <c r="BA15" s="46"/>
      <c r="BB15" s="46"/>
      <c r="BC15" s="47"/>
      <c r="CA15" s="23"/>
      <c r="CB15" s="23"/>
      <c r="CC15" s="23"/>
    </row>
    <row r="16" spans="2:83" s="37" customFormat="1" ht="11.25" customHeight="1">
      <c r="B16" s="44"/>
      <c r="C16" s="450"/>
      <c r="D16" s="450"/>
      <c r="E16" s="450"/>
      <c r="F16" s="450"/>
      <c r="G16" s="450"/>
      <c r="H16" s="450"/>
      <c r="I16" s="450"/>
      <c r="J16" s="450"/>
      <c r="K16" s="450"/>
      <c r="L16" s="450"/>
      <c r="M16" s="450"/>
      <c r="N16" s="450"/>
      <c r="O16" s="450"/>
      <c r="P16" s="450"/>
      <c r="Q16" s="450"/>
      <c r="R16" s="450"/>
      <c r="S16" s="450"/>
      <c r="T16" s="450"/>
      <c r="U16" s="450"/>
      <c r="V16" s="450"/>
      <c r="W16" s="450"/>
      <c r="X16" s="450"/>
      <c r="AD16" s="39"/>
      <c r="AE16" s="39"/>
      <c r="AF16" s="39"/>
      <c r="AG16" s="39"/>
      <c r="AH16" s="39"/>
      <c r="AI16" s="427" t="s">
        <v>1</v>
      </c>
      <c r="AJ16" s="427"/>
      <c r="AK16" s="427"/>
      <c r="AL16" s="539"/>
      <c r="AM16" s="539"/>
      <c r="AN16" s="539"/>
      <c r="AO16" s="539"/>
      <c r="AP16" s="539"/>
      <c r="AQ16" s="539"/>
      <c r="AR16" s="539"/>
      <c r="AS16" s="539"/>
      <c r="AT16" s="539"/>
      <c r="AU16" s="539"/>
      <c r="AV16" s="539"/>
      <c r="AW16" s="539"/>
      <c r="AX16" s="539"/>
      <c r="AY16" s="539"/>
      <c r="AZ16" s="539"/>
      <c r="BA16" s="539"/>
      <c r="BB16" s="234"/>
      <c r="BC16" s="48"/>
      <c r="CA16" s="29"/>
      <c r="CB16" s="23"/>
      <c r="CC16" s="23"/>
    </row>
    <row r="17" spans="2:81" s="37" customFormat="1" ht="11.25" customHeight="1">
      <c r="B17" s="44"/>
      <c r="C17" s="450"/>
      <c r="D17" s="450"/>
      <c r="E17" s="450"/>
      <c r="F17" s="450"/>
      <c r="G17" s="450"/>
      <c r="H17" s="450"/>
      <c r="I17" s="450"/>
      <c r="J17" s="450"/>
      <c r="K17" s="450"/>
      <c r="L17" s="450"/>
      <c r="M17" s="450"/>
      <c r="N17" s="450"/>
      <c r="O17" s="450"/>
      <c r="P17" s="450"/>
      <c r="Q17" s="450"/>
      <c r="R17" s="450"/>
      <c r="S17" s="450"/>
      <c r="T17" s="450"/>
      <c r="U17" s="450"/>
      <c r="V17" s="450"/>
      <c r="W17" s="450"/>
      <c r="X17" s="450"/>
      <c r="Y17" s="49"/>
      <c r="Z17" s="49"/>
      <c r="AA17" s="49"/>
      <c r="AB17" s="49"/>
      <c r="AC17" s="49"/>
      <c r="AD17" s="49"/>
      <c r="AE17" s="49"/>
      <c r="AF17" s="39"/>
      <c r="AG17" s="39"/>
      <c r="AH17" s="39"/>
      <c r="AI17" s="427"/>
      <c r="AJ17" s="427"/>
      <c r="AK17" s="427"/>
      <c r="AL17" s="539"/>
      <c r="AM17" s="539"/>
      <c r="AN17" s="539"/>
      <c r="AO17" s="539"/>
      <c r="AP17" s="539"/>
      <c r="AQ17" s="539"/>
      <c r="AR17" s="539"/>
      <c r="AS17" s="539"/>
      <c r="AT17" s="539"/>
      <c r="AU17" s="539"/>
      <c r="AV17" s="539"/>
      <c r="AW17" s="539"/>
      <c r="AX17" s="539"/>
      <c r="AY17" s="539"/>
      <c r="AZ17" s="539"/>
      <c r="BA17" s="539"/>
      <c r="BB17" s="234"/>
      <c r="BC17" s="48"/>
      <c r="CA17" s="23"/>
      <c r="CB17" s="23"/>
      <c r="CC17" s="23"/>
    </row>
    <row r="18" spans="2:81" s="37" customFormat="1" ht="11.25" customHeight="1">
      <c r="B18" s="44"/>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50"/>
      <c r="AC18" s="50"/>
      <c r="AD18" s="440" t="s">
        <v>4</v>
      </c>
      <c r="AE18" s="440"/>
      <c r="AF18" s="440"/>
      <c r="AG18" s="440"/>
      <c r="AH18" s="440"/>
      <c r="AI18" s="440"/>
      <c r="AJ18" s="540"/>
      <c r="AK18" s="540"/>
      <c r="AL18" s="540"/>
      <c r="AM18" s="540"/>
      <c r="AN18" s="540"/>
      <c r="AO18" s="540"/>
      <c r="AP18" s="540"/>
      <c r="AQ18" s="540"/>
      <c r="AR18" s="540"/>
      <c r="AS18" s="540"/>
      <c r="AT18" s="540"/>
      <c r="AU18" s="540"/>
      <c r="AV18" s="540"/>
      <c r="AW18" s="540"/>
      <c r="AX18" s="540"/>
      <c r="AY18" s="540"/>
      <c r="AZ18" s="540"/>
      <c r="BA18" s="540"/>
      <c r="BB18" s="235"/>
      <c r="BC18" s="51"/>
      <c r="CA18" s="29"/>
      <c r="CB18" s="23"/>
      <c r="CC18" s="23"/>
    </row>
    <row r="19" spans="2:81" s="37" customFormat="1" ht="11.25" customHeight="1">
      <c r="B19" s="44"/>
      <c r="C19" s="542"/>
      <c r="D19" s="455"/>
      <c r="E19" s="455"/>
      <c r="F19" s="455"/>
      <c r="G19" s="455"/>
      <c r="H19" s="455"/>
      <c r="I19" s="455"/>
      <c r="J19" s="455"/>
      <c r="K19" s="455"/>
      <c r="L19" s="455"/>
      <c r="M19" s="455"/>
      <c r="N19" s="455"/>
      <c r="O19" s="455"/>
      <c r="P19" s="455"/>
      <c r="Q19" s="455"/>
      <c r="R19" s="455"/>
      <c r="S19" s="455"/>
      <c r="T19" s="455"/>
      <c r="U19" s="455"/>
      <c r="V19" s="455"/>
      <c r="W19" s="455"/>
      <c r="X19" s="455"/>
      <c r="Y19" s="455"/>
      <c r="Z19" s="455"/>
      <c r="AA19" s="455"/>
      <c r="AB19" s="46"/>
      <c r="AC19" s="46"/>
      <c r="AD19" s="441"/>
      <c r="AE19" s="441"/>
      <c r="AF19" s="441"/>
      <c r="AG19" s="441"/>
      <c r="AH19" s="441"/>
      <c r="AI19" s="441"/>
      <c r="AJ19" s="541"/>
      <c r="AK19" s="541"/>
      <c r="AL19" s="541"/>
      <c r="AM19" s="541"/>
      <c r="AN19" s="541"/>
      <c r="AO19" s="541"/>
      <c r="AP19" s="541"/>
      <c r="AQ19" s="541"/>
      <c r="AR19" s="541"/>
      <c r="AS19" s="541"/>
      <c r="AT19" s="541"/>
      <c r="AU19" s="541"/>
      <c r="AV19" s="541"/>
      <c r="AW19" s="541"/>
      <c r="AX19" s="541"/>
      <c r="AY19" s="541"/>
      <c r="AZ19" s="541"/>
      <c r="BA19" s="541"/>
      <c r="BB19" s="235"/>
      <c r="BC19" s="51"/>
      <c r="CA19" s="23"/>
      <c r="CB19" s="23"/>
      <c r="CC19" s="23"/>
    </row>
    <row r="20" spans="2:81" s="37" customFormat="1" ht="11.25" customHeight="1">
      <c r="B20" s="44"/>
      <c r="C20" s="455"/>
      <c r="D20" s="455"/>
      <c r="E20" s="455"/>
      <c r="F20" s="455"/>
      <c r="G20" s="455"/>
      <c r="H20" s="455"/>
      <c r="I20" s="455"/>
      <c r="J20" s="455"/>
      <c r="K20" s="455"/>
      <c r="L20" s="455"/>
      <c r="M20" s="455"/>
      <c r="N20" s="455"/>
      <c r="O20" s="455"/>
      <c r="P20" s="455"/>
      <c r="Q20" s="455"/>
      <c r="R20" s="455"/>
      <c r="S20" s="455"/>
      <c r="T20" s="455"/>
      <c r="U20" s="455"/>
      <c r="V20" s="455"/>
      <c r="W20" s="455"/>
      <c r="X20" s="455"/>
      <c r="Y20" s="455"/>
      <c r="Z20" s="455"/>
      <c r="AA20" s="455"/>
      <c r="AB20" s="52"/>
      <c r="AC20" s="52"/>
      <c r="AD20" s="456" t="s">
        <v>2</v>
      </c>
      <c r="AE20" s="456"/>
      <c r="AF20" s="456"/>
      <c r="AG20" s="456"/>
      <c r="AH20" s="456"/>
      <c r="AI20" s="456"/>
      <c r="AJ20" s="543"/>
      <c r="AK20" s="543"/>
      <c r="AL20" s="543"/>
      <c r="AM20" s="543"/>
      <c r="AN20" s="543"/>
      <c r="AO20" s="543"/>
      <c r="AP20" s="543"/>
      <c r="AQ20" s="543"/>
      <c r="AR20" s="543"/>
      <c r="AS20" s="543"/>
      <c r="AT20" s="543"/>
      <c r="AU20" s="543"/>
      <c r="AV20" s="543"/>
      <c r="AW20" s="543"/>
      <c r="AX20" s="543"/>
      <c r="AY20" s="543"/>
      <c r="AZ20" s="543"/>
      <c r="BA20" s="543"/>
      <c r="BB20" s="235"/>
      <c r="BC20" s="51"/>
      <c r="CA20" s="29"/>
      <c r="CB20" s="23"/>
      <c r="CC20" s="23"/>
    </row>
    <row r="21" spans="2:81" s="37" customFormat="1" ht="11.25" customHeight="1">
      <c r="B21" s="44"/>
      <c r="C21" s="455"/>
      <c r="D21" s="455"/>
      <c r="E21" s="455"/>
      <c r="F21" s="455"/>
      <c r="G21" s="455"/>
      <c r="H21" s="455"/>
      <c r="I21" s="455"/>
      <c r="J21" s="455"/>
      <c r="K21" s="455"/>
      <c r="L21" s="455"/>
      <c r="M21" s="455"/>
      <c r="N21" s="455"/>
      <c r="O21" s="455"/>
      <c r="P21" s="455"/>
      <c r="Q21" s="455"/>
      <c r="R21" s="455"/>
      <c r="S21" s="455"/>
      <c r="T21" s="455"/>
      <c r="U21" s="455"/>
      <c r="V21" s="455"/>
      <c r="W21" s="455"/>
      <c r="X21" s="455"/>
      <c r="Y21" s="455"/>
      <c r="Z21" s="455"/>
      <c r="AA21" s="455"/>
      <c r="AB21" s="52"/>
      <c r="AC21" s="52"/>
      <c r="AD21" s="441"/>
      <c r="AE21" s="441"/>
      <c r="AF21" s="441"/>
      <c r="AG21" s="441"/>
      <c r="AH21" s="441"/>
      <c r="AI21" s="441"/>
      <c r="AJ21" s="544"/>
      <c r="AK21" s="544"/>
      <c r="AL21" s="544"/>
      <c r="AM21" s="544"/>
      <c r="AN21" s="544"/>
      <c r="AO21" s="544"/>
      <c r="AP21" s="544"/>
      <c r="AQ21" s="544"/>
      <c r="AR21" s="544"/>
      <c r="AS21" s="544"/>
      <c r="AT21" s="544"/>
      <c r="AU21" s="544"/>
      <c r="AV21" s="544"/>
      <c r="AW21" s="544"/>
      <c r="AX21" s="544"/>
      <c r="AY21" s="544"/>
      <c r="AZ21" s="544"/>
      <c r="BA21" s="544"/>
      <c r="BB21" s="235"/>
      <c r="BC21" s="51"/>
      <c r="CA21" s="23"/>
      <c r="CB21" s="23"/>
      <c r="CC21" s="23"/>
    </row>
    <row r="22" spans="2:81" s="37" customFormat="1" ht="11.25" customHeight="1">
      <c r="B22" s="44"/>
      <c r="C22" s="455"/>
      <c r="D22" s="455"/>
      <c r="E22" s="455"/>
      <c r="F22" s="455"/>
      <c r="G22" s="455"/>
      <c r="H22" s="455"/>
      <c r="I22" s="455"/>
      <c r="J22" s="455"/>
      <c r="K22" s="455"/>
      <c r="L22" s="455"/>
      <c r="M22" s="455"/>
      <c r="N22" s="455"/>
      <c r="O22" s="455"/>
      <c r="P22" s="455"/>
      <c r="Q22" s="455"/>
      <c r="R22" s="455"/>
      <c r="S22" s="455"/>
      <c r="T22" s="455"/>
      <c r="U22" s="455"/>
      <c r="V22" s="455"/>
      <c r="W22" s="455"/>
      <c r="X22" s="455"/>
      <c r="Y22" s="455"/>
      <c r="Z22" s="455"/>
      <c r="AA22" s="455"/>
      <c r="AD22" s="456" t="s">
        <v>447</v>
      </c>
      <c r="AE22" s="456"/>
      <c r="AF22" s="456"/>
      <c r="AG22" s="456"/>
      <c r="AH22" s="456"/>
      <c r="AI22" s="456"/>
      <c r="AJ22" s="540"/>
      <c r="AK22" s="540"/>
      <c r="AL22" s="540"/>
      <c r="AM22" s="540"/>
      <c r="AN22" s="540"/>
      <c r="AO22" s="540"/>
      <c r="AP22" s="540"/>
      <c r="AQ22" s="540"/>
      <c r="AR22" s="540"/>
      <c r="AS22" s="540"/>
      <c r="AT22" s="540"/>
      <c r="AU22" s="540"/>
      <c r="AV22" s="540"/>
      <c r="AW22" s="540"/>
      <c r="AX22" s="540"/>
      <c r="AY22" s="540"/>
      <c r="AZ22" s="540"/>
      <c r="BA22" s="540"/>
      <c r="BB22" s="235"/>
      <c r="BC22" s="51"/>
      <c r="CA22" s="29"/>
      <c r="CB22" s="23"/>
      <c r="CC22" s="23"/>
    </row>
    <row r="23" spans="2:81" s="37" customFormat="1" ht="11.25" customHeight="1">
      <c r="B23" s="44"/>
      <c r="C23" s="455"/>
      <c r="D23" s="455"/>
      <c r="E23" s="455"/>
      <c r="F23" s="455"/>
      <c r="G23" s="455"/>
      <c r="H23" s="455"/>
      <c r="I23" s="455"/>
      <c r="J23" s="455"/>
      <c r="K23" s="455"/>
      <c r="L23" s="455"/>
      <c r="M23" s="455"/>
      <c r="N23" s="455"/>
      <c r="O23" s="455"/>
      <c r="P23" s="455"/>
      <c r="Q23" s="455"/>
      <c r="R23" s="455"/>
      <c r="S23" s="455"/>
      <c r="T23" s="455"/>
      <c r="U23" s="455"/>
      <c r="V23" s="455"/>
      <c r="W23" s="455"/>
      <c r="X23" s="455"/>
      <c r="Y23" s="455"/>
      <c r="Z23" s="455"/>
      <c r="AA23" s="455"/>
      <c r="AD23" s="441"/>
      <c r="AE23" s="441"/>
      <c r="AF23" s="441"/>
      <c r="AG23" s="441"/>
      <c r="AH23" s="441"/>
      <c r="AI23" s="441"/>
      <c r="AJ23" s="541"/>
      <c r="AK23" s="541"/>
      <c r="AL23" s="541"/>
      <c r="AM23" s="541"/>
      <c r="AN23" s="541"/>
      <c r="AO23" s="541"/>
      <c r="AP23" s="541"/>
      <c r="AQ23" s="541"/>
      <c r="AR23" s="541"/>
      <c r="AS23" s="541"/>
      <c r="AT23" s="541"/>
      <c r="AU23" s="541"/>
      <c r="AV23" s="541"/>
      <c r="AW23" s="541"/>
      <c r="AX23" s="541"/>
      <c r="AY23" s="541"/>
      <c r="AZ23" s="541"/>
      <c r="BA23" s="541"/>
      <c r="BB23" s="235"/>
      <c r="BC23" s="51"/>
      <c r="CA23" s="23"/>
      <c r="CB23" s="23"/>
      <c r="CC23" s="23"/>
    </row>
    <row r="24" spans="2:81" s="37" customFormat="1" ht="11.25" customHeight="1">
      <c r="B24" s="44"/>
      <c r="C24" s="455"/>
      <c r="D24" s="455"/>
      <c r="E24" s="455"/>
      <c r="F24" s="455"/>
      <c r="G24" s="455"/>
      <c r="H24" s="455"/>
      <c r="I24" s="455"/>
      <c r="J24" s="455"/>
      <c r="K24" s="455"/>
      <c r="L24" s="455"/>
      <c r="M24" s="455"/>
      <c r="N24" s="455"/>
      <c r="O24" s="455"/>
      <c r="P24" s="455"/>
      <c r="Q24" s="455"/>
      <c r="R24" s="455"/>
      <c r="S24" s="455"/>
      <c r="T24" s="455"/>
      <c r="U24" s="455"/>
      <c r="V24" s="455"/>
      <c r="W24" s="455"/>
      <c r="X24" s="455"/>
      <c r="Y24" s="455"/>
      <c r="Z24" s="455"/>
      <c r="AA24" s="455"/>
      <c r="AD24" s="456"/>
      <c r="AE24" s="456"/>
      <c r="AF24" s="456"/>
      <c r="AG24" s="456"/>
      <c r="AH24" s="456"/>
      <c r="AI24" s="456"/>
      <c r="AJ24" s="551"/>
      <c r="AK24" s="551"/>
      <c r="AL24" s="551"/>
      <c r="AM24" s="551"/>
      <c r="AN24" s="551"/>
      <c r="AO24" s="551"/>
      <c r="AP24" s="551"/>
      <c r="AQ24" s="551"/>
      <c r="AR24" s="551"/>
      <c r="AS24" s="551"/>
      <c r="AT24" s="551"/>
      <c r="AU24" s="551"/>
      <c r="AV24" s="551"/>
      <c r="AW24" s="551"/>
      <c r="AX24" s="551"/>
      <c r="AY24" s="551"/>
      <c r="AZ24" s="551"/>
      <c r="BA24" s="551"/>
      <c r="BB24" s="248"/>
      <c r="BC24" s="51"/>
      <c r="CA24" s="23"/>
      <c r="CB24" s="23"/>
      <c r="CC24" s="23"/>
    </row>
    <row r="25" spans="2:81" s="37" customFormat="1" ht="11.25" customHeight="1">
      <c r="B25" s="44"/>
      <c r="C25" s="455"/>
      <c r="D25" s="455"/>
      <c r="E25" s="455"/>
      <c r="F25" s="455"/>
      <c r="G25" s="455"/>
      <c r="H25" s="455"/>
      <c r="I25" s="455"/>
      <c r="J25" s="455"/>
      <c r="K25" s="455"/>
      <c r="L25" s="455"/>
      <c r="M25" s="455"/>
      <c r="N25" s="455"/>
      <c r="O25" s="455"/>
      <c r="P25" s="455"/>
      <c r="Q25" s="455"/>
      <c r="R25" s="455"/>
      <c r="S25" s="455"/>
      <c r="T25" s="455"/>
      <c r="U25" s="455"/>
      <c r="V25" s="455"/>
      <c r="W25" s="455"/>
      <c r="X25" s="455"/>
      <c r="Y25" s="455"/>
      <c r="Z25" s="455"/>
      <c r="AA25" s="455"/>
      <c r="AD25" s="440"/>
      <c r="AE25" s="440"/>
      <c r="AF25" s="440"/>
      <c r="AG25" s="440"/>
      <c r="AH25" s="440"/>
      <c r="AI25" s="440"/>
      <c r="AJ25" s="531"/>
      <c r="AK25" s="531"/>
      <c r="AL25" s="531"/>
      <c r="AM25" s="531"/>
      <c r="AN25" s="531"/>
      <c r="AO25" s="531"/>
      <c r="AP25" s="531"/>
      <c r="AQ25" s="531"/>
      <c r="AR25" s="531"/>
      <c r="AS25" s="531"/>
      <c r="AT25" s="531"/>
      <c r="AU25" s="531"/>
      <c r="AV25" s="531"/>
      <c r="AW25" s="531"/>
      <c r="AX25" s="531"/>
      <c r="AY25" s="531"/>
      <c r="AZ25" s="531"/>
      <c r="BA25" s="531"/>
      <c r="BB25" s="248"/>
      <c r="BC25" s="51"/>
      <c r="CA25" s="23"/>
      <c r="CB25" s="23"/>
      <c r="CC25" s="23"/>
    </row>
    <row r="26" spans="2:81" s="37" customFormat="1" ht="11.25" customHeight="1">
      <c r="B26" s="44"/>
      <c r="C26" s="455"/>
      <c r="D26" s="455"/>
      <c r="E26" s="455"/>
      <c r="F26" s="455"/>
      <c r="G26" s="455"/>
      <c r="H26" s="455"/>
      <c r="I26" s="455"/>
      <c r="J26" s="455"/>
      <c r="K26" s="455"/>
      <c r="L26" s="455"/>
      <c r="M26" s="455"/>
      <c r="N26" s="455"/>
      <c r="O26" s="455"/>
      <c r="P26" s="455"/>
      <c r="Q26" s="455"/>
      <c r="R26" s="455"/>
      <c r="S26" s="455"/>
      <c r="T26" s="455"/>
      <c r="U26" s="455"/>
      <c r="V26" s="455"/>
      <c r="W26" s="455"/>
      <c r="X26" s="455"/>
      <c r="Y26" s="455"/>
      <c r="Z26" s="455"/>
      <c r="AA26" s="455"/>
      <c r="AD26" s="440" t="s">
        <v>5</v>
      </c>
      <c r="AE26" s="440"/>
      <c r="AF26" s="440"/>
      <c r="AG26" s="440"/>
      <c r="AH26" s="440"/>
      <c r="AI26" s="440"/>
      <c r="AJ26" s="531"/>
      <c r="AK26" s="531"/>
      <c r="AL26" s="531"/>
      <c r="AM26" s="531"/>
      <c r="AN26" s="531"/>
      <c r="AO26" s="531"/>
      <c r="AP26" s="531"/>
      <c r="AQ26" s="531"/>
      <c r="AR26" s="531"/>
      <c r="AS26" s="531"/>
      <c r="AT26" s="531"/>
      <c r="AU26" s="531"/>
      <c r="AV26" s="531"/>
      <c r="AW26" s="531"/>
      <c r="AX26" s="531"/>
      <c r="AY26" s="531"/>
      <c r="AZ26" s="531"/>
      <c r="BA26" s="531"/>
      <c r="BB26" s="247"/>
      <c r="BC26" s="51"/>
      <c r="CA26" s="29"/>
      <c r="CB26" s="23"/>
      <c r="CC26" s="23"/>
    </row>
    <row r="27" spans="2:81" s="37" customFormat="1" ht="11.25" customHeight="1">
      <c r="B27" s="44"/>
      <c r="AD27" s="441"/>
      <c r="AE27" s="441"/>
      <c r="AF27" s="441"/>
      <c r="AG27" s="441"/>
      <c r="AH27" s="441"/>
      <c r="AI27" s="441"/>
      <c r="AJ27" s="532"/>
      <c r="AK27" s="532"/>
      <c r="AL27" s="532"/>
      <c r="AM27" s="532"/>
      <c r="AN27" s="532"/>
      <c r="AO27" s="532"/>
      <c r="AP27" s="532"/>
      <c r="AQ27" s="532"/>
      <c r="AR27" s="532"/>
      <c r="AS27" s="532"/>
      <c r="AT27" s="532"/>
      <c r="AU27" s="532"/>
      <c r="AV27" s="532"/>
      <c r="AW27" s="532"/>
      <c r="AX27" s="532"/>
      <c r="AY27" s="532"/>
      <c r="AZ27" s="532"/>
      <c r="BA27" s="532"/>
      <c r="BB27" s="247"/>
      <c r="BC27" s="51"/>
      <c r="CA27" s="23"/>
      <c r="CB27" s="23"/>
      <c r="CC27" s="23"/>
    </row>
    <row r="28" spans="2:81" s="37" customFormat="1" ht="6.75" customHeight="1">
      <c r="B28" s="44"/>
      <c r="BC28" s="51"/>
      <c r="CA28" s="29"/>
      <c r="CB28" s="23"/>
      <c r="CC28" s="23"/>
    </row>
    <row r="29" spans="2:81" s="37" customFormat="1" ht="11.25" customHeight="1">
      <c r="B29" s="44"/>
      <c r="C29" s="444" t="s">
        <v>424</v>
      </c>
      <c r="D29" s="444"/>
      <c r="E29" s="444"/>
      <c r="F29" s="444"/>
      <c r="G29" s="444"/>
      <c r="H29" s="444"/>
      <c r="I29" s="444"/>
      <c r="J29" s="444"/>
      <c r="K29" s="444"/>
      <c r="L29" s="444"/>
      <c r="M29" s="444"/>
      <c r="N29" s="444"/>
      <c r="O29" s="444"/>
      <c r="P29" s="444"/>
      <c r="Q29" s="444"/>
      <c r="R29" s="444"/>
      <c r="S29" s="444"/>
      <c r="T29" s="444"/>
      <c r="U29" s="444"/>
      <c r="V29" s="444"/>
      <c r="W29" s="444"/>
      <c r="X29" s="444"/>
      <c r="Y29" s="444"/>
      <c r="Z29" s="444"/>
      <c r="AA29" s="444"/>
      <c r="AB29" s="444"/>
      <c r="AC29" s="444"/>
      <c r="AD29" s="444"/>
      <c r="AE29" s="444"/>
      <c r="AF29" s="444"/>
      <c r="AG29" s="444"/>
      <c r="AH29" s="444"/>
      <c r="AI29" s="444"/>
      <c r="AJ29" s="444"/>
      <c r="AK29" s="444"/>
      <c r="AL29" s="444"/>
      <c r="AM29" s="444"/>
      <c r="AN29" s="444"/>
      <c r="AO29" s="444"/>
      <c r="AP29" s="444"/>
      <c r="AQ29" s="444"/>
      <c r="AR29" s="444"/>
      <c r="AS29" s="444"/>
      <c r="AT29" s="444"/>
      <c r="AU29" s="444"/>
      <c r="AV29" s="444"/>
      <c r="AW29" s="444"/>
      <c r="AX29" s="444"/>
      <c r="AY29" s="444"/>
      <c r="AZ29" s="444"/>
      <c r="BA29" s="444"/>
      <c r="BB29" s="232"/>
      <c r="BC29" s="51"/>
      <c r="CA29" s="23"/>
      <c r="CB29" s="23"/>
      <c r="CC29" s="23"/>
    </row>
    <row r="30" spans="2:81" s="37" customFormat="1" ht="11.25" customHeight="1">
      <c r="B30" s="44"/>
      <c r="C30" s="444"/>
      <c r="D30" s="444"/>
      <c r="E30" s="444"/>
      <c r="F30" s="444"/>
      <c r="G30" s="444"/>
      <c r="H30" s="444"/>
      <c r="I30" s="444"/>
      <c r="J30" s="444"/>
      <c r="K30" s="444"/>
      <c r="L30" s="444"/>
      <c r="M30" s="444"/>
      <c r="N30" s="444"/>
      <c r="O30" s="444"/>
      <c r="P30" s="444"/>
      <c r="Q30" s="444"/>
      <c r="R30" s="444"/>
      <c r="S30" s="444"/>
      <c r="T30" s="444"/>
      <c r="U30" s="444"/>
      <c r="V30" s="444"/>
      <c r="W30" s="444"/>
      <c r="X30" s="444"/>
      <c r="Y30" s="444"/>
      <c r="Z30" s="444"/>
      <c r="AA30" s="444"/>
      <c r="AB30" s="444"/>
      <c r="AC30" s="444"/>
      <c r="AD30" s="444"/>
      <c r="AE30" s="444"/>
      <c r="AF30" s="444"/>
      <c r="AG30" s="444"/>
      <c r="AH30" s="444"/>
      <c r="AI30" s="444"/>
      <c r="AJ30" s="444"/>
      <c r="AK30" s="444"/>
      <c r="AL30" s="444"/>
      <c r="AM30" s="444"/>
      <c r="AN30" s="444"/>
      <c r="AO30" s="444"/>
      <c r="AP30" s="444"/>
      <c r="AQ30" s="444"/>
      <c r="AR30" s="444"/>
      <c r="AS30" s="444"/>
      <c r="AT30" s="444"/>
      <c r="AU30" s="444"/>
      <c r="AV30" s="444"/>
      <c r="AW30" s="444"/>
      <c r="AX30" s="444"/>
      <c r="AY30" s="444"/>
      <c r="AZ30" s="444"/>
      <c r="BA30" s="444"/>
      <c r="BB30" s="232"/>
      <c r="BC30" s="47"/>
      <c r="CA30" s="29"/>
      <c r="CB30" s="23"/>
      <c r="CC30" s="23"/>
    </row>
    <row r="31" spans="2:81" s="37" customFormat="1" ht="6" customHeight="1">
      <c r="B31" s="44"/>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7"/>
      <c r="CA31" s="23"/>
      <c r="CB31" s="23"/>
      <c r="CC31" s="23"/>
    </row>
    <row r="32" spans="2:81" s="37" customFormat="1" ht="20.149999999999999" customHeight="1">
      <c r="B32" s="44"/>
      <c r="C32" s="433" t="s">
        <v>11</v>
      </c>
      <c r="D32" s="433"/>
      <c r="E32" s="433"/>
      <c r="F32" s="433"/>
      <c r="G32" s="433"/>
      <c r="H32" s="433"/>
      <c r="I32" s="433"/>
      <c r="J32" s="433"/>
      <c r="K32" s="433"/>
      <c r="L32" s="433"/>
      <c r="M32" s="533" t="str">
        <f>設備機器一覧!L109</f>
        <v/>
      </c>
      <c r="N32" s="533"/>
      <c r="O32" s="533"/>
      <c r="P32" s="533"/>
      <c r="Q32" s="533"/>
      <c r="R32" s="533"/>
      <c r="S32" s="533"/>
      <c r="T32" s="533"/>
      <c r="U32" s="533"/>
      <c r="V32" s="533"/>
      <c r="W32" s="533"/>
      <c r="X32" s="533"/>
      <c r="Y32" s="533"/>
      <c r="Z32" s="533"/>
      <c r="AA32" s="533"/>
      <c r="AB32" s="533"/>
      <c r="AC32" s="533"/>
      <c r="AD32" s="533"/>
      <c r="AE32" s="533"/>
      <c r="AF32" s="533"/>
      <c r="AG32" s="533"/>
      <c r="AH32" s="533"/>
      <c r="AI32" s="533"/>
      <c r="AJ32" s="533"/>
      <c r="AK32" s="533"/>
      <c r="AL32" s="533"/>
      <c r="AM32" s="533"/>
      <c r="AN32" s="533"/>
      <c r="AO32" s="533"/>
      <c r="AP32" s="533"/>
      <c r="AQ32" s="533"/>
      <c r="AR32" s="533"/>
      <c r="AS32" s="533"/>
      <c r="AT32" s="533"/>
      <c r="AU32" s="533"/>
      <c r="AV32" s="533"/>
      <c r="AW32" s="533"/>
      <c r="AX32" s="533"/>
      <c r="AY32" s="533"/>
      <c r="AZ32" s="533"/>
      <c r="BA32" s="533"/>
      <c r="BB32" s="233"/>
      <c r="BC32" s="47"/>
      <c r="BF32" s="447"/>
      <c r="BG32" s="448"/>
      <c r="BH32" s="448"/>
      <c r="BI32" s="448"/>
      <c r="BJ32" s="448"/>
      <c r="BK32" s="448"/>
      <c r="BL32" s="448"/>
      <c r="BM32" s="448"/>
      <c r="BN32" s="448"/>
      <c r="BO32" s="448"/>
      <c r="BP32" s="448"/>
      <c r="BQ32" s="448"/>
      <c r="BR32" s="448"/>
      <c r="CA32" s="29"/>
      <c r="CB32" s="23"/>
      <c r="CC32" s="23"/>
    </row>
    <row r="33" spans="2:81" s="37" customFormat="1" ht="20.149999999999999" customHeight="1">
      <c r="B33" s="54"/>
      <c r="C33" s="433"/>
      <c r="D33" s="433"/>
      <c r="E33" s="433"/>
      <c r="F33" s="433"/>
      <c r="G33" s="433"/>
      <c r="H33" s="433"/>
      <c r="I33" s="433"/>
      <c r="J33" s="433"/>
      <c r="K33" s="433"/>
      <c r="L33" s="433"/>
      <c r="M33" s="534"/>
      <c r="N33" s="534"/>
      <c r="O33" s="534"/>
      <c r="P33" s="534"/>
      <c r="Q33" s="534"/>
      <c r="R33" s="534"/>
      <c r="S33" s="534"/>
      <c r="T33" s="534"/>
      <c r="U33" s="534"/>
      <c r="V33" s="534"/>
      <c r="W33" s="534"/>
      <c r="X33" s="534"/>
      <c r="Y33" s="534"/>
      <c r="Z33" s="534"/>
      <c r="AA33" s="534"/>
      <c r="AB33" s="534"/>
      <c r="AC33" s="534"/>
      <c r="AD33" s="534"/>
      <c r="AE33" s="534"/>
      <c r="AF33" s="534"/>
      <c r="AG33" s="534"/>
      <c r="AH33" s="534"/>
      <c r="AI33" s="534"/>
      <c r="AJ33" s="534"/>
      <c r="AK33" s="534"/>
      <c r="AL33" s="534"/>
      <c r="AM33" s="534"/>
      <c r="AN33" s="534"/>
      <c r="AO33" s="534"/>
      <c r="AP33" s="534"/>
      <c r="AQ33" s="534"/>
      <c r="AR33" s="534"/>
      <c r="AS33" s="534"/>
      <c r="AT33" s="534"/>
      <c r="AU33" s="534"/>
      <c r="AV33" s="534"/>
      <c r="AW33" s="534"/>
      <c r="AX33" s="534"/>
      <c r="AY33" s="534"/>
      <c r="AZ33" s="534"/>
      <c r="BA33" s="534"/>
      <c r="BB33" s="233"/>
      <c r="BC33" s="47"/>
      <c r="BF33" s="448"/>
      <c r="BG33" s="448"/>
      <c r="BH33" s="448"/>
      <c r="BI33" s="448"/>
      <c r="BJ33" s="448"/>
      <c r="BK33" s="448"/>
      <c r="BL33" s="448"/>
      <c r="BM33" s="448"/>
      <c r="BN33" s="448"/>
      <c r="BO33" s="448"/>
      <c r="BP33" s="448"/>
      <c r="BQ33" s="448"/>
      <c r="BR33" s="448"/>
      <c r="CA33" s="23"/>
      <c r="CB33" s="23"/>
      <c r="CC33" s="23"/>
    </row>
    <row r="34" spans="2:81" s="37" customFormat="1" ht="6.75" customHeight="1">
      <c r="B34" s="54"/>
      <c r="C34" s="53"/>
      <c r="D34" s="53"/>
      <c r="E34" s="53"/>
      <c r="F34" s="53"/>
      <c r="G34" s="53"/>
      <c r="H34" s="53"/>
      <c r="I34" s="53"/>
      <c r="J34" s="53"/>
      <c r="K34" s="53"/>
      <c r="L34" s="53"/>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47"/>
      <c r="CA34" s="29"/>
      <c r="CB34" s="23"/>
      <c r="CC34" s="23"/>
    </row>
    <row r="35" spans="2:81" s="37" customFormat="1" ht="9" customHeight="1">
      <c r="B35" s="54"/>
      <c r="C35" s="433" t="s">
        <v>12</v>
      </c>
      <c r="D35" s="433"/>
      <c r="E35" s="433"/>
      <c r="F35" s="433"/>
      <c r="G35" s="433"/>
      <c r="H35" s="433"/>
      <c r="I35" s="433"/>
      <c r="J35" s="433"/>
      <c r="K35" s="433"/>
      <c r="L35" s="433"/>
      <c r="M35" s="536" t="s">
        <v>40</v>
      </c>
      <c r="N35" s="536"/>
      <c r="O35" s="536"/>
      <c r="P35" s="536"/>
      <c r="Q35" s="536"/>
      <c r="R35" s="536"/>
      <c r="S35" s="536"/>
      <c r="T35" s="536"/>
      <c r="U35" s="536"/>
      <c r="V35" s="536"/>
      <c r="W35" s="536"/>
      <c r="X35" s="536"/>
      <c r="Y35" s="536"/>
      <c r="Z35" s="536"/>
      <c r="AA35" s="536"/>
      <c r="AB35" s="536"/>
      <c r="AC35" s="536"/>
      <c r="AD35" s="536"/>
      <c r="AE35" s="536"/>
      <c r="AF35" s="536"/>
      <c r="AG35" s="536"/>
      <c r="AH35" s="536"/>
      <c r="AI35" s="536"/>
      <c r="AJ35" s="536"/>
      <c r="AK35" s="536"/>
      <c r="AL35" s="536"/>
      <c r="AM35" s="536"/>
      <c r="AN35" s="536"/>
      <c r="AO35" s="536"/>
      <c r="AP35" s="536"/>
      <c r="AQ35" s="536"/>
      <c r="AR35" s="536"/>
      <c r="AS35" s="536"/>
      <c r="AT35" s="536"/>
      <c r="AU35" s="536"/>
      <c r="AV35" s="536"/>
      <c r="AW35" s="536"/>
      <c r="AX35" s="536"/>
      <c r="AY35" s="536"/>
      <c r="AZ35" s="536"/>
      <c r="BA35" s="536"/>
      <c r="BB35" s="237"/>
      <c r="BC35" s="47"/>
      <c r="BF35" s="56" t="s">
        <v>373</v>
      </c>
      <c r="CA35" s="23"/>
      <c r="CB35" s="23"/>
      <c r="CC35" s="23"/>
    </row>
    <row r="36" spans="2:81" s="37" customFormat="1" ht="9" customHeight="1">
      <c r="B36" s="54"/>
      <c r="C36" s="433"/>
      <c r="D36" s="433"/>
      <c r="E36" s="433"/>
      <c r="F36" s="433"/>
      <c r="G36" s="433"/>
      <c r="H36" s="433"/>
      <c r="I36" s="433"/>
      <c r="J36" s="433"/>
      <c r="K36" s="433"/>
      <c r="L36" s="433"/>
      <c r="M36" s="537"/>
      <c r="N36" s="537"/>
      <c r="O36" s="537"/>
      <c r="P36" s="537"/>
      <c r="Q36" s="537"/>
      <c r="R36" s="537"/>
      <c r="S36" s="537"/>
      <c r="T36" s="537"/>
      <c r="U36" s="537"/>
      <c r="V36" s="537"/>
      <c r="W36" s="537"/>
      <c r="X36" s="537"/>
      <c r="Y36" s="537"/>
      <c r="Z36" s="537"/>
      <c r="AA36" s="537"/>
      <c r="AB36" s="537"/>
      <c r="AC36" s="537"/>
      <c r="AD36" s="537"/>
      <c r="AE36" s="537"/>
      <c r="AF36" s="537"/>
      <c r="AG36" s="537"/>
      <c r="AH36" s="537"/>
      <c r="AI36" s="537"/>
      <c r="AJ36" s="537"/>
      <c r="AK36" s="537"/>
      <c r="AL36" s="537"/>
      <c r="AM36" s="537"/>
      <c r="AN36" s="537"/>
      <c r="AO36" s="537"/>
      <c r="AP36" s="537"/>
      <c r="AQ36" s="537"/>
      <c r="AR36" s="537"/>
      <c r="AS36" s="537"/>
      <c r="AT36" s="537"/>
      <c r="AU36" s="537"/>
      <c r="AV36" s="537"/>
      <c r="AW36" s="537"/>
      <c r="AX36" s="537"/>
      <c r="AY36" s="537"/>
      <c r="AZ36" s="537"/>
      <c r="BA36" s="537"/>
      <c r="BB36" s="237"/>
      <c r="BC36" s="47"/>
      <c r="BF36" s="56"/>
      <c r="CA36" s="29"/>
      <c r="CB36" s="23"/>
      <c r="CC36" s="23"/>
    </row>
    <row r="37" spans="2:81" s="37" customFormat="1" ht="6.75" customHeight="1">
      <c r="B37" s="54"/>
      <c r="C37" s="53"/>
      <c r="D37" s="53"/>
      <c r="E37" s="53"/>
      <c r="F37" s="53"/>
      <c r="G37" s="53"/>
      <c r="H37" s="53"/>
      <c r="I37" s="53"/>
      <c r="J37" s="53"/>
      <c r="K37" s="53"/>
      <c r="L37" s="53"/>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47"/>
      <c r="CA37" s="23"/>
      <c r="CB37" s="23"/>
      <c r="CC37" s="23"/>
    </row>
    <row r="38" spans="2:81" s="37" customFormat="1" ht="9" customHeight="1">
      <c r="B38" s="54"/>
      <c r="C38" s="433" t="s">
        <v>13</v>
      </c>
      <c r="D38" s="433"/>
      <c r="E38" s="433"/>
      <c r="F38" s="433"/>
      <c r="G38" s="433"/>
      <c r="H38" s="433"/>
      <c r="I38" s="433"/>
      <c r="J38" s="433"/>
      <c r="K38" s="433"/>
      <c r="L38" s="433"/>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6"/>
      <c r="AO38" s="536"/>
      <c r="AP38" s="536"/>
      <c r="AQ38" s="536"/>
      <c r="AR38" s="536"/>
      <c r="AS38" s="536"/>
      <c r="AT38" s="536"/>
      <c r="AU38" s="536"/>
      <c r="AV38" s="536"/>
      <c r="AW38" s="536"/>
      <c r="AX38" s="536"/>
      <c r="AY38" s="536"/>
      <c r="AZ38" s="536"/>
      <c r="BA38" s="536"/>
      <c r="BB38" s="236"/>
      <c r="BC38" s="47"/>
      <c r="CA38" s="29"/>
      <c r="CB38" s="23"/>
      <c r="CC38" s="23"/>
    </row>
    <row r="39" spans="2:81" s="37" customFormat="1" ht="9" customHeight="1">
      <c r="B39" s="54"/>
      <c r="C39" s="433"/>
      <c r="D39" s="433"/>
      <c r="E39" s="433"/>
      <c r="F39" s="433"/>
      <c r="G39" s="433"/>
      <c r="H39" s="433"/>
      <c r="I39" s="433"/>
      <c r="J39" s="433"/>
      <c r="K39" s="433"/>
      <c r="L39" s="433"/>
      <c r="M39" s="537"/>
      <c r="N39" s="537"/>
      <c r="O39" s="537"/>
      <c r="P39" s="537"/>
      <c r="Q39" s="537"/>
      <c r="R39" s="537"/>
      <c r="S39" s="537"/>
      <c r="T39" s="537"/>
      <c r="U39" s="537"/>
      <c r="V39" s="537"/>
      <c r="W39" s="537"/>
      <c r="X39" s="537"/>
      <c r="Y39" s="537"/>
      <c r="Z39" s="537"/>
      <c r="AA39" s="537"/>
      <c r="AB39" s="537"/>
      <c r="AC39" s="537"/>
      <c r="AD39" s="537"/>
      <c r="AE39" s="537"/>
      <c r="AF39" s="537"/>
      <c r="AG39" s="537"/>
      <c r="AH39" s="537"/>
      <c r="AI39" s="537"/>
      <c r="AJ39" s="537"/>
      <c r="AK39" s="537"/>
      <c r="AL39" s="537"/>
      <c r="AM39" s="537"/>
      <c r="AN39" s="537"/>
      <c r="AO39" s="537"/>
      <c r="AP39" s="537"/>
      <c r="AQ39" s="537"/>
      <c r="AR39" s="537"/>
      <c r="AS39" s="537"/>
      <c r="AT39" s="537"/>
      <c r="AU39" s="537"/>
      <c r="AV39" s="537"/>
      <c r="AW39" s="537"/>
      <c r="AX39" s="537"/>
      <c r="AY39" s="537"/>
      <c r="AZ39" s="537"/>
      <c r="BA39" s="537"/>
      <c r="BB39" s="236"/>
      <c r="BC39" s="47"/>
      <c r="BF39" s="56"/>
      <c r="CA39" s="23"/>
      <c r="CB39" s="23"/>
      <c r="CC39" s="23"/>
    </row>
    <row r="40" spans="2:81" s="37" customFormat="1" ht="5.25" customHeight="1">
      <c r="B40" s="54"/>
      <c r="C40" s="53"/>
      <c r="D40" s="53"/>
      <c r="E40" s="53"/>
      <c r="F40" s="53"/>
      <c r="G40" s="53"/>
      <c r="H40" s="53"/>
      <c r="I40" s="53"/>
      <c r="J40" s="53"/>
      <c r="K40" s="53"/>
      <c r="L40" s="53"/>
      <c r="M40" s="46"/>
      <c r="N40" s="55"/>
      <c r="O40" s="55"/>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7"/>
      <c r="CA40" s="29"/>
      <c r="CB40" s="23"/>
      <c r="CC40" s="23"/>
    </row>
    <row r="41" spans="2:81" s="37" customFormat="1" ht="11.25" customHeight="1">
      <c r="B41" s="54"/>
      <c r="C41" s="432" t="s">
        <v>28</v>
      </c>
      <c r="D41" s="432"/>
      <c r="E41" s="432"/>
      <c r="F41" s="432"/>
      <c r="G41" s="432"/>
      <c r="H41" s="432"/>
      <c r="I41" s="432"/>
      <c r="J41" s="432"/>
      <c r="K41" s="432"/>
      <c r="L41" s="432"/>
      <c r="M41" s="427" t="s">
        <v>18</v>
      </c>
      <c r="N41" s="427"/>
      <c r="O41" s="427"/>
      <c r="P41" s="427"/>
      <c r="Q41" s="529"/>
      <c r="R41" s="529"/>
      <c r="S41" s="427" t="s">
        <v>19</v>
      </c>
      <c r="T41" s="427"/>
      <c r="U41" s="529"/>
      <c r="V41" s="529"/>
      <c r="W41" s="427" t="s">
        <v>20</v>
      </c>
      <c r="X41" s="427"/>
      <c r="Y41" s="529"/>
      <c r="Z41" s="529"/>
      <c r="AA41" s="427" t="s">
        <v>21</v>
      </c>
      <c r="AB41" s="427"/>
      <c r="AC41" s="427"/>
      <c r="AD41" s="427"/>
      <c r="AE41" s="427"/>
      <c r="AF41" s="427"/>
      <c r="AG41" s="427"/>
      <c r="AH41" s="427"/>
      <c r="AI41" s="529"/>
      <c r="AJ41" s="529"/>
      <c r="AK41" s="427" t="s">
        <v>19</v>
      </c>
      <c r="AL41" s="427"/>
      <c r="AM41" s="529"/>
      <c r="AN41" s="529"/>
      <c r="AO41" s="427" t="s">
        <v>20</v>
      </c>
      <c r="AP41" s="427"/>
      <c r="AQ41" s="529"/>
      <c r="AR41" s="529"/>
      <c r="AS41" s="427" t="s">
        <v>24</v>
      </c>
      <c r="AT41" s="427"/>
      <c r="AU41" s="427"/>
      <c r="AV41" s="427"/>
      <c r="AW41" s="427"/>
      <c r="AX41" s="427"/>
      <c r="AY41" s="427"/>
      <c r="BA41" s="58"/>
      <c r="BB41" s="58"/>
      <c r="BC41" s="59"/>
      <c r="CA41" s="23"/>
      <c r="CB41" s="23"/>
      <c r="CC41" s="23"/>
    </row>
    <row r="42" spans="2:81" s="37" customFormat="1" ht="11.25" customHeight="1">
      <c r="B42" s="54"/>
      <c r="C42" s="432"/>
      <c r="D42" s="432"/>
      <c r="E42" s="432"/>
      <c r="F42" s="432"/>
      <c r="G42" s="432"/>
      <c r="H42" s="432"/>
      <c r="I42" s="432"/>
      <c r="J42" s="432"/>
      <c r="K42" s="432"/>
      <c r="L42" s="432"/>
      <c r="M42" s="427"/>
      <c r="N42" s="427"/>
      <c r="O42" s="427"/>
      <c r="P42" s="427"/>
      <c r="Q42" s="529"/>
      <c r="R42" s="529"/>
      <c r="S42" s="427"/>
      <c r="T42" s="427"/>
      <c r="U42" s="529"/>
      <c r="V42" s="529"/>
      <c r="W42" s="427"/>
      <c r="X42" s="427"/>
      <c r="Y42" s="529"/>
      <c r="Z42" s="529"/>
      <c r="AA42" s="427"/>
      <c r="AB42" s="427"/>
      <c r="AC42" s="427"/>
      <c r="AD42" s="427"/>
      <c r="AE42" s="427"/>
      <c r="AF42" s="427"/>
      <c r="AG42" s="427"/>
      <c r="AH42" s="427"/>
      <c r="AI42" s="529"/>
      <c r="AJ42" s="529"/>
      <c r="AK42" s="427"/>
      <c r="AL42" s="427"/>
      <c r="AM42" s="529"/>
      <c r="AN42" s="529"/>
      <c r="AO42" s="427"/>
      <c r="AP42" s="427"/>
      <c r="AQ42" s="529"/>
      <c r="AR42" s="529"/>
      <c r="AS42" s="427"/>
      <c r="AT42" s="427"/>
      <c r="AU42" s="427"/>
      <c r="AV42" s="427"/>
      <c r="AW42" s="427"/>
      <c r="AX42" s="427"/>
      <c r="AY42" s="427"/>
      <c r="AZ42" s="58"/>
      <c r="BA42" s="58"/>
      <c r="BB42" s="58"/>
      <c r="BC42" s="59"/>
      <c r="CA42" s="29"/>
      <c r="CB42" s="23"/>
      <c r="CC42" s="23"/>
    </row>
    <row r="43" spans="2:81" s="37" customFormat="1" ht="5.25" customHeight="1">
      <c r="B43" s="54"/>
      <c r="C43" s="57"/>
      <c r="D43" s="57"/>
      <c r="E43" s="57"/>
      <c r="F43" s="57"/>
      <c r="G43" s="57"/>
      <c r="H43" s="57"/>
      <c r="I43" s="57"/>
      <c r="J43" s="57"/>
      <c r="K43" s="57"/>
      <c r="L43" s="57"/>
      <c r="M43" s="58"/>
      <c r="N43" s="58"/>
      <c r="O43" s="58"/>
      <c r="P43" s="58"/>
      <c r="Q43" s="60"/>
      <c r="R43" s="60"/>
      <c r="S43" s="58"/>
      <c r="T43" s="58"/>
      <c r="U43" s="60"/>
      <c r="V43" s="60"/>
      <c r="W43" s="58"/>
      <c r="X43" s="58"/>
      <c r="Y43" s="60"/>
      <c r="Z43" s="60"/>
      <c r="AA43" s="58"/>
      <c r="AB43" s="58"/>
      <c r="AC43" s="58"/>
      <c r="AD43" s="58"/>
      <c r="AE43" s="58"/>
      <c r="AF43" s="58"/>
      <c r="AG43" s="58"/>
      <c r="AH43" s="58"/>
      <c r="AI43" s="60"/>
      <c r="AJ43" s="60"/>
      <c r="AK43" s="58"/>
      <c r="AL43" s="58"/>
      <c r="AM43" s="60"/>
      <c r="AN43" s="60"/>
      <c r="AO43" s="58"/>
      <c r="AP43" s="58"/>
      <c r="AQ43" s="60"/>
      <c r="AR43" s="60"/>
      <c r="AS43" s="58"/>
      <c r="AT43" s="58"/>
      <c r="AU43" s="58"/>
      <c r="AV43" s="58"/>
      <c r="AW43" s="58"/>
      <c r="AX43" s="58"/>
      <c r="AY43" s="58"/>
      <c r="AZ43" s="58"/>
      <c r="BA43" s="58"/>
      <c r="BB43" s="58"/>
      <c r="BC43" s="59"/>
      <c r="CA43" s="29"/>
      <c r="CB43" s="23"/>
      <c r="CC43" s="23"/>
    </row>
    <row r="44" spans="2:81" s="39" customFormat="1" ht="11" customHeight="1">
      <c r="B44" s="255"/>
      <c r="C44" s="535" t="s">
        <v>448</v>
      </c>
      <c r="D44" s="535"/>
      <c r="E44" s="535"/>
      <c r="F44" s="535"/>
      <c r="G44" s="535"/>
      <c r="H44" s="535"/>
      <c r="I44" s="535"/>
      <c r="J44" s="535"/>
      <c r="K44" s="535"/>
      <c r="L44" s="259"/>
      <c r="M44" s="425" t="s">
        <v>18</v>
      </c>
      <c r="N44" s="425"/>
      <c r="O44" s="425"/>
      <c r="P44" s="425"/>
      <c r="Q44" s="425"/>
      <c r="R44" s="529"/>
      <c r="S44" s="529"/>
      <c r="T44" s="425" t="s">
        <v>19</v>
      </c>
      <c r="U44" s="425"/>
      <c r="V44" s="529"/>
      <c r="W44" s="529"/>
      <c r="X44" s="425" t="s">
        <v>25</v>
      </c>
      <c r="Y44" s="425"/>
      <c r="Z44" s="529"/>
      <c r="AA44" s="529"/>
      <c r="AB44" s="425" t="s">
        <v>22</v>
      </c>
      <c r="AC44" s="425"/>
      <c r="AD44" s="45"/>
      <c r="AE44" s="529"/>
      <c r="AF44" s="529"/>
      <c r="AG44" s="529"/>
      <c r="AH44" s="425" t="s">
        <v>26</v>
      </c>
      <c r="AI44" s="425"/>
      <c r="AJ44" s="425"/>
      <c r="AK44" s="425"/>
      <c r="AL44" s="530"/>
      <c r="AM44" s="530"/>
      <c r="AN44" s="530"/>
      <c r="AO44" s="425" t="s">
        <v>27</v>
      </c>
      <c r="AP44" s="425"/>
      <c r="AQ44" s="425"/>
      <c r="AR44" s="425"/>
      <c r="AS44" s="270"/>
      <c r="AT44" s="428" t="s">
        <v>40</v>
      </c>
      <c r="AU44" s="428"/>
      <c r="AV44" s="428"/>
      <c r="AW44" s="428"/>
      <c r="AX44" s="428"/>
      <c r="AY44" s="428"/>
      <c r="AZ44" s="428"/>
      <c r="BA44" s="428"/>
      <c r="BB44" s="428"/>
      <c r="BC44" s="429"/>
      <c r="CA44" s="256"/>
      <c r="CB44" s="256"/>
      <c r="CC44" s="256"/>
    </row>
    <row r="45" spans="2:81" s="39" customFormat="1" ht="11" customHeight="1">
      <c r="B45" s="255"/>
      <c r="C45" s="535"/>
      <c r="D45" s="535"/>
      <c r="E45" s="535"/>
      <c r="F45" s="535"/>
      <c r="G45" s="535"/>
      <c r="H45" s="535"/>
      <c r="I45" s="535"/>
      <c r="J45" s="535"/>
      <c r="K45" s="535"/>
      <c r="L45" s="259"/>
      <c r="M45" s="425"/>
      <c r="N45" s="425"/>
      <c r="O45" s="425"/>
      <c r="P45" s="425"/>
      <c r="Q45" s="425"/>
      <c r="R45" s="529"/>
      <c r="S45" s="529"/>
      <c r="T45" s="425"/>
      <c r="U45" s="425"/>
      <c r="V45" s="529"/>
      <c r="W45" s="529"/>
      <c r="X45" s="425"/>
      <c r="Y45" s="425"/>
      <c r="Z45" s="529"/>
      <c r="AA45" s="529"/>
      <c r="AB45" s="425"/>
      <c r="AC45" s="425"/>
      <c r="AD45" s="45"/>
      <c r="AE45" s="529"/>
      <c r="AF45" s="529"/>
      <c r="AG45" s="529"/>
      <c r="AH45" s="425"/>
      <c r="AI45" s="425"/>
      <c r="AJ45" s="425"/>
      <c r="AK45" s="425"/>
      <c r="AL45" s="530"/>
      <c r="AM45" s="530"/>
      <c r="AN45" s="530"/>
      <c r="AO45" s="425"/>
      <c r="AP45" s="425"/>
      <c r="AQ45" s="425"/>
      <c r="AR45" s="425"/>
      <c r="AS45" s="270"/>
      <c r="AT45" s="428"/>
      <c r="AU45" s="428"/>
      <c r="AV45" s="428"/>
      <c r="AW45" s="428"/>
      <c r="AX45" s="428"/>
      <c r="AY45" s="428"/>
      <c r="AZ45" s="428"/>
      <c r="BA45" s="428"/>
      <c r="BB45" s="428"/>
      <c r="BC45" s="429"/>
      <c r="CA45" s="256"/>
      <c r="CB45" s="256"/>
      <c r="CC45" s="256"/>
    </row>
    <row r="46" spans="2:81" s="39" customFormat="1" ht="5" customHeight="1">
      <c r="B46" s="255"/>
      <c r="C46" s="259"/>
      <c r="D46" s="259"/>
      <c r="E46" s="259"/>
      <c r="F46" s="259"/>
      <c r="G46" s="259"/>
      <c r="H46" s="259"/>
      <c r="I46" s="259"/>
      <c r="J46" s="259"/>
      <c r="K46" s="259"/>
      <c r="L46" s="259"/>
      <c r="M46" s="258"/>
      <c r="N46" s="251"/>
      <c r="O46" s="251"/>
      <c r="P46" s="251"/>
      <c r="Q46" s="251"/>
      <c r="R46" s="252"/>
      <c r="S46" s="252"/>
      <c r="T46" s="45"/>
      <c r="U46" s="45"/>
      <c r="V46" s="252"/>
      <c r="W46" s="252"/>
      <c r="X46" s="45"/>
      <c r="Y46" s="45"/>
      <c r="Z46" s="252"/>
      <c r="AA46" s="252"/>
      <c r="AB46" s="45"/>
      <c r="AC46" s="45"/>
      <c r="AD46" s="45"/>
      <c r="AE46" s="252"/>
      <c r="AF46" s="252"/>
      <c r="AG46" s="252"/>
      <c r="AH46" s="251"/>
      <c r="AI46" s="251"/>
      <c r="AJ46" s="251"/>
      <c r="AK46" s="251"/>
      <c r="AL46" s="253"/>
      <c r="AM46" s="253"/>
      <c r="AN46" s="253"/>
      <c r="AO46" s="45"/>
      <c r="AP46" s="45"/>
      <c r="AQ46" s="45"/>
      <c r="AR46" s="45"/>
      <c r="AS46" s="271"/>
      <c r="AT46" s="430"/>
      <c r="AU46" s="430"/>
      <c r="AV46" s="430"/>
      <c r="AW46" s="430"/>
      <c r="AX46" s="430"/>
      <c r="AY46" s="430"/>
      <c r="AZ46" s="430"/>
      <c r="BA46" s="430"/>
      <c r="BB46" s="430"/>
      <c r="BC46" s="431"/>
      <c r="CA46" s="257"/>
      <c r="CB46" s="256"/>
      <c r="CC46" s="256"/>
    </row>
    <row r="47" spans="2:81" s="37" customFormat="1" ht="6" customHeight="1" thickBot="1">
      <c r="B47" s="61"/>
      <c r="C47" s="62"/>
      <c r="D47" s="62"/>
      <c r="E47" s="62"/>
      <c r="F47" s="62"/>
      <c r="G47" s="62"/>
      <c r="H47" s="62"/>
      <c r="I47" s="62"/>
      <c r="J47" s="62"/>
      <c r="K47" s="62"/>
      <c r="L47" s="62"/>
      <c r="M47" s="62"/>
      <c r="N47" s="62"/>
      <c r="O47" s="62"/>
      <c r="P47" s="62"/>
      <c r="Q47" s="62"/>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2"/>
      <c r="AV47" s="62"/>
      <c r="AW47" s="62"/>
      <c r="AX47" s="62"/>
      <c r="AY47" s="62"/>
      <c r="AZ47" s="62"/>
      <c r="BA47" s="62"/>
      <c r="BB47" s="62"/>
      <c r="BC47" s="64"/>
      <c r="CA47" s="23"/>
      <c r="CB47" s="23"/>
      <c r="CC47" s="23"/>
    </row>
    <row r="48" spans="2:81" ht="11.25" customHeight="1">
      <c r="C48" s="65"/>
      <c r="D48" s="65"/>
      <c r="E48" s="65"/>
      <c r="F48" s="65"/>
      <c r="G48" s="65"/>
      <c r="H48" s="65"/>
      <c r="I48" s="65"/>
      <c r="J48" s="65"/>
      <c r="K48" s="65"/>
      <c r="L48" s="65"/>
      <c r="M48" s="65"/>
      <c r="N48" s="65"/>
      <c r="O48" s="65"/>
      <c r="P48" s="65"/>
      <c r="Q48" s="65"/>
      <c r="R48" s="65"/>
      <c r="S48" s="65"/>
      <c r="T48" s="65"/>
      <c r="U48" s="66"/>
      <c r="V48" s="66"/>
      <c r="W48" s="67"/>
      <c r="X48" s="67"/>
      <c r="Y48" s="67"/>
      <c r="Z48" s="67"/>
      <c r="AA48" s="67"/>
      <c r="AB48" s="67"/>
      <c r="AC48" s="66"/>
      <c r="AD48" s="66"/>
      <c r="AE48" s="67"/>
      <c r="AF48" s="67"/>
      <c r="AG48" s="67"/>
      <c r="AH48" s="67"/>
      <c r="AI48" s="67"/>
      <c r="AJ48" s="67"/>
      <c r="AK48" s="67"/>
      <c r="CA48" s="23"/>
      <c r="CB48" s="23"/>
      <c r="CC48" s="23"/>
    </row>
    <row r="49" spans="1:144" ht="11.25" customHeight="1">
      <c r="C49" s="414" t="s">
        <v>428</v>
      </c>
      <c r="D49" s="415"/>
      <c r="E49" s="415"/>
      <c r="F49" s="415"/>
      <c r="G49" s="415"/>
      <c r="H49" s="415"/>
      <c r="I49" s="415"/>
      <c r="J49" s="415"/>
      <c r="K49" s="415"/>
      <c r="L49" s="416"/>
      <c r="M49" s="404" t="s">
        <v>387</v>
      </c>
      <c r="N49" s="404"/>
      <c r="O49" s="406" t="s">
        <v>385</v>
      </c>
      <c r="P49" s="406"/>
      <c r="Q49" s="406"/>
      <c r="R49" s="406"/>
      <c r="S49" s="406"/>
      <c r="T49" s="406"/>
      <c r="U49" s="545"/>
      <c r="V49" s="545"/>
      <c r="W49" s="545"/>
      <c r="X49" s="545"/>
      <c r="Y49" s="545"/>
      <c r="Z49" s="545"/>
      <c r="AA49" s="545"/>
      <c r="AB49" s="545"/>
      <c r="AC49" s="545"/>
      <c r="AD49" s="545"/>
      <c r="AE49" s="545"/>
      <c r="AF49" s="545"/>
      <c r="AG49" s="545"/>
      <c r="AH49" s="545"/>
      <c r="AI49" s="545"/>
      <c r="AJ49" s="545"/>
      <c r="AK49" s="545"/>
      <c r="AL49" s="545"/>
      <c r="AM49" s="545"/>
      <c r="AN49" s="545"/>
      <c r="AO49" s="545"/>
      <c r="AP49" s="545"/>
      <c r="AQ49" s="545"/>
      <c r="AR49" s="545"/>
      <c r="CA49" s="23"/>
      <c r="CB49" s="23"/>
      <c r="CC49" s="23"/>
    </row>
    <row r="50" spans="1:144" ht="11.25" customHeight="1">
      <c r="C50" s="417"/>
      <c r="D50" s="418"/>
      <c r="E50" s="418"/>
      <c r="F50" s="418"/>
      <c r="G50" s="418"/>
      <c r="H50" s="418"/>
      <c r="I50" s="418"/>
      <c r="J50" s="418"/>
      <c r="K50" s="418"/>
      <c r="L50" s="419"/>
      <c r="M50" s="404"/>
      <c r="N50" s="404"/>
      <c r="O50" s="406"/>
      <c r="P50" s="406"/>
      <c r="Q50" s="406"/>
      <c r="R50" s="406"/>
      <c r="S50" s="406"/>
      <c r="T50" s="406"/>
      <c r="U50" s="545"/>
      <c r="V50" s="545"/>
      <c r="W50" s="545"/>
      <c r="X50" s="545"/>
      <c r="Y50" s="545"/>
      <c r="Z50" s="545"/>
      <c r="AA50" s="545"/>
      <c r="AB50" s="545"/>
      <c r="AC50" s="545"/>
      <c r="AD50" s="545"/>
      <c r="AE50" s="545"/>
      <c r="AF50" s="545"/>
      <c r="AG50" s="545"/>
      <c r="AH50" s="545"/>
      <c r="AI50" s="545"/>
      <c r="AJ50" s="545"/>
      <c r="AK50" s="545"/>
      <c r="AL50" s="545"/>
      <c r="AM50" s="545"/>
      <c r="AN50" s="545"/>
      <c r="AO50" s="545"/>
      <c r="AP50" s="545"/>
      <c r="AQ50" s="545"/>
      <c r="AR50" s="545"/>
      <c r="CA50" s="23"/>
      <c r="CB50" s="23"/>
      <c r="CC50" s="23"/>
    </row>
    <row r="51" spans="1:144" ht="11.25" customHeight="1">
      <c r="C51" s="417"/>
      <c r="D51" s="418"/>
      <c r="E51" s="418"/>
      <c r="F51" s="418"/>
      <c r="G51" s="418"/>
      <c r="H51" s="418"/>
      <c r="I51" s="418"/>
      <c r="J51" s="418"/>
      <c r="K51" s="418"/>
      <c r="L51" s="419"/>
      <c r="M51" s="404" t="s">
        <v>388</v>
      </c>
      <c r="N51" s="404"/>
      <c r="O51" s="406" t="s">
        <v>386</v>
      </c>
      <c r="P51" s="406"/>
      <c r="Q51" s="406"/>
      <c r="R51" s="406"/>
      <c r="S51" s="406"/>
      <c r="T51" s="406"/>
      <c r="U51" s="545"/>
      <c r="V51" s="545"/>
      <c r="W51" s="545"/>
      <c r="X51" s="545"/>
      <c r="Y51" s="545"/>
      <c r="Z51" s="545"/>
      <c r="AA51" s="545"/>
      <c r="AB51" s="545"/>
      <c r="AC51" s="545"/>
      <c r="AD51" s="545"/>
      <c r="AE51" s="545"/>
      <c r="AF51" s="545"/>
      <c r="AG51" s="545"/>
      <c r="AH51" s="545"/>
      <c r="AI51" s="545"/>
      <c r="AJ51" s="545"/>
      <c r="AK51" s="545"/>
      <c r="AL51" s="545"/>
      <c r="AM51" s="545"/>
      <c r="AN51" s="545"/>
      <c r="AO51" s="545"/>
      <c r="AP51" s="545"/>
      <c r="AQ51" s="545"/>
      <c r="AR51" s="545"/>
      <c r="CA51" s="23"/>
      <c r="CB51" s="23"/>
      <c r="CC51" s="23"/>
    </row>
    <row r="52" spans="1:144" ht="11.25" customHeight="1">
      <c r="C52" s="417"/>
      <c r="D52" s="418"/>
      <c r="E52" s="418"/>
      <c r="F52" s="418"/>
      <c r="G52" s="418"/>
      <c r="H52" s="418"/>
      <c r="I52" s="418"/>
      <c r="J52" s="418"/>
      <c r="K52" s="418"/>
      <c r="L52" s="419"/>
      <c r="M52" s="404"/>
      <c r="N52" s="404"/>
      <c r="O52" s="406"/>
      <c r="P52" s="406"/>
      <c r="Q52" s="406"/>
      <c r="R52" s="406"/>
      <c r="S52" s="406"/>
      <c r="T52" s="406"/>
      <c r="U52" s="545"/>
      <c r="V52" s="545"/>
      <c r="W52" s="545"/>
      <c r="X52" s="545"/>
      <c r="Y52" s="545"/>
      <c r="Z52" s="545"/>
      <c r="AA52" s="545"/>
      <c r="AB52" s="545"/>
      <c r="AC52" s="545"/>
      <c r="AD52" s="545"/>
      <c r="AE52" s="545"/>
      <c r="AF52" s="545"/>
      <c r="AG52" s="545"/>
      <c r="AH52" s="545"/>
      <c r="AI52" s="545"/>
      <c r="AJ52" s="545"/>
      <c r="AK52" s="545"/>
      <c r="AL52" s="545"/>
      <c r="AM52" s="545"/>
      <c r="AN52" s="545"/>
      <c r="AO52" s="545"/>
      <c r="AP52" s="545"/>
      <c r="AQ52" s="545"/>
      <c r="AR52" s="545"/>
      <c r="CA52" s="23"/>
      <c r="CB52" s="23"/>
      <c r="CC52" s="23"/>
    </row>
    <row r="53" spans="1:144" ht="11.25" customHeight="1">
      <c r="C53" s="417"/>
      <c r="D53" s="418"/>
      <c r="E53" s="418"/>
      <c r="F53" s="418"/>
      <c r="G53" s="418"/>
      <c r="H53" s="418"/>
      <c r="I53" s="418"/>
      <c r="J53" s="418"/>
      <c r="K53" s="418"/>
      <c r="L53" s="419"/>
      <c r="M53" s="404" t="s">
        <v>389</v>
      </c>
      <c r="N53" s="404"/>
      <c r="O53" s="406" t="s">
        <v>390</v>
      </c>
      <c r="P53" s="406"/>
      <c r="Q53" s="406"/>
      <c r="R53" s="406"/>
      <c r="S53" s="406"/>
      <c r="T53" s="406"/>
      <c r="U53" s="546"/>
      <c r="V53" s="546"/>
      <c r="W53" s="546"/>
      <c r="X53" s="546"/>
      <c r="Y53" s="546"/>
      <c r="Z53" s="546"/>
      <c r="AA53" s="546"/>
      <c r="AB53" s="546"/>
      <c r="AC53" s="546"/>
      <c r="AD53" s="546"/>
      <c r="AE53" s="546"/>
      <c r="AF53" s="546"/>
      <c r="AG53" s="546"/>
      <c r="AH53" s="546"/>
      <c r="AI53" s="546"/>
      <c r="AJ53" s="546"/>
      <c r="AK53" s="546"/>
      <c r="AL53" s="546"/>
      <c r="AM53" s="546"/>
      <c r="AN53" s="546"/>
      <c r="AO53" s="546"/>
      <c r="AP53" s="546"/>
      <c r="AQ53" s="546"/>
      <c r="AR53" s="546"/>
      <c r="CA53" s="23"/>
      <c r="CB53" s="23"/>
      <c r="CC53" s="23"/>
    </row>
    <row r="54" spans="1:144" ht="11.25" customHeight="1">
      <c r="C54" s="417"/>
      <c r="D54" s="418"/>
      <c r="E54" s="418"/>
      <c r="F54" s="418"/>
      <c r="G54" s="418"/>
      <c r="H54" s="418"/>
      <c r="I54" s="418"/>
      <c r="J54" s="418"/>
      <c r="K54" s="418"/>
      <c r="L54" s="419"/>
      <c r="M54" s="405"/>
      <c r="N54" s="405"/>
      <c r="O54" s="407"/>
      <c r="P54" s="407"/>
      <c r="Q54" s="407"/>
      <c r="R54" s="407"/>
      <c r="S54" s="407"/>
      <c r="T54" s="407"/>
      <c r="U54" s="547"/>
      <c r="V54" s="547"/>
      <c r="W54" s="547"/>
      <c r="X54" s="547"/>
      <c r="Y54" s="547"/>
      <c r="Z54" s="547"/>
      <c r="AA54" s="547"/>
      <c r="AB54" s="547"/>
      <c r="AC54" s="547"/>
      <c r="AD54" s="547"/>
      <c r="AE54" s="547"/>
      <c r="AF54" s="547"/>
      <c r="AG54" s="547"/>
      <c r="AH54" s="547"/>
      <c r="AI54" s="547"/>
      <c r="AJ54" s="547"/>
      <c r="AK54" s="547"/>
      <c r="AL54" s="547"/>
      <c r="AM54" s="547"/>
      <c r="AN54" s="547"/>
      <c r="AO54" s="547"/>
      <c r="AP54" s="547"/>
      <c r="AQ54" s="547"/>
      <c r="AR54" s="547"/>
      <c r="CA54" s="23"/>
      <c r="CB54" s="23"/>
      <c r="CC54" s="23"/>
    </row>
    <row r="55" spans="1:144" ht="11.25" customHeight="1">
      <c r="C55" s="417"/>
      <c r="D55" s="418"/>
      <c r="E55" s="418"/>
      <c r="F55" s="418"/>
      <c r="G55" s="418"/>
      <c r="H55" s="418"/>
      <c r="I55" s="418"/>
      <c r="J55" s="418"/>
      <c r="K55" s="418"/>
      <c r="L55" s="419"/>
      <c r="M55" s="404" t="s">
        <v>391</v>
      </c>
      <c r="N55" s="404"/>
      <c r="O55" s="406" t="s">
        <v>384</v>
      </c>
      <c r="P55" s="406"/>
      <c r="Q55" s="406"/>
      <c r="R55" s="406"/>
      <c r="S55" s="406"/>
      <c r="T55" s="406"/>
      <c r="U55" s="545"/>
      <c r="V55" s="545"/>
      <c r="W55" s="545"/>
      <c r="X55" s="545"/>
      <c r="Y55" s="545"/>
      <c r="Z55" s="545"/>
      <c r="AA55" s="545"/>
      <c r="AB55" s="545"/>
      <c r="AC55" s="545"/>
      <c r="AD55" s="545"/>
      <c r="AE55" s="545"/>
      <c r="AF55" s="545"/>
      <c r="AG55" s="545"/>
      <c r="AH55" s="545"/>
      <c r="AI55" s="545"/>
      <c r="AJ55" s="545"/>
      <c r="AK55" s="545"/>
      <c r="AL55" s="545"/>
      <c r="AM55" s="545"/>
      <c r="AN55" s="545"/>
      <c r="AO55" s="545"/>
      <c r="AP55" s="545"/>
      <c r="AQ55" s="545"/>
      <c r="AR55" s="545"/>
      <c r="CA55" s="23"/>
      <c r="CB55" s="23"/>
      <c r="CC55" s="23"/>
    </row>
    <row r="56" spans="1:144" ht="11.25" customHeight="1">
      <c r="C56" s="420"/>
      <c r="D56" s="421"/>
      <c r="E56" s="421"/>
      <c r="F56" s="421"/>
      <c r="G56" s="421"/>
      <c r="H56" s="421"/>
      <c r="I56" s="421"/>
      <c r="J56" s="421"/>
      <c r="K56" s="421"/>
      <c r="L56" s="422"/>
      <c r="M56" s="405"/>
      <c r="N56" s="405"/>
      <c r="O56" s="407"/>
      <c r="P56" s="407"/>
      <c r="Q56" s="407"/>
      <c r="R56" s="407"/>
      <c r="S56" s="407"/>
      <c r="T56" s="407"/>
      <c r="U56" s="545"/>
      <c r="V56" s="545"/>
      <c r="W56" s="545"/>
      <c r="X56" s="545"/>
      <c r="Y56" s="545"/>
      <c r="Z56" s="545"/>
      <c r="AA56" s="545"/>
      <c r="AB56" s="545"/>
      <c r="AC56" s="545"/>
      <c r="AD56" s="545"/>
      <c r="AE56" s="545"/>
      <c r="AF56" s="545"/>
      <c r="AG56" s="545"/>
      <c r="AH56" s="545"/>
      <c r="AI56" s="545"/>
      <c r="AJ56" s="545"/>
      <c r="AK56" s="545"/>
      <c r="AL56" s="545"/>
      <c r="AM56" s="545"/>
      <c r="AN56" s="545"/>
      <c r="AO56" s="545"/>
      <c r="AP56" s="545"/>
      <c r="AQ56" s="545"/>
      <c r="AR56" s="545"/>
      <c r="CA56" s="23"/>
      <c r="CB56" s="23"/>
      <c r="CC56" s="23"/>
    </row>
    <row r="57" spans="1:144" ht="6" customHeight="1">
      <c r="C57" s="68"/>
      <c r="D57" s="69"/>
      <c r="E57" s="69"/>
      <c r="F57" s="69"/>
      <c r="G57" s="69"/>
      <c r="H57" s="69"/>
      <c r="I57" s="69"/>
      <c r="J57" s="69"/>
      <c r="K57" s="69"/>
      <c r="L57" s="70"/>
      <c r="M57" s="70"/>
      <c r="N57" s="70"/>
      <c r="O57" s="70"/>
      <c r="P57" s="70"/>
      <c r="Q57" s="70"/>
      <c r="R57" s="70"/>
      <c r="S57" s="70"/>
      <c r="T57" s="70"/>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CA57" s="23"/>
      <c r="CB57" s="23"/>
      <c r="CC57" s="23"/>
    </row>
    <row r="58" spans="1:144" ht="11.25" customHeight="1">
      <c r="A58" s="71"/>
      <c r="B58" s="71"/>
      <c r="C58" s="71"/>
      <c r="D58" s="71"/>
      <c r="E58" s="71"/>
      <c r="F58" s="71"/>
      <c r="G58" s="71"/>
      <c r="H58" s="72"/>
      <c r="I58" s="72"/>
      <c r="J58" s="72"/>
      <c r="K58" s="72"/>
      <c r="L58" s="72"/>
      <c r="M58" s="72"/>
      <c r="N58" s="72"/>
      <c r="O58" s="72"/>
      <c r="P58" s="72"/>
      <c r="Q58" s="72"/>
      <c r="R58" s="72"/>
      <c r="S58" s="72"/>
      <c r="T58" s="72"/>
      <c r="U58" s="410" t="s">
        <v>375</v>
      </c>
      <c r="V58" s="410"/>
      <c r="W58" s="410"/>
      <c r="X58" s="410"/>
      <c r="Y58" s="410"/>
      <c r="Z58" s="410"/>
      <c r="AA58" s="410"/>
      <c r="AB58" s="410"/>
      <c r="AC58" s="410"/>
      <c r="AD58" s="410"/>
      <c r="AE58" s="410"/>
      <c r="AF58" s="410"/>
      <c r="AG58" s="410"/>
      <c r="AH58" s="410"/>
      <c r="AI58" s="410"/>
      <c r="AJ58" s="410"/>
      <c r="AK58" s="410"/>
      <c r="AL58" s="410"/>
      <c r="AM58" s="410"/>
      <c r="AN58" s="410"/>
      <c r="AO58" s="72"/>
      <c r="AP58" s="72"/>
      <c r="AQ58" s="72"/>
      <c r="AR58" s="72"/>
      <c r="AS58" s="72"/>
      <c r="AT58" s="72"/>
      <c r="AU58" s="72"/>
      <c r="AV58" s="73"/>
      <c r="AW58" s="73"/>
      <c r="AX58" s="73"/>
      <c r="AY58" s="73"/>
      <c r="AZ58" s="73"/>
      <c r="BA58" s="73"/>
      <c r="BB58" s="73"/>
      <c r="BC58" s="74"/>
      <c r="BD58" s="74"/>
      <c r="CA58" s="29"/>
      <c r="CB58" s="23"/>
      <c r="CC58" s="23"/>
    </row>
    <row r="59" spans="1:144" ht="11.25" customHeight="1" thickBot="1">
      <c r="A59" s="71"/>
      <c r="B59" s="552">
        <v>0</v>
      </c>
      <c r="C59" s="552"/>
      <c r="D59" s="552"/>
      <c r="E59" s="552"/>
      <c r="F59" s="552"/>
      <c r="G59" s="552"/>
      <c r="H59" s="413" t="str">
        <f>IF(B59&lt;&gt;0,"()内の金額は減免前の金額です","")</f>
        <v/>
      </c>
      <c r="I59" s="413"/>
      <c r="J59" s="413"/>
      <c r="K59" s="413"/>
      <c r="L59" s="413"/>
      <c r="M59" s="413"/>
      <c r="N59" s="413"/>
      <c r="O59" s="413"/>
      <c r="P59" s="413"/>
      <c r="Q59" s="413"/>
      <c r="R59" s="413"/>
      <c r="S59" s="413"/>
      <c r="T59" s="413"/>
      <c r="U59" s="411"/>
      <c r="V59" s="411"/>
      <c r="W59" s="411"/>
      <c r="X59" s="411"/>
      <c r="Y59" s="411"/>
      <c r="Z59" s="411"/>
      <c r="AA59" s="411"/>
      <c r="AB59" s="411"/>
      <c r="AC59" s="411"/>
      <c r="AD59" s="411"/>
      <c r="AE59" s="411"/>
      <c r="AF59" s="411"/>
      <c r="AG59" s="411"/>
      <c r="AH59" s="411"/>
      <c r="AI59" s="411"/>
      <c r="AJ59" s="411"/>
      <c r="AK59" s="411"/>
      <c r="AL59" s="411"/>
      <c r="AM59" s="411"/>
      <c r="AN59" s="411"/>
      <c r="AO59" s="75"/>
      <c r="AP59" s="75"/>
      <c r="AQ59" s="75"/>
      <c r="AR59" s="75"/>
      <c r="AS59" s="75"/>
      <c r="AT59" s="75"/>
      <c r="AU59" s="75"/>
      <c r="AV59" s="73"/>
      <c r="AW59" s="73"/>
      <c r="AX59" s="73"/>
      <c r="AY59" s="73"/>
      <c r="AZ59" s="73"/>
      <c r="BA59" s="73"/>
      <c r="BB59" s="73"/>
      <c r="BC59" s="74"/>
      <c r="BD59" s="74"/>
      <c r="CA59" s="29"/>
      <c r="CB59" s="23"/>
      <c r="CC59" s="23"/>
    </row>
    <row r="60" spans="1:144" s="29" customFormat="1" ht="11.25" customHeight="1">
      <c r="B60" s="403" t="s">
        <v>430</v>
      </c>
      <c r="C60" s="403"/>
      <c r="D60" s="403"/>
      <c r="E60" s="403"/>
      <c r="F60" s="403"/>
      <c r="G60" s="403"/>
      <c r="H60" s="403" t="s">
        <v>431</v>
      </c>
      <c r="I60" s="403"/>
      <c r="J60" s="403"/>
      <c r="K60" s="403"/>
      <c r="L60" s="403"/>
      <c r="M60" s="403"/>
      <c r="N60" s="403"/>
      <c r="O60" s="403"/>
      <c r="P60" s="403"/>
      <c r="Q60" s="403"/>
      <c r="R60" s="403"/>
      <c r="S60" s="403"/>
      <c r="T60" s="403"/>
      <c r="U60" s="403"/>
      <c r="V60" s="403"/>
      <c r="W60" s="403"/>
      <c r="X60" s="403" t="s">
        <v>432</v>
      </c>
      <c r="Y60" s="403"/>
      <c r="Z60" s="403"/>
      <c r="AA60" s="403"/>
      <c r="AB60" s="403"/>
      <c r="AC60" s="403"/>
      <c r="AD60" s="403"/>
      <c r="AE60" s="392" t="s">
        <v>343</v>
      </c>
      <c r="AF60" s="393"/>
      <c r="AG60" s="393"/>
      <c r="AH60" s="393"/>
      <c r="AI60" s="394"/>
      <c r="AJ60" s="392" t="s">
        <v>433</v>
      </c>
      <c r="AK60" s="393"/>
      <c r="AL60" s="393"/>
      <c r="AM60" s="393"/>
      <c r="AN60" s="394"/>
      <c r="AO60" s="403" t="s">
        <v>434</v>
      </c>
      <c r="AP60" s="403"/>
      <c r="AQ60" s="403"/>
      <c r="AR60" s="403"/>
      <c r="AS60" s="403"/>
      <c r="AT60" s="403"/>
      <c r="AU60" s="403"/>
      <c r="AV60" s="392" t="s">
        <v>435</v>
      </c>
      <c r="AW60" s="393"/>
      <c r="AX60" s="393"/>
      <c r="AY60" s="393"/>
      <c r="AZ60" s="393"/>
      <c r="BA60" s="393"/>
      <c r="BB60" s="393"/>
      <c r="BC60" s="394"/>
      <c r="BD60" s="398"/>
      <c r="BG60" s="76"/>
      <c r="BR60" s="399" t="s">
        <v>155</v>
      </c>
      <c r="BS60" s="401" t="s">
        <v>344</v>
      </c>
      <c r="BT60" s="386" t="s">
        <v>345</v>
      </c>
      <c r="BU60" s="388" t="s">
        <v>346</v>
      </c>
      <c r="BV60" s="386" t="s">
        <v>347</v>
      </c>
      <c r="BW60" s="388" t="s">
        <v>358</v>
      </c>
      <c r="BX60" s="390" t="s">
        <v>343</v>
      </c>
      <c r="CB60" s="23"/>
      <c r="CC60" s="23"/>
    </row>
    <row r="61" spans="1:144" s="29" customFormat="1" ht="11.25" customHeight="1" thickBot="1">
      <c r="B61" s="403"/>
      <c r="C61" s="403"/>
      <c r="D61" s="403"/>
      <c r="E61" s="403"/>
      <c r="F61" s="403"/>
      <c r="G61" s="403"/>
      <c r="H61" s="403"/>
      <c r="I61" s="403"/>
      <c r="J61" s="403"/>
      <c r="K61" s="403"/>
      <c r="L61" s="403"/>
      <c r="M61" s="403"/>
      <c r="N61" s="403"/>
      <c r="O61" s="403"/>
      <c r="P61" s="403"/>
      <c r="Q61" s="403"/>
      <c r="R61" s="403"/>
      <c r="S61" s="403"/>
      <c r="T61" s="403"/>
      <c r="U61" s="403"/>
      <c r="V61" s="403"/>
      <c r="W61" s="403"/>
      <c r="X61" s="403"/>
      <c r="Y61" s="403"/>
      <c r="Z61" s="403"/>
      <c r="AA61" s="403"/>
      <c r="AB61" s="403"/>
      <c r="AC61" s="403"/>
      <c r="AD61" s="403"/>
      <c r="AE61" s="395"/>
      <c r="AF61" s="396"/>
      <c r="AG61" s="396"/>
      <c r="AH61" s="396"/>
      <c r="AI61" s="397"/>
      <c r="AJ61" s="395"/>
      <c r="AK61" s="396"/>
      <c r="AL61" s="396"/>
      <c r="AM61" s="396"/>
      <c r="AN61" s="397"/>
      <c r="AO61" s="403"/>
      <c r="AP61" s="403"/>
      <c r="AQ61" s="403"/>
      <c r="AR61" s="403"/>
      <c r="AS61" s="403"/>
      <c r="AT61" s="403"/>
      <c r="AU61" s="403"/>
      <c r="AV61" s="395"/>
      <c r="AW61" s="396"/>
      <c r="AX61" s="396"/>
      <c r="AY61" s="396"/>
      <c r="AZ61" s="396"/>
      <c r="BA61" s="396"/>
      <c r="BB61" s="396"/>
      <c r="BC61" s="397"/>
      <c r="BD61" s="398"/>
      <c r="BR61" s="400"/>
      <c r="BS61" s="402"/>
      <c r="BT61" s="387"/>
      <c r="BU61" s="389"/>
      <c r="BV61" s="387"/>
      <c r="BW61" s="389"/>
      <c r="BX61" s="391"/>
      <c r="CB61" s="23"/>
      <c r="CC61" s="23"/>
    </row>
    <row r="62" spans="1:144" ht="11.15" customHeight="1">
      <c r="A62" s="282"/>
      <c r="B62" s="490" t="str">
        <f>IF($B$59=0,BT62,IF($B$59=0.5,BV62,IF($B$59=1,"","")))</f>
        <v/>
      </c>
      <c r="C62" s="491"/>
      <c r="D62" s="491"/>
      <c r="E62" s="491"/>
      <c r="F62" s="491"/>
      <c r="G62" s="492"/>
      <c r="H62" s="292" t="str">
        <f>IFERROR(BR62,"")</f>
        <v/>
      </c>
      <c r="I62" s="293"/>
      <c r="J62" s="293"/>
      <c r="K62" s="293"/>
      <c r="L62" s="293"/>
      <c r="M62" s="293"/>
      <c r="N62" s="293"/>
      <c r="O62" s="293"/>
      <c r="P62" s="293"/>
      <c r="Q62" s="293"/>
      <c r="R62" s="293"/>
      <c r="S62" s="293"/>
      <c r="T62" s="293"/>
      <c r="U62" s="293"/>
      <c r="V62" s="293"/>
      <c r="W62" s="294"/>
      <c r="X62" s="301" t="str">
        <f>IF($H62="","",IF($B$59=0,BS62,IF($B$59=0.5,BU62,IF($B$59=1,BW62,""))))</f>
        <v/>
      </c>
      <c r="Y62" s="302"/>
      <c r="Z62" s="302"/>
      <c r="AA62" s="302"/>
      <c r="AB62" s="302"/>
      <c r="AC62" s="302"/>
      <c r="AD62" s="302"/>
      <c r="AE62" s="292" t="str">
        <f>IF($H62="","",IF(BS62=0,0,BX62))</f>
        <v/>
      </c>
      <c r="AF62" s="293"/>
      <c r="AG62" s="293"/>
      <c r="AH62" s="293"/>
      <c r="AI62" s="294"/>
      <c r="AJ62" s="499"/>
      <c r="AK62" s="500"/>
      <c r="AL62" s="500"/>
      <c r="AM62" s="500"/>
      <c r="AN62" s="501"/>
      <c r="AO62" s="312" t="str">
        <f>IF(AJ62="","",IFERROR(X62*AJ62,""))</f>
        <v/>
      </c>
      <c r="AP62" s="313"/>
      <c r="AQ62" s="313"/>
      <c r="AR62" s="313"/>
      <c r="AS62" s="313"/>
      <c r="AT62" s="313"/>
      <c r="AU62" s="314"/>
      <c r="AV62" s="508"/>
      <c r="AW62" s="509"/>
      <c r="AX62" s="509"/>
      <c r="AY62" s="509"/>
      <c r="AZ62" s="509"/>
      <c r="BA62" s="509"/>
      <c r="BB62" s="509"/>
      <c r="BC62" s="510"/>
      <c r="BD62" s="325"/>
      <c r="BO62" s="274">
        <v>1</v>
      </c>
      <c r="BP62" s="274"/>
      <c r="BQ62" s="274"/>
      <c r="BR62" s="276" t="e">
        <f>VLOOKUP(BO62,設備機器一覧!K:L,2,FALSE)</f>
        <v>#N/A</v>
      </c>
      <c r="BS62" s="385">
        <f>IFERROR(VLOOKUP(BR62,設備機器一覧!C:G,2,FALSE),0)</f>
        <v>0</v>
      </c>
      <c r="BT62" s="384" t="str">
        <f>IFERROR(VLOOKUP(BR62,設備機器一覧!C:G,3,FALSE),"")</f>
        <v/>
      </c>
      <c r="BU62" s="383">
        <f>IFERROR(VLOOKUP(BR62,設備機器一覧!C:G,4,FALSE),0)</f>
        <v>0</v>
      </c>
      <c r="BV62" s="384" t="str">
        <f>IFERROR(VLOOKUP(BR62,設備機器一覧!C:G,5,FALSE),"")</f>
        <v/>
      </c>
      <c r="BW62" s="384">
        <v>0</v>
      </c>
      <c r="BX62" s="384" t="str">
        <f>IFERROR(VLOOKUP(BR62,設備機器一覧!C:H,6,FALSE),"")</f>
        <v/>
      </c>
      <c r="CB62" s="23"/>
      <c r="CC62" s="23"/>
    </row>
    <row r="63" spans="1:144" ht="11.15" customHeight="1">
      <c r="A63" s="282"/>
      <c r="B63" s="493"/>
      <c r="C63" s="494"/>
      <c r="D63" s="494"/>
      <c r="E63" s="494"/>
      <c r="F63" s="494"/>
      <c r="G63" s="495"/>
      <c r="H63" s="295"/>
      <c r="I63" s="296"/>
      <c r="J63" s="296"/>
      <c r="K63" s="296"/>
      <c r="L63" s="296"/>
      <c r="M63" s="296"/>
      <c r="N63" s="296"/>
      <c r="O63" s="296"/>
      <c r="P63" s="296"/>
      <c r="Q63" s="296"/>
      <c r="R63" s="296"/>
      <c r="S63" s="296"/>
      <c r="T63" s="296"/>
      <c r="U63" s="296"/>
      <c r="V63" s="296"/>
      <c r="W63" s="297"/>
      <c r="X63" s="301"/>
      <c r="Y63" s="302"/>
      <c r="Z63" s="302"/>
      <c r="AA63" s="302"/>
      <c r="AB63" s="302"/>
      <c r="AC63" s="302"/>
      <c r="AD63" s="302"/>
      <c r="AE63" s="295"/>
      <c r="AF63" s="296"/>
      <c r="AG63" s="296"/>
      <c r="AH63" s="296"/>
      <c r="AI63" s="297"/>
      <c r="AJ63" s="502"/>
      <c r="AK63" s="503"/>
      <c r="AL63" s="503"/>
      <c r="AM63" s="503"/>
      <c r="AN63" s="504"/>
      <c r="AO63" s="301"/>
      <c r="AP63" s="302"/>
      <c r="AQ63" s="302"/>
      <c r="AR63" s="302"/>
      <c r="AS63" s="302"/>
      <c r="AT63" s="302"/>
      <c r="AU63" s="315"/>
      <c r="AV63" s="511"/>
      <c r="AW63" s="512"/>
      <c r="AX63" s="512"/>
      <c r="AY63" s="512"/>
      <c r="AZ63" s="512"/>
      <c r="BA63" s="512"/>
      <c r="BB63" s="512"/>
      <c r="BC63" s="513"/>
      <c r="BD63" s="325"/>
      <c r="BG63" s="76"/>
      <c r="BO63" s="274"/>
      <c r="BP63" s="274"/>
      <c r="BQ63" s="274"/>
      <c r="BR63" s="276"/>
      <c r="BS63" s="278"/>
      <c r="BT63" s="279"/>
      <c r="BU63" s="280"/>
      <c r="BV63" s="279"/>
      <c r="BW63" s="279"/>
      <c r="BX63" s="279"/>
      <c r="CB63" s="23"/>
      <c r="CC63" s="23"/>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c r="EH63" s="77"/>
      <c r="EI63" s="77"/>
      <c r="EJ63" s="77"/>
      <c r="EK63" s="77"/>
      <c r="EL63" s="77"/>
      <c r="EM63" s="77"/>
      <c r="EN63" s="77"/>
    </row>
    <row r="64" spans="1:144" ht="11.15" customHeight="1">
      <c r="A64" s="282"/>
      <c r="B64" s="496"/>
      <c r="C64" s="497"/>
      <c r="D64" s="497"/>
      <c r="E64" s="497"/>
      <c r="F64" s="497"/>
      <c r="G64" s="498"/>
      <c r="H64" s="298"/>
      <c r="I64" s="299"/>
      <c r="J64" s="299"/>
      <c r="K64" s="299"/>
      <c r="L64" s="299"/>
      <c r="M64" s="299"/>
      <c r="N64" s="299"/>
      <c r="O64" s="299"/>
      <c r="P64" s="299"/>
      <c r="Q64" s="299"/>
      <c r="R64" s="299"/>
      <c r="S64" s="299"/>
      <c r="T64" s="299"/>
      <c r="U64" s="299"/>
      <c r="V64" s="299"/>
      <c r="W64" s="300"/>
      <c r="X64" s="78" t="str">
        <f>IF($B$59=0,"","（")</f>
        <v/>
      </c>
      <c r="Y64" s="281" t="str">
        <f>IF($H62="","",IF($B$59=0,"",BS62))</f>
        <v/>
      </c>
      <c r="Z64" s="281"/>
      <c r="AA64" s="281"/>
      <c r="AB64" s="281"/>
      <c r="AC64" s="281"/>
      <c r="AD64" s="79" t="str">
        <f>IF($B$59=0,"","）")</f>
        <v/>
      </c>
      <c r="AE64" s="298"/>
      <c r="AF64" s="299"/>
      <c r="AG64" s="299"/>
      <c r="AH64" s="299"/>
      <c r="AI64" s="300"/>
      <c r="AJ64" s="505"/>
      <c r="AK64" s="506"/>
      <c r="AL64" s="506"/>
      <c r="AM64" s="506"/>
      <c r="AN64" s="507"/>
      <c r="AO64" s="78" t="str">
        <f>IF($B$59=0,"","（")</f>
        <v/>
      </c>
      <c r="AP64" s="281" t="str">
        <f>IF(AJ62="","",IF($B$59=0,"",IFERROR(Y64*AJ62,"")))</f>
        <v/>
      </c>
      <c r="AQ64" s="281"/>
      <c r="AR64" s="281"/>
      <c r="AS64" s="281"/>
      <c r="AT64" s="281"/>
      <c r="AU64" s="79" t="str">
        <f>IF($B$59=0,"","）")</f>
        <v/>
      </c>
      <c r="AV64" s="514"/>
      <c r="AW64" s="515"/>
      <c r="AX64" s="515"/>
      <c r="AY64" s="515"/>
      <c r="AZ64" s="515"/>
      <c r="BA64" s="515"/>
      <c r="BB64" s="515"/>
      <c r="BC64" s="516"/>
      <c r="BD64" s="325"/>
      <c r="BG64" s="30"/>
      <c r="BO64" s="274"/>
      <c r="BP64" s="274"/>
      <c r="BQ64" s="274"/>
      <c r="BR64" s="277"/>
      <c r="BS64" s="278"/>
      <c r="BT64" s="279"/>
      <c r="BU64" s="280"/>
      <c r="BV64" s="279"/>
      <c r="BW64" s="279"/>
      <c r="BX64" s="279"/>
      <c r="CB64" s="23"/>
      <c r="CC64" s="23"/>
      <c r="CV64" s="77"/>
      <c r="CW64" s="77"/>
      <c r="CX64" s="77"/>
      <c r="CY64" s="77"/>
      <c r="CZ64" s="77"/>
      <c r="DA64" s="77"/>
      <c r="DB64" s="77"/>
      <c r="DC64" s="77"/>
      <c r="DD64" s="77"/>
      <c r="DE64" s="77"/>
      <c r="DF64" s="77"/>
      <c r="DG64" s="77"/>
      <c r="DH64" s="77"/>
      <c r="DI64" s="77"/>
      <c r="DJ64" s="77"/>
      <c r="DK64" s="77"/>
      <c r="DL64" s="77"/>
      <c r="DM64" s="77"/>
      <c r="DN64" s="77"/>
      <c r="DO64" s="77"/>
      <c r="DP64" s="77"/>
      <c r="DQ64" s="77"/>
      <c r="DR64" s="77"/>
      <c r="DS64" s="77"/>
      <c r="DT64" s="77"/>
      <c r="DU64" s="77"/>
      <c r="DV64" s="77"/>
      <c r="DW64" s="77"/>
      <c r="DX64" s="77"/>
      <c r="DY64" s="77"/>
      <c r="DZ64" s="77"/>
      <c r="EA64" s="77"/>
      <c r="EB64" s="77"/>
      <c r="EC64" s="77"/>
      <c r="ED64" s="77"/>
      <c r="EE64" s="77"/>
      <c r="EF64" s="77"/>
      <c r="EG64" s="77"/>
      <c r="EH64" s="77"/>
      <c r="EI64" s="77"/>
      <c r="EJ64" s="77"/>
      <c r="EK64" s="77"/>
      <c r="EL64" s="77"/>
      <c r="EM64" s="77"/>
      <c r="EN64" s="77"/>
    </row>
    <row r="65" spans="1:144" ht="11.15" customHeight="1">
      <c r="A65" s="282"/>
      <c r="B65" s="490" t="str">
        <f>IF($B$59=0,BT65,IF($B$59=0.5,BV65,IF($B$59=1,"","")))</f>
        <v/>
      </c>
      <c r="C65" s="491"/>
      <c r="D65" s="491"/>
      <c r="E65" s="491"/>
      <c r="F65" s="491"/>
      <c r="G65" s="492"/>
      <c r="H65" s="292" t="str">
        <f>IFERROR(BR65,"")</f>
        <v/>
      </c>
      <c r="I65" s="293"/>
      <c r="J65" s="293"/>
      <c r="K65" s="293"/>
      <c r="L65" s="293"/>
      <c r="M65" s="293"/>
      <c r="N65" s="293"/>
      <c r="O65" s="293"/>
      <c r="P65" s="293"/>
      <c r="Q65" s="293"/>
      <c r="R65" s="293"/>
      <c r="S65" s="293"/>
      <c r="T65" s="293"/>
      <c r="U65" s="293"/>
      <c r="V65" s="293"/>
      <c r="W65" s="294"/>
      <c r="X65" s="301" t="str">
        <f>IF($H65="","",IF($B$59=0,BS65,IF($B$59=0.5,BU65,IF($B$59=1,BW65,""))))</f>
        <v/>
      </c>
      <c r="Y65" s="302"/>
      <c r="Z65" s="302"/>
      <c r="AA65" s="302"/>
      <c r="AB65" s="302"/>
      <c r="AC65" s="302"/>
      <c r="AD65" s="302"/>
      <c r="AE65" s="292" t="str">
        <f>IF($H65="","",IF(BS65=0,0,BX65))</f>
        <v/>
      </c>
      <c r="AF65" s="293"/>
      <c r="AG65" s="293"/>
      <c r="AH65" s="293"/>
      <c r="AI65" s="294"/>
      <c r="AJ65" s="499"/>
      <c r="AK65" s="500"/>
      <c r="AL65" s="500"/>
      <c r="AM65" s="500"/>
      <c r="AN65" s="501"/>
      <c r="AO65" s="312" t="str">
        <f t="shared" ref="AO65" si="0">IF(AJ65="","",IFERROR(X65*AJ65,""))</f>
        <v/>
      </c>
      <c r="AP65" s="313"/>
      <c r="AQ65" s="313"/>
      <c r="AR65" s="313"/>
      <c r="AS65" s="313"/>
      <c r="AT65" s="313"/>
      <c r="AU65" s="314"/>
      <c r="AV65" s="508"/>
      <c r="AW65" s="509"/>
      <c r="AX65" s="509"/>
      <c r="AY65" s="509"/>
      <c r="AZ65" s="509"/>
      <c r="BA65" s="509"/>
      <c r="BB65" s="509"/>
      <c r="BC65" s="510"/>
      <c r="BD65" s="325"/>
      <c r="BG65" s="80"/>
      <c r="BO65" s="274">
        <v>2</v>
      </c>
      <c r="BP65" s="274"/>
      <c r="BQ65" s="274"/>
      <c r="BR65" s="276" t="e">
        <f>VLOOKUP(BO65,設備機器一覧!K:L,2,FALSE)</f>
        <v>#N/A</v>
      </c>
      <c r="BS65" s="278">
        <f>IFERROR(VLOOKUP(BR65,設備機器一覧!C:G,2,FALSE),0)</f>
        <v>0</v>
      </c>
      <c r="BT65" s="279" t="str">
        <f>IFERROR(VLOOKUP(BR65,設備機器一覧!C:G,3,FALSE),"")</f>
        <v/>
      </c>
      <c r="BU65" s="280">
        <f>IFERROR(VLOOKUP(BR65,設備機器一覧!C:G,4,FALSE),0)</f>
        <v>0</v>
      </c>
      <c r="BV65" s="279" t="str">
        <f>IFERROR(VLOOKUP(BR65,設備機器一覧!C:G,5,FALSE),"")</f>
        <v/>
      </c>
      <c r="BW65" s="279">
        <v>0</v>
      </c>
      <c r="BX65" s="279" t="str">
        <f>IFERROR(VLOOKUP(BR65,設備機器一覧!C:H,6,FALSE),"")</f>
        <v/>
      </c>
      <c r="CB65" s="23"/>
      <c r="CC65" s="23"/>
      <c r="CV65" s="77"/>
      <c r="CW65" s="77"/>
      <c r="CX65" s="77"/>
      <c r="CY65" s="77"/>
      <c r="CZ65" s="77"/>
      <c r="DA65" s="77"/>
      <c r="DB65" s="77"/>
      <c r="DC65" s="77"/>
      <c r="DD65" s="77"/>
      <c r="DE65" s="77"/>
      <c r="DF65" s="77"/>
      <c r="DG65" s="77"/>
      <c r="DH65" s="77"/>
      <c r="DI65" s="77"/>
      <c r="DJ65" s="77"/>
      <c r="DK65" s="77"/>
      <c r="DL65" s="77"/>
      <c r="DM65" s="77"/>
      <c r="DN65" s="77"/>
      <c r="DO65" s="77"/>
      <c r="DP65" s="77"/>
      <c r="DQ65" s="77"/>
      <c r="DR65" s="77"/>
      <c r="DS65" s="77"/>
      <c r="DT65" s="77"/>
      <c r="DU65" s="77"/>
      <c r="DV65" s="77"/>
      <c r="DW65" s="77"/>
      <c r="DX65" s="77"/>
      <c r="DY65" s="77"/>
      <c r="DZ65" s="77"/>
      <c r="EA65" s="77"/>
      <c r="EB65" s="77"/>
      <c r="EC65" s="77"/>
      <c r="ED65" s="77"/>
      <c r="EE65" s="77"/>
      <c r="EF65" s="77"/>
      <c r="EG65" s="77"/>
      <c r="EH65" s="77"/>
      <c r="EI65" s="77"/>
      <c r="EJ65" s="77"/>
      <c r="EK65" s="77"/>
      <c r="EL65" s="77"/>
      <c r="EM65" s="77"/>
      <c r="EN65" s="77"/>
    </row>
    <row r="66" spans="1:144" ht="11.15" customHeight="1">
      <c r="A66" s="282"/>
      <c r="B66" s="493"/>
      <c r="C66" s="494"/>
      <c r="D66" s="494"/>
      <c r="E66" s="494"/>
      <c r="F66" s="494"/>
      <c r="G66" s="495"/>
      <c r="H66" s="295"/>
      <c r="I66" s="296"/>
      <c r="J66" s="296"/>
      <c r="K66" s="296"/>
      <c r="L66" s="296"/>
      <c r="M66" s="296"/>
      <c r="N66" s="296"/>
      <c r="O66" s="296"/>
      <c r="P66" s="296"/>
      <c r="Q66" s="296"/>
      <c r="R66" s="296"/>
      <c r="S66" s="296"/>
      <c r="T66" s="296"/>
      <c r="U66" s="296"/>
      <c r="V66" s="296"/>
      <c r="W66" s="297"/>
      <c r="X66" s="301"/>
      <c r="Y66" s="302"/>
      <c r="Z66" s="302"/>
      <c r="AA66" s="302"/>
      <c r="AB66" s="302"/>
      <c r="AC66" s="302"/>
      <c r="AD66" s="302"/>
      <c r="AE66" s="295"/>
      <c r="AF66" s="296"/>
      <c r="AG66" s="296"/>
      <c r="AH66" s="296"/>
      <c r="AI66" s="297"/>
      <c r="AJ66" s="502"/>
      <c r="AK66" s="503"/>
      <c r="AL66" s="503"/>
      <c r="AM66" s="503"/>
      <c r="AN66" s="504"/>
      <c r="AO66" s="301"/>
      <c r="AP66" s="302"/>
      <c r="AQ66" s="302"/>
      <c r="AR66" s="302"/>
      <c r="AS66" s="302"/>
      <c r="AT66" s="302"/>
      <c r="AU66" s="315"/>
      <c r="AV66" s="511"/>
      <c r="AW66" s="512"/>
      <c r="AX66" s="512"/>
      <c r="AY66" s="512"/>
      <c r="AZ66" s="512"/>
      <c r="BA66" s="512"/>
      <c r="BB66" s="512"/>
      <c r="BC66" s="513"/>
      <c r="BD66" s="325"/>
      <c r="BG66" s="80"/>
      <c r="BO66" s="274"/>
      <c r="BP66" s="274"/>
      <c r="BQ66" s="274"/>
      <c r="BR66" s="276"/>
      <c r="BS66" s="278"/>
      <c r="BT66" s="279"/>
      <c r="BU66" s="280"/>
      <c r="BV66" s="279"/>
      <c r="BW66" s="279"/>
      <c r="BX66" s="279"/>
      <c r="CB66" s="23"/>
      <c r="CC66" s="23"/>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c r="EE66" s="77"/>
      <c r="EF66" s="77"/>
      <c r="EG66" s="77"/>
      <c r="EH66" s="77"/>
      <c r="EI66" s="77"/>
      <c r="EJ66" s="77"/>
      <c r="EK66" s="77"/>
      <c r="EL66" s="77"/>
      <c r="EM66" s="77"/>
      <c r="EN66" s="77"/>
    </row>
    <row r="67" spans="1:144" ht="11.15" customHeight="1">
      <c r="A67" s="282"/>
      <c r="B67" s="496"/>
      <c r="C67" s="497"/>
      <c r="D67" s="497"/>
      <c r="E67" s="497"/>
      <c r="F67" s="497"/>
      <c r="G67" s="498"/>
      <c r="H67" s="298"/>
      <c r="I67" s="299"/>
      <c r="J67" s="299"/>
      <c r="K67" s="299"/>
      <c r="L67" s="299"/>
      <c r="M67" s="299"/>
      <c r="N67" s="299"/>
      <c r="O67" s="299"/>
      <c r="P67" s="299"/>
      <c r="Q67" s="299"/>
      <c r="R67" s="299"/>
      <c r="S67" s="299"/>
      <c r="T67" s="299"/>
      <c r="U67" s="299"/>
      <c r="V67" s="299"/>
      <c r="W67" s="300"/>
      <c r="X67" s="78" t="str">
        <f>IF($B$59=0,"","（")</f>
        <v/>
      </c>
      <c r="Y67" s="281" t="str">
        <f>IF($H65="","",IF($B$59=0,"",BS65))</f>
        <v/>
      </c>
      <c r="Z67" s="281"/>
      <c r="AA67" s="281"/>
      <c r="AB67" s="281"/>
      <c r="AC67" s="281"/>
      <c r="AD67" s="79" t="str">
        <f>IF($B$59=0,"","）")</f>
        <v/>
      </c>
      <c r="AE67" s="298"/>
      <c r="AF67" s="299"/>
      <c r="AG67" s="299"/>
      <c r="AH67" s="299"/>
      <c r="AI67" s="300"/>
      <c r="AJ67" s="505"/>
      <c r="AK67" s="506"/>
      <c r="AL67" s="506"/>
      <c r="AM67" s="506"/>
      <c r="AN67" s="507"/>
      <c r="AO67" s="78" t="str">
        <f>IF($B$59=0,"","（")</f>
        <v/>
      </c>
      <c r="AP67" s="281" t="str">
        <f t="shared" ref="AP67" si="1">IF(AJ65="","",IF($B$59=0,"",IFERROR(Y67*AJ65,"")))</f>
        <v/>
      </c>
      <c r="AQ67" s="281"/>
      <c r="AR67" s="281"/>
      <c r="AS67" s="281"/>
      <c r="AT67" s="281"/>
      <c r="AU67" s="79" t="str">
        <f>IF($B$59=0,"","）")</f>
        <v/>
      </c>
      <c r="AV67" s="514"/>
      <c r="AW67" s="515"/>
      <c r="AX67" s="515"/>
      <c r="AY67" s="515"/>
      <c r="AZ67" s="515"/>
      <c r="BA67" s="515"/>
      <c r="BB67" s="515"/>
      <c r="BC67" s="516"/>
      <c r="BD67" s="325"/>
      <c r="BG67" s="80"/>
      <c r="BO67" s="274"/>
      <c r="BP67" s="274"/>
      <c r="BQ67" s="274"/>
      <c r="BR67" s="277"/>
      <c r="BS67" s="278"/>
      <c r="BT67" s="279"/>
      <c r="BU67" s="280"/>
      <c r="BV67" s="279"/>
      <c r="BW67" s="279"/>
      <c r="BX67" s="279"/>
      <c r="CB67" s="23"/>
      <c r="CC67" s="23"/>
      <c r="CP67" s="81"/>
      <c r="CQ67" s="382"/>
      <c r="CR67" s="382"/>
      <c r="CS67" s="382"/>
      <c r="CT67" s="382"/>
      <c r="CU67" s="382"/>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c r="EE67" s="77"/>
      <c r="EF67" s="77"/>
      <c r="EG67" s="77"/>
      <c r="EH67" s="77"/>
      <c r="EI67" s="77"/>
      <c r="EJ67" s="77"/>
      <c r="EK67" s="77"/>
      <c r="EL67" s="77"/>
      <c r="EM67" s="77"/>
      <c r="EN67" s="77"/>
    </row>
    <row r="68" spans="1:144" ht="11.15" customHeight="1">
      <c r="A68" s="282"/>
      <c r="B68" s="490" t="str">
        <f>IF($B$59=0,BT68,IF($B$59=0.5,BV68,IF($B$59=1,"","")))</f>
        <v/>
      </c>
      <c r="C68" s="491"/>
      <c r="D68" s="491"/>
      <c r="E68" s="491"/>
      <c r="F68" s="491"/>
      <c r="G68" s="492"/>
      <c r="H68" s="292" t="str">
        <f>IFERROR(BR68,"")</f>
        <v/>
      </c>
      <c r="I68" s="293"/>
      <c r="J68" s="293"/>
      <c r="K68" s="293"/>
      <c r="L68" s="293"/>
      <c r="M68" s="293"/>
      <c r="N68" s="293"/>
      <c r="O68" s="293"/>
      <c r="P68" s="293"/>
      <c r="Q68" s="293"/>
      <c r="R68" s="293"/>
      <c r="S68" s="293"/>
      <c r="T68" s="293"/>
      <c r="U68" s="293"/>
      <c r="V68" s="293"/>
      <c r="W68" s="294"/>
      <c r="X68" s="301" t="str">
        <f>IF($H68="","",IF($B$59=0,BS68,IF($B$59=0.5,BU68,IF($B$59=1,BW68,""))))</f>
        <v/>
      </c>
      <c r="Y68" s="302"/>
      <c r="Z68" s="302"/>
      <c r="AA68" s="302"/>
      <c r="AB68" s="302"/>
      <c r="AC68" s="302"/>
      <c r="AD68" s="302"/>
      <c r="AE68" s="292" t="str">
        <f>IF($H68="","",IF(BS68=0,0,BX68))</f>
        <v/>
      </c>
      <c r="AF68" s="293"/>
      <c r="AG68" s="293"/>
      <c r="AH68" s="293"/>
      <c r="AI68" s="294"/>
      <c r="AJ68" s="499"/>
      <c r="AK68" s="500"/>
      <c r="AL68" s="500"/>
      <c r="AM68" s="500"/>
      <c r="AN68" s="501"/>
      <c r="AO68" s="312" t="str">
        <f t="shared" ref="AO68" si="2">IF(AJ68="","",IFERROR(X68*AJ68,""))</f>
        <v/>
      </c>
      <c r="AP68" s="313"/>
      <c r="AQ68" s="313"/>
      <c r="AR68" s="313"/>
      <c r="AS68" s="313"/>
      <c r="AT68" s="313"/>
      <c r="AU68" s="314"/>
      <c r="AV68" s="508"/>
      <c r="AW68" s="509"/>
      <c r="AX68" s="509"/>
      <c r="AY68" s="509"/>
      <c r="AZ68" s="509"/>
      <c r="BA68" s="509"/>
      <c r="BB68" s="509"/>
      <c r="BC68" s="510"/>
      <c r="BD68" s="325"/>
      <c r="BG68" s="82"/>
      <c r="BO68" s="274">
        <v>3</v>
      </c>
      <c r="BP68" s="274"/>
      <c r="BQ68" s="274"/>
      <c r="BR68" s="276" t="e">
        <f>VLOOKUP(BO68,設備機器一覧!K:L,2,FALSE)</f>
        <v>#N/A</v>
      </c>
      <c r="BS68" s="278">
        <f>IFERROR(VLOOKUP(BR68,設備機器一覧!C:G,2,FALSE),0)</f>
        <v>0</v>
      </c>
      <c r="BT68" s="279" t="str">
        <f>IFERROR(VLOOKUP(BR68,設備機器一覧!C:G,3,FALSE),"")</f>
        <v/>
      </c>
      <c r="BU68" s="280">
        <f>IFERROR(VLOOKUP(BR68,設備機器一覧!C:G,4,FALSE),0)</f>
        <v>0</v>
      </c>
      <c r="BV68" s="279" t="str">
        <f>IFERROR(VLOOKUP(BR68,設備機器一覧!C:G,5,FALSE),"")</f>
        <v/>
      </c>
      <c r="BW68" s="279">
        <v>0</v>
      </c>
      <c r="BX68" s="279" t="str">
        <f>IFERROR(VLOOKUP(BR68,設備機器一覧!C:H,6,FALSE),"")</f>
        <v/>
      </c>
      <c r="CB68" s="23"/>
      <c r="CC68" s="23"/>
      <c r="CP68" s="81"/>
      <c r="CQ68" s="382"/>
      <c r="CR68" s="382"/>
      <c r="CS68" s="382"/>
      <c r="CT68" s="382"/>
      <c r="CU68" s="382"/>
      <c r="CV68" s="77"/>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c r="EE68" s="77"/>
      <c r="EF68" s="77"/>
      <c r="EG68" s="77"/>
      <c r="EH68" s="77"/>
      <c r="EI68" s="77"/>
      <c r="EJ68" s="77"/>
      <c r="EK68" s="77"/>
      <c r="EL68" s="77"/>
      <c r="EM68" s="77"/>
      <c r="EN68" s="77"/>
    </row>
    <row r="69" spans="1:144" ht="11.15" customHeight="1">
      <c r="A69" s="282"/>
      <c r="B69" s="493"/>
      <c r="C69" s="494"/>
      <c r="D69" s="494"/>
      <c r="E69" s="494"/>
      <c r="F69" s="494"/>
      <c r="G69" s="495"/>
      <c r="H69" s="295"/>
      <c r="I69" s="296"/>
      <c r="J69" s="296"/>
      <c r="K69" s="296"/>
      <c r="L69" s="296"/>
      <c r="M69" s="296"/>
      <c r="N69" s="296"/>
      <c r="O69" s="296"/>
      <c r="P69" s="296"/>
      <c r="Q69" s="296"/>
      <c r="R69" s="296"/>
      <c r="S69" s="296"/>
      <c r="T69" s="296"/>
      <c r="U69" s="296"/>
      <c r="V69" s="296"/>
      <c r="W69" s="297"/>
      <c r="X69" s="301"/>
      <c r="Y69" s="302"/>
      <c r="Z69" s="302"/>
      <c r="AA69" s="302"/>
      <c r="AB69" s="302"/>
      <c r="AC69" s="302"/>
      <c r="AD69" s="302"/>
      <c r="AE69" s="295"/>
      <c r="AF69" s="296"/>
      <c r="AG69" s="296"/>
      <c r="AH69" s="296"/>
      <c r="AI69" s="297"/>
      <c r="AJ69" s="502"/>
      <c r="AK69" s="503"/>
      <c r="AL69" s="503"/>
      <c r="AM69" s="503"/>
      <c r="AN69" s="504"/>
      <c r="AO69" s="301"/>
      <c r="AP69" s="302"/>
      <c r="AQ69" s="302"/>
      <c r="AR69" s="302"/>
      <c r="AS69" s="302"/>
      <c r="AT69" s="302"/>
      <c r="AU69" s="315"/>
      <c r="AV69" s="511"/>
      <c r="AW69" s="512"/>
      <c r="AX69" s="512"/>
      <c r="AY69" s="512"/>
      <c r="AZ69" s="512"/>
      <c r="BA69" s="512"/>
      <c r="BB69" s="512"/>
      <c r="BC69" s="513"/>
      <c r="BD69" s="325"/>
      <c r="BG69" s="82"/>
      <c r="BO69" s="274"/>
      <c r="BP69" s="274"/>
      <c r="BQ69" s="274"/>
      <c r="BR69" s="276"/>
      <c r="BS69" s="278"/>
      <c r="BT69" s="279"/>
      <c r="BU69" s="280"/>
      <c r="BV69" s="279"/>
      <c r="BW69" s="279"/>
      <c r="BX69" s="279"/>
      <c r="CB69" s="23"/>
      <c r="CC69" s="23"/>
      <c r="CP69" s="81"/>
      <c r="CQ69" s="382"/>
      <c r="CR69" s="382"/>
      <c r="CS69" s="382"/>
      <c r="CT69" s="382"/>
      <c r="CU69" s="382"/>
      <c r="CV69" s="77"/>
      <c r="CW69" s="77"/>
      <c r="CX69" s="77"/>
      <c r="CY69" s="77"/>
      <c r="CZ69" s="77"/>
      <c r="DA69" s="77"/>
      <c r="DB69" s="77"/>
      <c r="DC69" s="77"/>
      <c r="DD69" s="77"/>
      <c r="DE69" s="77"/>
      <c r="DF69" s="77"/>
      <c r="DG69" s="77"/>
      <c r="DH69" s="77"/>
      <c r="DI69" s="77"/>
      <c r="DJ69" s="77"/>
      <c r="DK69" s="77"/>
      <c r="DL69" s="77"/>
      <c r="DM69" s="77"/>
      <c r="DN69" s="77"/>
      <c r="DO69" s="77"/>
      <c r="DP69" s="77"/>
      <c r="DQ69" s="77"/>
      <c r="DR69" s="77"/>
      <c r="DS69" s="77"/>
      <c r="DT69" s="77"/>
      <c r="DU69" s="77"/>
      <c r="DV69" s="77"/>
      <c r="DW69" s="77"/>
      <c r="DX69" s="77"/>
      <c r="DY69" s="77"/>
      <c r="DZ69" s="77"/>
      <c r="EA69" s="77"/>
      <c r="EB69" s="77"/>
      <c r="EC69" s="77"/>
      <c r="ED69" s="77"/>
      <c r="EE69" s="77"/>
      <c r="EF69" s="77"/>
      <c r="EG69" s="77"/>
      <c r="EH69" s="77"/>
      <c r="EI69" s="77"/>
      <c r="EJ69" s="77"/>
      <c r="EK69" s="77"/>
      <c r="EL69" s="77"/>
      <c r="EM69" s="77"/>
      <c r="EN69" s="77"/>
    </row>
    <row r="70" spans="1:144" ht="11.15" customHeight="1">
      <c r="A70" s="282"/>
      <c r="B70" s="496"/>
      <c r="C70" s="497"/>
      <c r="D70" s="497"/>
      <c r="E70" s="497"/>
      <c r="F70" s="497"/>
      <c r="G70" s="498"/>
      <c r="H70" s="298"/>
      <c r="I70" s="299"/>
      <c r="J70" s="299"/>
      <c r="K70" s="299"/>
      <c r="L70" s="299"/>
      <c r="M70" s="299"/>
      <c r="N70" s="299"/>
      <c r="O70" s="299"/>
      <c r="P70" s="299"/>
      <c r="Q70" s="299"/>
      <c r="R70" s="299"/>
      <c r="S70" s="299"/>
      <c r="T70" s="299"/>
      <c r="U70" s="299"/>
      <c r="V70" s="299"/>
      <c r="W70" s="300"/>
      <c r="X70" s="78" t="str">
        <f>IF($B$59=0,"","（")</f>
        <v/>
      </c>
      <c r="Y70" s="281" t="str">
        <f>IF($H68="","",IF($B$59=0,"",BS68))</f>
        <v/>
      </c>
      <c r="Z70" s="281"/>
      <c r="AA70" s="281"/>
      <c r="AB70" s="281"/>
      <c r="AC70" s="281"/>
      <c r="AD70" s="79" t="str">
        <f>IF($B$59=0,"","）")</f>
        <v/>
      </c>
      <c r="AE70" s="298"/>
      <c r="AF70" s="299"/>
      <c r="AG70" s="299"/>
      <c r="AH70" s="299"/>
      <c r="AI70" s="300"/>
      <c r="AJ70" s="505"/>
      <c r="AK70" s="506"/>
      <c r="AL70" s="506"/>
      <c r="AM70" s="506"/>
      <c r="AN70" s="507"/>
      <c r="AO70" s="78" t="str">
        <f>IF($B$59=0,"","（")</f>
        <v/>
      </c>
      <c r="AP70" s="281" t="str">
        <f t="shared" ref="AP70" si="3">IF(AJ68="","",IF($B$59=0,"",IFERROR(Y70*AJ68,"")))</f>
        <v/>
      </c>
      <c r="AQ70" s="281"/>
      <c r="AR70" s="281"/>
      <c r="AS70" s="281"/>
      <c r="AT70" s="281"/>
      <c r="AU70" s="79" t="str">
        <f>IF($B$59=0,"","）")</f>
        <v/>
      </c>
      <c r="AV70" s="514"/>
      <c r="AW70" s="515"/>
      <c r="AX70" s="515"/>
      <c r="AY70" s="515"/>
      <c r="AZ70" s="515"/>
      <c r="BA70" s="515"/>
      <c r="BB70" s="515"/>
      <c r="BC70" s="516"/>
      <c r="BD70" s="325"/>
      <c r="BG70" s="82"/>
      <c r="BO70" s="274"/>
      <c r="BP70" s="274"/>
      <c r="BQ70" s="274"/>
      <c r="BR70" s="277"/>
      <c r="BS70" s="278"/>
      <c r="BT70" s="279"/>
      <c r="BU70" s="280"/>
      <c r="BV70" s="279"/>
      <c r="BW70" s="279"/>
      <c r="BX70" s="279"/>
      <c r="CB70" s="23"/>
      <c r="CC70" s="23"/>
      <c r="CP70" s="81"/>
      <c r="CQ70" s="83"/>
      <c r="CR70" s="83"/>
      <c r="CS70" s="83"/>
      <c r="CT70" s="83"/>
      <c r="CU70" s="84"/>
      <c r="CV70" s="77"/>
      <c r="CW70" s="77"/>
      <c r="CX70" s="77"/>
      <c r="CY70" s="77"/>
      <c r="CZ70" s="77"/>
      <c r="DA70" s="77"/>
      <c r="DB70" s="77"/>
      <c r="DC70" s="77"/>
      <c r="DD70" s="77"/>
      <c r="DE70" s="77"/>
      <c r="DF70" s="77"/>
      <c r="DG70" s="77"/>
      <c r="DH70" s="77"/>
      <c r="DI70" s="77"/>
      <c r="DJ70" s="77"/>
      <c r="DK70" s="77"/>
      <c r="DL70" s="77"/>
      <c r="DM70" s="77"/>
      <c r="DN70" s="77"/>
      <c r="DO70" s="77"/>
      <c r="DP70" s="77"/>
      <c r="DQ70" s="77"/>
      <c r="DR70" s="77"/>
      <c r="DS70" s="77"/>
      <c r="DT70" s="77"/>
      <c r="DU70" s="77"/>
      <c r="DV70" s="77"/>
      <c r="DW70" s="77"/>
      <c r="DX70" s="77"/>
      <c r="DY70" s="77"/>
      <c r="DZ70" s="77"/>
      <c r="EA70" s="77"/>
      <c r="EB70" s="77"/>
      <c r="EC70" s="77"/>
      <c r="ED70" s="77"/>
      <c r="EE70" s="77"/>
      <c r="EF70" s="77"/>
      <c r="EG70" s="77"/>
      <c r="EH70" s="77"/>
      <c r="EI70" s="77"/>
      <c r="EJ70" s="77"/>
      <c r="EK70" s="77"/>
      <c r="EL70" s="77"/>
      <c r="EM70" s="77"/>
      <c r="EN70" s="77"/>
    </row>
    <row r="71" spans="1:144" ht="11.15" customHeight="1">
      <c r="A71" s="282"/>
      <c r="B71" s="490" t="str">
        <f>IF($B$59=0,BT71,IF($B$59=0.5,BV71,IF($B$59=1,"","")))</f>
        <v/>
      </c>
      <c r="C71" s="491"/>
      <c r="D71" s="491"/>
      <c r="E71" s="491"/>
      <c r="F71" s="491"/>
      <c r="G71" s="492"/>
      <c r="H71" s="292" t="str">
        <f t="shared" ref="H71" si="4">IFERROR(BR71,"")</f>
        <v/>
      </c>
      <c r="I71" s="293"/>
      <c r="J71" s="293"/>
      <c r="K71" s="293"/>
      <c r="L71" s="293"/>
      <c r="M71" s="293"/>
      <c r="N71" s="293"/>
      <c r="O71" s="293"/>
      <c r="P71" s="293"/>
      <c r="Q71" s="293"/>
      <c r="R71" s="293"/>
      <c r="S71" s="293"/>
      <c r="T71" s="293"/>
      <c r="U71" s="293"/>
      <c r="V71" s="293"/>
      <c r="W71" s="294"/>
      <c r="X71" s="301" t="str">
        <f>IF($H71="","",IF($B$59=0,BS71,IF($B$59=0.5,BU71,IF($B$59=1,BW71,""))))</f>
        <v/>
      </c>
      <c r="Y71" s="302"/>
      <c r="Z71" s="302"/>
      <c r="AA71" s="302"/>
      <c r="AB71" s="302"/>
      <c r="AC71" s="302"/>
      <c r="AD71" s="302"/>
      <c r="AE71" s="292" t="str">
        <f>IF($H71="","",IF(BS71=0,0,BX71))</f>
        <v/>
      </c>
      <c r="AF71" s="293"/>
      <c r="AG71" s="293"/>
      <c r="AH71" s="293"/>
      <c r="AI71" s="294"/>
      <c r="AJ71" s="499"/>
      <c r="AK71" s="500"/>
      <c r="AL71" s="500"/>
      <c r="AM71" s="500"/>
      <c r="AN71" s="501"/>
      <c r="AO71" s="312" t="str">
        <f t="shared" ref="AO71" si="5">IF(AJ71="","",IFERROR(X71*AJ71,""))</f>
        <v/>
      </c>
      <c r="AP71" s="313"/>
      <c r="AQ71" s="313"/>
      <c r="AR71" s="313"/>
      <c r="AS71" s="313"/>
      <c r="AT71" s="313"/>
      <c r="AU71" s="314"/>
      <c r="AV71" s="508"/>
      <c r="AW71" s="509"/>
      <c r="AX71" s="509"/>
      <c r="AY71" s="509"/>
      <c r="AZ71" s="509"/>
      <c r="BA71" s="509"/>
      <c r="BB71" s="509"/>
      <c r="BC71" s="510"/>
      <c r="BD71" s="325"/>
      <c r="BG71" s="82"/>
      <c r="BO71" s="274">
        <v>4</v>
      </c>
      <c r="BP71" s="274"/>
      <c r="BQ71" s="274"/>
      <c r="BR71" s="276" t="e">
        <f>VLOOKUP(BO71,設備機器一覧!K:L,2,FALSE)</f>
        <v>#N/A</v>
      </c>
      <c r="BS71" s="278">
        <f>IFERROR(VLOOKUP(BR71,設備機器一覧!C:G,2,FALSE),0)</f>
        <v>0</v>
      </c>
      <c r="BT71" s="279" t="str">
        <f>IFERROR(VLOOKUP(BR71,設備機器一覧!C:G,3,FALSE),"")</f>
        <v/>
      </c>
      <c r="BU71" s="280">
        <f>IFERROR(VLOOKUP(BR71,設備機器一覧!C:G,4,FALSE),0)</f>
        <v>0</v>
      </c>
      <c r="BV71" s="279" t="str">
        <f>IFERROR(VLOOKUP(BR71,設備機器一覧!C:G,5,FALSE),"")</f>
        <v/>
      </c>
      <c r="BW71" s="279">
        <v>0</v>
      </c>
      <c r="BX71" s="279" t="str">
        <f>IFERROR(VLOOKUP(BR71,設備機器一覧!C:H,6,FALSE),"")</f>
        <v/>
      </c>
      <c r="CB71" s="23"/>
      <c r="CC71" s="23"/>
      <c r="CP71" s="81"/>
      <c r="CQ71" s="84"/>
      <c r="CR71" s="84"/>
      <c r="CS71" s="84"/>
      <c r="CT71" s="84"/>
      <c r="CU71" s="84"/>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c r="EE71" s="77"/>
      <c r="EF71" s="77"/>
      <c r="EG71" s="77"/>
      <c r="EH71" s="77"/>
      <c r="EI71" s="77"/>
      <c r="EJ71" s="77"/>
      <c r="EK71" s="77"/>
      <c r="EL71" s="77"/>
      <c r="EM71" s="77"/>
      <c r="EN71" s="77"/>
    </row>
    <row r="72" spans="1:144" ht="10.5" customHeight="1">
      <c r="A72" s="282"/>
      <c r="B72" s="493"/>
      <c r="C72" s="494"/>
      <c r="D72" s="494"/>
      <c r="E72" s="494"/>
      <c r="F72" s="494"/>
      <c r="G72" s="495"/>
      <c r="H72" s="295"/>
      <c r="I72" s="296"/>
      <c r="J72" s="296"/>
      <c r="K72" s="296"/>
      <c r="L72" s="296"/>
      <c r="M72" s="296"/>
      <c r="N72" s="296"/>
      <c r="O72" s="296"/>
      <c r="P72" s="296"/>
      <c r="Q72" s="296"/>
      <c r="R72" s="296"/>
      <c r="S72" s="296"/>
      <c r="T72" s="296"/>
      <c r="U72" s="296"/>
      <c r="V72" s="296"/>
      <c r="W72" s="297"/>
      <c r="X72" s="301"/>
      <c r="Y72" s="302"/>
      <c r="Z72" s="302"/>
      <c r="AA72" s="302"/>
      <c r="AB72" s="302"/>
      <c r="AC72" s="302"/>
      <c r="AD72" s="302"/>
      <c r="AE72" s="295"/>
      <c r="AF72" s="296"/>
      <c r="AG72" s="296"/>
      <c r="AH72" s="296"/>
      <c r="AI72" s="297"/>
      <c r="AJ72" s="502"/>
      <c r="AK72" s="503"/>
      <c r="AL72" s="503"/>
      <c r="AM72" s="503"/>
      <c r="AN72" s="504"/>
      <c r="AO72" s="301"/>
      <c r="AP72" s="302"/>
      <c r="AQ72" s="302"/>
      <c r="AR72" s="302"/>
      <c r="AS72" s="302"/>
      <c r="AT72" s="302"/>
      <c r="AU72" s="315"/>
      <c r="AV72" s="511"/>
      <c r="AW72" s="512"/>
      <c r="AX72" s="512"/>
      <c r="AY72" s="512"/>
      <c r="AZ72" s="512"/>
      <c r="BA72" s="512"/>
      <c r="BB72" s="512"/>
      <c r="BC72" s="513"/>
      <c r="BD72" s="325"/>
      <c r="BG72" s="82"/>
      <c r="BO72" s="274"/>
      <c r="BP72" s="274"/>
      <c r="BQ72" s="274"/>
      <c r="BR72" s="276"/>
      <c r="BS72" s="278"/>
      <c r="BT72" s="279"/>
      <c r="BU72" s="280"/>
      <c r="BV72" s="279"/>
      <c r="BW72" s="279"/>
      <c r="BX72" s="279"/>
      <c r="CB72" s="23"/>
      <c r="CC72" s="23"/>
      <c r="CP72" s="81"/>
      <c r="CQ72" s="84"/>
      <c r="CR72" s="84"/>
      <c r="CS72" s="84"/>
      <c r="CT72" s="84"/>
      <c r="CU72" s="84"/>
      <c r="CV72" s="77"/>
      <c r="CW72" s="77"/>
      <c r="CX72" s="77"/>
      <c r="CY72" s="77"/>
      <c r="CZ72" s="77"/>
      <c r="DA72" s="77"/>
      <c r="DB72" s="77"/>
      <c r="DC72" s="77"/>
      <c r="DD72" s="77"/>
      <c r="DE72" s="77"/>
      <c r="DF72" s="77"/>
      <c r="DG72" s="77"/>
      <c r="DH72" s="77"/>
      <c r="DI72" s="77"/>
      <c r="DJ72" s="77"/>
      <c r="DK72" s="77"/>
      <c r="DL72" s="77"/>
      <c r="DM72" s="77"/>
      <c r="DN72" s="77"/>
      <c r="DO72" s="77"/>
      <c r="DP72" s="77"/>
      <c r="DQ72" s="77"/>
      <c r="DR72" s="77"/>
      <c r="DS72" s="77"/>
      <c r="DT72" s="77"/>
      <c r="DU72" s="77"/>
      <c r="DV72" s="77"/>
      <c r="DW72" s="77"/>
      <c r="DX72" s="77"/>
      <c r="DY72" s="77"/>
      <c r="DZ72" s="77"/>
      <c r="EA72" s="77"/>
      <c r="EB72" s="77"/>
      <c r="EC72" s="77"/>
      <c r="ED72" s="77"/>
      <c r="EE72" s="77"/>
      <c r="EF72" s="77"/>
      <c r="EG72" s="77"/>
      <c r="EH72" s="77"/>
      <c r="EI72" s="77"/>
      <c r="EJ72" s="77"/>
      <c r="EK72" s="77"/>
      <c r="EL72" s="77"/>
      <c r="EM72" s="77"/>
      <c r="EN72" s="77"/>
    </row>
    <row r="73" spans="1:144" ht="12" customHeight="1">
      <c r="A73" s="282"/>
      <c r="B73" s="496"/>
      <c r="C73" s="497"/>
      <c r="D73" s="497"/>
      <c r="E73" s="497"/>
      <c r="F73" s="497"/>
      <c r="G73" s="498"/>
      <c r="H73" s="298"/>
      <c r="I73" s="299"/>
      <c r="J73" s="299"/>
      <c r="K73" s="299"/>
      <c r="L73" s="299"/>
      <c r="M73" s="299"/>
      <c r="N73" s="299"/>
      <c r="O73" s="299"/>
      <c r="P73" s="299"/>
      <c r="Q73" s="299"/>
      <c r="R73" s="299"/>
      <c r="S73" s="299"/>
      <c r="T73" s="299"/>
      <c r="U73" s="299"/>
      <c r="V73" s="299"/>
      <c r="W73" s="300"/>
      <c r="X73" s="78" t="str">
        <f>IF($B$59=0,"","（")</f>
        <v/>
      </c>
      <c r="Y73" s="281" t="str">
        <f>IF($H71="","",IF($B$59=0,"",BS71))</f>
        <v/>
      </c>
      <c r="Z73" s="281"/>
      <c r="AA73" s="281"/>
      <c r="AB73" s="281"/>
      <c r="AC73" s="281"/>
      <c r="AD73" s="79" t="str">
        <f>IF($B$59=0,"","）")</f>
        <v/>
      </c>
      <c r="AE73" s="298"/>
      <c r="AF73" s="299"/>
      <c r="AG73" s="299"/>
      <c r="AH73" s="299"/>
      <c r="AI73" s="300"/>
      <c r="AJ73" s="505"/>
      <c r="AK73" s="506"/>
      <c r="AL73" s="506"/>
      <c r="AM73" s="506"/>
      <c r="AN73" s="507"/>
      <c r="AO73" s="78" t="str">
        <f>IF($B$59=0,"","（")</f>
        <v/>
      </c>
      <c r="AP73" s="281" t="str">
        <f t="shared" ref="AP73" si="6">IF(AJ71="","",IF($B$59=0,"",IFERROR(Y73*AJ71,"")))</f>
        <v/>
      </c>
      <c r="AQ73" s="281"/>
      <c r="AR73" s="281"/>
      <c r="AS73" s="281"/>
      <c r="AT73" s="281"/>
      <c r="AU73" s="79" t="str">
        <f>IF($B$59=0,"","）")</f>
        <v/>
      </c>
      <c r="AV73" s="514"/>
      <c r="AW73" s="515"/>
      <c r="AX73" s="515"/>
      <c r="AY73" s="515"/>
      <c r="AZ73" s="515"/>
      <c r="BA73" s="515"/>
      <c r="BB73" s="515"/>
      <c r="BC73" s="516"/>
      <c r="BD73" s="325"/>
      <c r="BO73" s="274"/>
      <c r="BP73" s="274"/>
      <c r="BQ73" s="274"/>
      <c r="BR73" s="277"/>
      <c r="BS73" s="278"/>
      <c r="BT73" s="279"/>
      <c r="BU73" s="280"/>
      <c r="BV73" s="279"/>
      <c r="BW73" s="279"/>
      <c r="BX73" s="279"/>
      <c r="CB73" s="23"/>
      <c r="CC73" s="23"/>
      <c r="CP73" s="81"/>
      <c r="CQ73" s="83"/>
      <c r="CR73" s="85"/>
      <c r="CS73" s="85"/>
      <c r="CT73" s="85"/>
      <c r="CV73" s="77"/>
      <c r="CW73" s="77"/>
      <c r="CX73" s="77"/>
      <c r="CY73" s="77"/>
      <c r="CZ73" s="77"/>
      <c r="DA73" s="77"/>
      <c r="DB73" s="77"/>
      <c r="DC73" s="77"/>
      <c r="DD73" s="77"/>
      <c r="DE73" s="77"/>
      <c r="DF73" s="77"/>
      <c r="DG73" s="77"/>
      <c r="DH73" s="77"/>
      <c r="DI73" s="77"/>
      <c r="DJ73" s="77"/>
      <c r="DK73" s="77"/>
      <c r="DL73" s="77"/>
      <c r="DM73" s="77"/>
      <c r="DN73" s="77"/>
      <c r="DO73" s="77"/>
      <c r="DP73" s="77"/>
      <c r="DQ73" s="77"/>
      <c r="DR73" s="77"/>
      <c r="DS73" s="77"/>
      <c r="DT73" s="77"/>
      <c r="DU73" s="77"/>
      <c r="DV73" s="77"/>
      <c r="DW73" s="77"/>
      <c r="DX73" s="77"/>
      <c r="DY73" s="77"/>
      <c r="DZ73" s="77"/>
      <c r="EA73" s="77"/>
      <c r="EB73" s="77"/>
      <c r="EC73" s="77"/>
      <c r="ED73" s="77"/>
      <c r="EE73" s="77"/>
      <c r="EF73" s="77"/>
      <c r="EG73" s="77"/>
      <c r="EH73" s="77"/>
      <c r="EI73" s="77"/>
      <c r="EJ73" s="77"/>
      <c r="EK73" s="77"/>
      <c r="EL73" s="77"/>
      <c r="EM73" s="77"/>
      <c r="EN73" s="77"/>
    </row>
    <row r="74" spans="1:144" ht="11.15" customHeight="1">
      <c r="A74" s="282"/>
      <c r="B74" s="490" t="str">
        <f t="shared" ref="B74" si="7">IF($B$59=0,BT74,IF($B$59=0.5,BV74,IF($B$59=1,"","")))</f>
        <v/>
      </c>
      <c r="C74" s="491"/>
      <c r="D74" s="491"/>
      <c r="E74" s="491"/>
      <c r="F74" s="491"/>
      <c r="G74" s="492"/>
      <c r="H74" s="292" t="str">
        <f t="shared" ref="H74" si="8">IFERROR(BR74,"")</f>
        <v/>
      </c>
      <c r="I74" s="293"/>
      <c r="J74" s="293"/>
      <c r="K74" s="293"/>
      <c r="L74" s="293"/>
      <c r="M74" s="293"/>
      <c r="N74" s="293"/>
      <c r="O74" s="293"/>
      <c r="P74" s="293"/>
      <c r="Q74" s="293"/>
      <c r="R74" s="293"/>
      <c r="S74" s="293"/>
      <c r="T74" s="293"/>
      <c r="U74" s="293"/>
      <c r="V74" s="293"/>
      <c r="W74" s="294"/>
      <c r="X74" s="301" t="str">
        <f>IF($H74="","",IF($B$59=0,BS74,IF($B$59=0.5,BU74,IF($B$59=1,BW74,""))))</f>
        <v/>
      </c>
      <c r="Y74" s="302"/>
      <c r="Z74" s="302"/>
      <c r="AA74" s="302"/>
      <c r="AB74" s="302"/>
      <c r="AC74" s="302"/>
      <c r="AD74" s="302"/>
      <c r="AE74" s="292" t="str">
        <f>IF($H74="","",IF(BS74=0,0,BX74))</f>
        <v/>
      </c>
      <c r="AF74" s="293"/>
      <c r="AG74" s="293"/>
      <c r="AH74" s="293"/>
      <c r="AI74" s="294"/>
      <c r="AJ74" s="499"/>
      <c r="AK74" s="500"/>
      <c r="AL74" s="500"/>
      <c r="AM74" s="500"/>
      <c r="AN74" s="501"/>
      <c r="AO74" s="312" t="str">
        <f t="shared" ref="AO74" si="9">IF(AJ74="","",IFERROR(X74*AJ74,""))</f>
        <v/>
      </c>
      <c r="AP74" s="313"/>
      <c r="AQ74" s="313"/>
      <c r="AR74" s="313"/>
      <c r="AS74" s="313"/>
      <c r="AT74" s="313"/>
      <c r="AU74" s="314"/>
      <c r="AV74" s="508"/>
      <c r="AW74" s="509"/>
      <c r="AX74" s="509"/>
      <c r="AY74" s="509"/>
      <c r="AZ74" s="509"/>
      <c r="BA74" s="509"/>
      <c r="BB74" s="509"/>
      <c r="BC74" s="510"/>
      <c r="BD74" s="325"/>
      <c r="BO74" s="274">
        <v>5</v>
      </c>
      <c r="BP74" s="274"/>
      <c r="BQ74" s="274"/>
      <c r="BR74" s="276" t="e">
        <f>VLOOKUP(BO74,設備機器一覧!K:L,2,FALSE)</f>
        <v>#N/A</v>
      </c>
      <c r="BS74" s="278">
        <f>IFERROR(VLOOKUP(BR74,設備機器一覧!C:G,2,FALSE),0)</f>
        <v>0</v>
      </c>
      <c r="BT74" s="279" t="str">
        <f>IFERROR(VLOOKUP(BR74,設備機器一覧!C:G,3,FALSE),"")</f>
        <v/>
      </c>
      <c r="BU74" s="280">
        <f>IFERROR(VLOOKUP(BR74,設備機器一覧!C:G,4,FALSE),0)</f>
        <v>0</v>
      </c>
      <c r="BV74" s="279" t="str">
        <f>IFERROR(VLOOKUP(BR74,設備機器一覧!C:G,5,FALSE),"")</f>
        <v/>
      </c>
      <c r="BW74" s="279">
        <v>0</v>
      </c>
      <c r="BX74" s="279" t="str">
        <f>IFERROR(VLOOKUP(BR74,設備機器一覧!C:H,6,FALSE),"")</f>
        <v/>
      </c>
      <c r="CB74" s="23"/>
      <c r="CC74" s="23"/>
      <c r="CP74" s="81"/>
      <c r="CQ74" s="83"/>
      <c r="CR74" s="85"/>
      <c r="CS74" s="85"/>
      <c r="CT74" s="85"/>
      <c r="CV74" s="77"/>
      <c r="CW74" s="77"/>
      <c r="CX74" s="77"/>
      <c r="CY74" s="77"/>
      <c r="CZ74" s="77"/>
      <c r="DA74" s="77"/>
      <c r="DB74" s="77"/>
      <c r="DC74" s="77"/>
      <c r="DD74" s="77"/>
      <c r="DE74" s="77"/>
      <c r="DF74" s="77"/>
      <c r="DG74" s="77"/>
      <c r="DH74" s="77"/>
      <c r="DI74" s="77"/>
      <c r="DJ74" s="77"/>
      <c r="DK74" s="77"/>
      <c r="DL74" s="77"/>
      <c r="DM74" s="77"/>
      <c r="DN74" s="77"/>
      <c r="DO74" s="77"/>
      <c r="DP74" s="77"/>
      <c r="DQ74" s="77"/>
      <c r="DR74" s="77"/>
      <c r="DS74" s="77"/>
      <c r="DT74" s="77"/>
      <c r="DU74" s="77"/>
      <c r="DV74" s="77"/>
      <c r="DW74" s="77"/>
      <c r="DX74" s="77"/>
      <c r="DY74" s="77"/>
      <c r="DZ74" s="77"/>
      <c r="EA74" s="77"/>
      <c r="EB74" s="77"/>
      <c r="EC74" s="77"/>
      <c r="ED74" s="77"/>
      <c r="EE74" s="77"/>
      <c r="EF74" s="77"/>
      <c r="EG74" s="77"/>
      <c r="EH74" s="77"/>
      <c r="EI74" s="77"/>
      <c r="EJ74" s="77"/>
      <c r="EK74" s="77"/>
      <c r="EL74" s="77"/>
      <c r="EM74" s="77"/>
      <c r="EN74" s="77"/>
    </row>
    <row r="75" spans="1:144" ht="11.15" customHeight="1">
      <c r="A75" s="282"/>
      <c r="B75" s="493"/>
      <c r="C75" s="494"/>
      <c r="D75" s="494"/>
      <c r="E75" s="494"/>
      <c r="F75" s="494"/>
      <c r="G75" s="495"/>
      <c r="H75" s="295"/>
      <c r="I75" s="296"/>
      <c r="J75" s="296"/>
      <c r="K75" s="296"/>
      <c r="L75" s="296"/>
      <c r="M75" s="296"/>
      <c r="N75" s="296"/>
      <c r="O75" s="296"/>
      <c r="P75" s="296"/>
      <c r="Q75" s="296"/>
      <c r="R75" s="296"/>
      <c r="S75" s="296"/>
      <c r="T75" s="296"/>
      <c r="U75" s="296"/>
      <c r="V75" s="296"/>
      <c r="W75" s="297"/>
      <c r="X75" s="301"/>
      <c r="Y75" s="302"/>
      <c r="Z75" s="302"/>
      <c r="AA75" s="302"/>
      <c r="AB75" s="302"/>
      <c r="AC75" s="302"/>
      <c r="AD75" s="302"/>
      <c r="AE75" s="295"/>
      <c r="AF75" s="296"/>
      <c r="AG75" s="296"/>
      <c r="AH75" s="296"/>
      <c r="AI75" s="297"/>
      <c r="AJ75" s="502"/>
      <c r="AK75" s="503"/>
      <c r="AL75" s="503"/>
      <c r="AM75" s="503"/>
      <c r="AN75" s="504"/>
      <c r="AO75" s="301"/>
      <c r="AP75" s="302"/>
      <c r="AQ75" s="302"/>
      <c r="AR75" s="302"/>
      <c r="AS75" s="302"/>
      <c r="AT75" s="302"/>
      <c r="AU75" s="315"/>
      <c r="AV75" s="511"/>
      <c r="AW75" s="512"/>
      <c r="AX75" s="512"/>
      <c r="AY75" s="512"/>
      <c r="AZ75" s="512"/>
      <c r="BA75" s="512"/>
      <c r="BB75" s="512"/>
      <c r="BC75" s="513"/>
      <c r="BD75" s="325"/>
      <c r="BO75" s="274"/>
      <c r="BP75" s="274"/>
      <c r="BQ75" s="274"/>
      <c r="BR75" s="276"/>
      <c r="BS75" s="278"/>
      <c r="BT75" s="279"/>
      <c r="BU75" s="280"/>
      <c r="BV75" s="279"/>
      <c r="BW75" s="279"/>
      <c r="BX75" s="279"/>
      <c r="CB75" s="23"/>
      <c r="CC75" s="23"/>
      <c r="CP75" s="81"/>
      <c r="CQ75" s="83"/>
      <c r="CR75" s="85"/>
      <c r="CS75" s="85"/>
      <c r="CT75" s="85"/>
      <c r="CV75" s="77"/>
      <c r="CW75" s="77"/>
      <c r="CX75" s="77"/>
      <c r="CY75" s="77"/>
      <c r="CZ75" s="77"/>
      <c r="DA75" s="77"/>
      <c r="DB75" s="77"/>
      <c r="DC75" s="77"/>
      <c r="DD75" s="77"/>
      <c r="DE75" s="77"/>
      <c r="DF75" s="77"/>
      <c r="DG75" s="77"/>
      <c r="DH75" s="77"/>
      <c r="DI75" s="77"/>
      <c r="DJ75" s="77"/>
      <c r="DK75" s="77"/>
      <c r="DL75" s="77"/>
      <c r="DM75" s="77"/>
      <c r="DN75" s="77"/>
      <c r="DO75" s="77"/>
      <c r="DP75" s="77"/>
      <c r="DQ75" s="77"/>
      <c r="DR75" s="77"/>
      <c r="DS75" s="77"/>
      <c r="DT75" s="77"/>
      <c r="DU75" s="77"/>
      <c r="DV75" s="77"/>
      <c r="DW75" s="77"/>
      <c r="DX75" s="77"/>
      <c r="DY75" s="77"/>
      <c r="DZ75" s="77"/>
      <c r="EA75" s="77"/>
      <c r="EB75" s="77"/>
      <c r="EC75" s="77"/>
      <c r="ED75" s="77"/>
      <c r="EE75" s="77"/>
      <c r="EF75" s="77"/>
      <c r="EG75" s="77"/>
      <c r="EH75" s="77"/>
      <c r="EI75" s="77"/>
      <c r="EJ75" s="77"/>
      <c r="EK75" s="77"/>
      <c r="EL75" s="77"/>
      <c r="EM75" s="77"/>
      <c r="EN75" s="77"/>
    </row>
    <row r="76" spans="1:144" ht="11.15" customHeight="1">
      <c r="A76" s="282"/>
      <c r="B76" s="496"/>
      <c r="C76" s="497"/>
      <c r="D76" s="497"/>
      <c r="E76" s="497"/>
      <c r="F76" s="497"/>
      <c r="G76" s="498"/>
      <c r="H76" s="298"/>
      <c r="I76" s="299"/>
      <c r="J76" s="299"/>
      <c r="K76" s="299"/>
      <c r="L76" s="299"/>
      <c r="M76" s="299"/>
      <c r="N76" s="299"/>
      <c r="O76" s="299"/>
      <c r="P76" s="299"/>
      <c r="Q76" s="299"/>
      <c r="R76" s="299"/>
      <c r="S76" s="299"/>
      <c r="T76" s="299"/>
      <c r="U76" s="299"/>
      <c r="V76" s="299"/>
      <c r="W76" s="300"/>
      <c r="X76" s="78" t="str">
        <f>IF($B$59=0,"","（")</f>
        <v/>
      </c>
      <c r="Y76" s="281" t="str">
        <f>IF($H74="","",IF($B$59=0,"",BS74))</f>
        <v/>
      </c>
      <c r="Z76" s="281"/>
      <c r="AA76" s="281"/>
      <c r="AB76" s="281"/>
      <c r="AC76" s="281"/>
      <c r="AD76" s="79" t="str">
        <f>IF($B$59=0,"","）")</f>
        <v/>
      </c>
      <c r="AE76" s="298"/>
      <c r="AF76" s="299"/>
      <c r="AG76" s="299"/>
      <c r="AH76" s="299"/>
      <c r="AI76" s="300"/>
      <c r="AJ76" s="505"/>
      <c r="AK76" s="506"/>
      <c r="AL76" s="506"/>
      <c r="AM76" s="506"/>
      <c r="AN76" s="507"/>
      <c r="AO76" s="78" t="str">
        <f>IF($B$59=0,"","（")</f>
        <v/>
      </c>
      <c r="AP76" s="281" t="str">
        <f t="shared" ref="AP76" si="10">IF(AJ74="","",IF($B$59=0,"",IFERROR(Y76*AJ74,"")))</f>
        <v/>
      </c>
      <c r="AQ76" s="281"/>
      <c r="AR76" s="281"/>
      <c r="AS76" s="281"/>
      <c r="AT76" s="281"/>
      <c r="AU76" s="79" t="str">
        <f>IF($B$59=0,"","）")</f>
        <v/>
      </c>
      <c r="AV76" s="514"/>
      <c r="AW76" s="515"/>
      <c r="AX76" s="515"/>
      <c r="AY76" s="515"/>
      <c r="AZ76" s="515"/>
      <c r="BA76" s="515"/>
      <c r="BB76" s="515"/>
      <c r="BC76" s="516"/>
      <c r="BD76" s="325"/>
      <c r="BO76" s="274"/>
      <c r="BP76" s="274"/>
      <c r="BQ76" s="274"/>
      <c r="BR76" s="277"/>
      <c r="BS76" s="278"/>
      <c r="BT76" s="279"/>
      <c r="BU76" s="280"/>
      <c r="BV76" s="279"/>
      <c r="BW76" s="279"/>
      <c r="BX76" s="279"/>
      <c r="CB76" s="23"/>
      <c r="CC76" s="23"/>
      <c r="CP76" s="81"/>
      <c r="CQ76" s="83"/>
      <c r="CR76" s="85"/>
      <c r="CS76" s="85"/>
      <c r="CT76" s="85"/>
      <c r="CV76" s="77"/>
      <c r="CW76" s="77"/>
      <c r="CX76" s="77"/>
      <c r="CY76" s="77"/>
      <c r="CZ76" s="77"/>
      <c r="DA76" s="77"/>
      <c r="DB76" s="77"/>
      <c r="DC76" s="77"/>
      <c r="DD76" s="77"/>
      <c r="DE76" s="77"/>
      <c r="DF76" s="77"/>
      <c r="DG76" s="77"/>
      <c r="DH76" s="77"/>
      <c r="DI76" s="77"/>
      <c r="DJ76" s="77"/>
      <c r="DK76" s="77"/>
      <c r="DL76" s="77"/>
      <c r="DM76" s="77"/>
      <c r="DN76" s="77"/>
      <c r="DO76" s="77"/>
      <c r="DP76" s="77"/>
      <c r="DQ76" s="77"/>
      <c r="DR76" s="77"/>
      <c r="DS76" s="77"/>
      <c r="DT76" s="77"/>
      <c r="DU76" s="77"/>
      <c r="DV76" s="77"/>
      <c r="DW76" s="77"/>
      <c r="DX76" s="77"/>
      <c r="DY76" s="77"/>
      <c r="DZ76" s="77"/>
      <c r="EA76" s="77"/>
      <c r="EB76" s="77"/>
      <c r="EC76" s="77"/>
      <c r="ED76" s="77"/>
      <c r="EE76" s="77"/>
      <c r="EF76" s="77"/>
      <c r="EG76" s="77"/>
      <c r="EH76" s="77"/>
      <c r="EI76" s="77"/>
      <c r="EJ76" s="77"/>
      <c r="EK76" s="77"/>
      <c r="EL76" s="77"/>
      <c r="EM76" s="77"/>
      <c r="EN76" s="77"/>
    </row>
    <row r="77" spans="1:144" ht="11.15" customHeight="1">
      <c r="A77" s="282"/>
      <c r="B77" s="490" t="str">
        <f t="shared" ref="B77" si="11">IF($B$59=0,BT77,IF($B$59=0.5,BV77,IF($B$59=1,"","")))</f>
        <v/>
      </c>
      <c r="C77" s="491"/>
      <c r="D77" s="491"/>
      <c r="E77" s="491"/>
      <c r="F77" s="491"/>
      <c r="G77" s="492"/>
      <c r="H77" s="292" t="str">
        <f t="shared" ref="H77" si="12">IFERROR(BR77,"")</f>
        <v/>
      </c>
      <c r="I77" s="293"/>
      <c r="J77" s="293"/>
      <c r="K77" s="293"/>
      <c r="L77" s="293"/>
      <c r="M77" s="293"/>
      <c r="N77" s="293"/>
      <c r="O77" s="293"/>
      <c r="P77" s="293"/>
      <c r="Q77" s="293"/>
      <c r="R77" s="293"/>
      <c r="S77" s="293"/>
      <c r="T77" s="293"/>
      <c r="U77" s="293"/>
      <c r="V77" s="293"/>
      <c r="W77" s="294"/>
      <c r="X77" s="301" t="str">
        <f>IF($H77="","",IF($B$59=0,BS77,IF($B$59=0.5,BU77,IF($B$59=1,BW77,""))))</f>
        <v/>
      </c>
      <c r="Y77" s="302"/>
      <c r="Z77" s="302"/>
      <c r="AA77" s="302"/>
      <c r="AB77" s="302"/>
      <c r="AC77" s="302"/>
      <c r="AD77" s="302"/>
      <c r="AE77" s="292" t="str">
        <f>IF($H77="","",IF(BS77=0,0,BX77))</f>
        <v/>
      </c>
      <c r="AF77" s="293"/>
      <c r="AG77" s="293"/>
      <c r="AH77" s="293"/>
      <c r="AI77" s="294"/>
      <c r="AJ77" s="499"/>
      <c r="AK77" s="500"/>
      <c r="AL77" s="500"/>
      <c r="AM77" s="500"/>
      <c r="AN77" s="501"/>
      <c r="AO77" s="312" t="str">
        <f t="shared" ref="AO77" si="13">IF(AJ77="","",IFERROR(X77*AJ77,""))</f>
        <v/>
      </c>
      <c r="AP77" s="313"/>
      <c r="AQ77" s="313"/>
      <c r="AR77" s="313"/>
      <c r="AS77" s="313"/>
      <c r="AT77" s="313"/>
      <c r="AU77" s="314"/>
      <c r="AV77" s="508"/>
      <c r="AW77" s="509"/>
      <c r="AX77" s="509"/>
      <c r="AY77" s="509"/>
      <c r="AZ77" s="509"/>
      <c r="BA77" s="509"/>
      <c r="BB77" s="509"/>
      <c r="BC77" s="510"/>
      <c r="BD77" s="325"/>
      <c r="BG77" s="82"/>
      <c r="BO77" s="274">
        <v>6</v>
      </c>
      <c r="BP77" s="274"/>
      <c r="BQ77" s="274"/>
      <c r="BR77" s="276" t="e">
        <f>VLOOKUP(BO77,設備機器一覧!K:L,2,FALSE)</f>
        <v>#N/A</v>
      </c>
      <c r="BS77" s="278">
        <f>IFERROR(VLOOKUP(BR77,設備機器一覧!C:G,2,FALSE),0)</f>
        <v>0</v>
      </c>
      <c r="BT77" s="279" t="str">
        <f>IFERROR(VLOOKUP(BR77,設備機器一覧!C:G,3,FALSE),"")</f>
        <v/>
      </c>
      <c r="BU77" s="280">
        <f>IFERROR(VLOOKUP(BR77,設備機器一覧!C:G,4,FALSE),0)</f>
        <v>0</v>
      </c>
      <c r="BV77" s="279" t="str">
        <f>IFERROR(VLOOKUP(BR77,設備機器一覧!C:G,5,FALSE),"")</f>
        <v/>
      </c>
      <c r="BW77" s="279">
        <v>0</v>
      </c>
      <c r="BX77" s="279" t="str">
        <f>IFERROR(VLOOKUP(BR77,設備機器一覧!C:H,6,FALSE),"")</f>
        <v/>
      </c>
      <c r="CB77" s="23"/>
      <c r="CC77" s="23"/>
      <c r="CP77" s="81"/>
      <c r="CQ77" s="84"/>
      <c r="CR77" s="84"/>
      <c r="CS77" s="84"/>
      <c r="CT77" s="84"/>
      <c r="CU77" s="84"/>
      <c r="CV77" s="77"/>
      <c r="CW77" s="77"/>
      <c r="CX77" s="77"/>
      <c r="CY77" s="77"/>
      <c r="CZ77" s="77"/>
      <c r="DA77" s="77"/>
      <c r="DB77" s="77"/>
      <c r="DC77" s="77"/>
      <c r="DD77" s="77"/>
      <c r="DE77" s="77"/>
      <c r="DF77" s="77"/>
      <c r="DG77" s="77"/>
      <c r="DH77" s="77"/>
      <c r="DI77" s="77"/>
      <c r="DJ77" s="77"/>
      <c r="DK77" s="77"/>
      <c r="DL77" s="77"/>
      <c r="DM77" s="77"/>
      <c r="DN77" s="77"/>
      <c r="DO77" s="77"/>
      <c r="DP77" s="77"/>
      <c r="DQ77" s="77"/>
      <c r="DR77" s="77"/>
      <c r="DS77" s="77"/>
      <c r="DT77" s="77"/>
      <c r="DU77" s="77"/>
      <c r="DV77" s="77"/>
      <c r="DW77" s="77"/>
      <c r="DX77" s="77"/>
      <c r="DY77" s="77"/>
      <c r="DZ77" s="77"/>
      <c r="EA77" s="77"/>
      <c r="EB77" s="77"/>
      <c r="EC77" s="77"/>
      <c r="ED77" s="77"/>
      <c r="EE77" s="77"/>
      <c r="EF77" s="77"/>
      <c r="EG77" s="77"/>
      <c r="EH77" s="77"/>
      <c r="EI77" s="77"/>
      <c r="EJ77" s="77"/>
      <c r="EK77" s="77"/>
      <c r="EL77" s="77"/>
      <c r="EM77" s="77"/>
      <c r="EN77" s="77"/>
    </row>
    <row r="78" spans="1:144" ht="10.5" customHeight="1">
      <c r="A78" s="282"/>
      <c r="B78" s="493"/>
      <c r="C78" s="494"/>
      <c r="D78" s="494"/>
      <c r="E78" s="494"/>
      <c r="F78" s="494"/>
      <c r="G78" s="495"/>
      <c r="H78" s="295"/>
      <c r="I78" s="296"/>
      <c r="J78" s="296"/>
      <c r="K78" s="296"/>
      <c r="L78" s="296"/>
      <c r="M78" s="296"/>
      <c r="N78" s="296"/>
      <c r="O78" s="296"/>
      <c r="P78" s="296"/>
      <c r="Q78" s="296"/>
      <c r="R78" s="296"/>
      <c r="S78" s="296"/>
      <c r="T78" s="296"/>
      <c r="U78" s="296"/>
      <c r="V78" s="296"/>
      <c r="W78" s="297"/>
      <c r="X78" s="301"/>
      <c r="Y78" s="302"/>
      <c r="Z78" s="302"/>
      <c r="AA78" s="302"/>
      <c r="AB78" s="302"/>
      <c r="AC78" s="302"/>
      <c r="AD78" s="302"/>
      <c r="AE78" s="295"/>
      <c r="AF78" s="296"/>
      <c r="AG78" s="296"/>
      <c r="AH78" s="296"/>
      <c r="AI78" s="297"/>
      <c r="AJ78" s="502"/>
      <c r="AK78" s="503"/>
      <c r="AL78" s="503"/>
      <c r="AM78" s="503"/>
      <c r="AN78" s="504"/>
      <c r="AO78" s="301"/>
      <c r="AP78" s="302"/>
      <c r="AQ78" s="302"/>
      <c r="AR78" s="302"/>
      <c r="AS78" s="302"/>
      <c r="AT78" s="302"/>
      <c r="AU78" s="315"/>
      <c r="AV78" s="511"/>
      <c r="AW78" s="512"/>
      <c r="AX78" s="512"/>
      <c r="AY78" s="512"/>
      <c r="AZ78" s="512"/>
      <c r="BA78" s="512"/>
      <c r="BB78" s="512"/>
      <c r="BC78" s="513"/>
      <c r="BD78" s="325"/>
      <c r="BG78" s="82"/>
      <c r="BO78" s="274"/>
      <c r="BP78" s="274"/>
      <c r="BQ78" s="274"/>
      <c r="BR78" s="276"/>
      <c r="BS78" s="278"/>
      <c r="BT78" s="279"/>
      <c r="BU78" s="280"/>
      <c r="BV78" s="279"/>
      <c r="BW78" s="279"/>
      <c r="BX78" s="279"/>
      <c r="CB78" s="23"/>
      <c r="CC78" s="23"/>
      <c r="CP78" s="81"/>
      <c r="CQ78" s="84"/>
      <c r="CR78" s="84"/>
      <c r="CS78" s="84"/>
      <c r="CT78" s="84"/>
      <c r="CU78" s="84"/>
      <c r="CV78" s="77"/>
      <c r="CW78" s="77"/>
      <c r="CX78" s="77"/>
      <c r="CY78" s="77"/>
      <c r="CZ78" s="77"/>
      <c r="DA78" s="77"/>
      <c r="DB78" s="77"/>
      <c r="DC78" s="77"/>
      <c r="DD78" s="77"/>
      <c r="DE78" s="77"/>
      <c r="DF78" s="77"/>
      <c r="DG78" s="77"/>
      <c r="DH78" s="77"/>
      <c r="DI78" s="77"/>
      <c r="DJ78" s="77"/>
      <c r="DK78" s="77"/>
      <c r="DL78" s="77"/>
      <c r="DM78" s="77"/>
      <c r="DN78" s="77"/>
      <c r="DO78" s="77"/>
      <c r="DP78" s="77"/>
      <c r="DQ78" s="77"/>
      <c r="DR78" s="77"/>
      <c r="DS78" s="77"/>
      <c r="DT78" s="77"/>
      <c r="DU78" s="77"/>
      <c r="DV78" s="77"/>
      <c r="DW78" s="77"/>
      <c r="DX78" s="77"/>
      <c r="DY78" s="77"/>
      <c r="DZ78" s="77"/>
      <c r="EA78" s="77"/>
      <c r="EB78" s="77"/>
      <c r="EC78" s="77"/>
      <c r="ED78" s="77"/>
      <c r="EE78" s="77"/>
      <c r="EF78" s="77"/>
      <c r="EG78" s="77"/>
      <c r="EH78" s="77"/>
      <c r="EI78" s="77"/>
      <c r="EJ78" s="77"/>
      <c r="EK78" s="77"/>
      <c r="EL78" s="77"/>
      <c r="EM78" s="77"/>
      <c r="EN78" s="77"/>
    </row>
    <row r="79" spans="1:144" ht="12" customHeight="1">
      <c r="A79" s="282"/>
      <c r="B79" s="496"/>
      <c r="C79" s="497"/>
      <c r="D79" s="497"/>
      <c r="E79" s="497"/>
      <c r="F79" s="497"/>
      <c r="G79" s="498"/>
      <c r="H79" s="298"/>
      <c r="I79" s="299"/>
      <c r="J79" s="299"/>
      <c r="K79" s="299"/>
      <c r="L79" s="299"/>
      <c r="M79" s="299"/>
      <c r="N79" s="299"/>
      <c r="O79" s="299"/>
      <c r="P79" s="299"/>
      <c r="Q79" s="299"/>
      <c r="R79" s="299"/>
      <c r="S79" s="299"/>
      <c r="T79" s="299"/>
      <c r="U79" s="299"/>
      <c r="V79" s="299"/>
      <c r="W79" s="300"/>
      <c r="X79" s="78" t="str">
        <f>IF($B$59=0,"","（")</f>
        <v/>
      </c>
      <c r="Y79" s="281" t="str">
        <f>IF($H77="","",IF($B$59=0,"",BS77))</f>
        <v/>
      </c>
      <c r="Z79" s="281"/>
      <c r="AA79" s="281"/>
      <c r="AB79" s="281"/>
      <c r="AC79" s="281"/>
      <c r="AD79" s="79" t="str">
        <f>IF($B$59=0,"","）")</f>
        <v/>
      </c>
      <c r="AE79" s="298"/>
      <c r="AF79" s="299"/>
      <c r="AG79" s="299"/>
      <c r="AH79" s="299"/>
      <c r="AI79" s="300"/>
      <c r="AJ79" s="505"/>
      <c r="AK79" s="506"/>
      <c r="AL79" s="506"/>
      <c r="AM79" s="506"/>
      <c r="AN79" s="507"/>
      <c r="AO79" s="78" t="str">
        <f>IF($B$59=0,"","（")</f>
        <v/>
      </c>
      <c r="AP79" s="281" t="str">
        <f t="shared" ref="AP79" si="14">IF(AJ77="","",IF($B$59=0,"",IFERROR(Y79*AJ77,"")))</f>
        <v/>
      </c>
      <c r="AQ79" s="281"/>
      <c r="AR79" s="281"/>
      <c r="AS79" s="281"/>
      <c r="AT79" s="281"/>
      <c r="AU79" s="79" t="str">
        <f>IF($B$59=0,"","）")</f>
        <v/>
      </c>
      <c r="AV79" s="514"/>
      <c r="AW79" s="515"/>
      <c r="AX79" s="515"/>
      <c r="AY79" s="515"/>
      <c r="AZ79" s="515"/>
      <c r="BA79" s="515"/>
      <c r="BB79" s="515"/>
      <c r="BC79" s="516"/>
      <c r="BD79" s="325"/>
      <c r="BO79" s="274"/>
      <c r="BP79" s="274"/>
      <c r="BQ79" s="274"/>
      <c r="BR79" s="277"/>
      <c r="BS79" s="278"/>
      <c r="BT79" s="279"/>
      <c r="BU79" s="280"/>
      <c r="BV79" s="279"/>
      <c r="BW79" s="279"/>
      <c r="BX79" s="279"/>
      <c r="CB79" s="23"/>
      <c r="CC79" s="23"/>
      <c r="CP79" s="81"/>
      <c r="CQ79" s="83"/>
      <c r="CR79" s="85"/>
      <c r="CS79" s="85"/>
      <c r="CT79" s="85"/>
      <c r="CV79" s="77"/>
      <c r="CW79" s="77"/>
      <c r="CX79" s="77"/>
      <c r="CY79" s="77"/>
      <c r="CZ79" s="77"/>
      <c r="DA79" s="77"/>
      <c r="DB79" s="77"/>
      <c r="DC79" s="77"/>
      <c r="DD79" s="77"/>
      <c r="DE79" s="77"/>
      <c r="DF79" s="77"/>
      <c r="DG79" s="77"/>
      <c r="DH79" s="77"/>
      <c r="DI79" s="77"/>
      <c r="DJ79" s="77"/>
      <c r="DK79" s="77"/>
      <c r="DL79" s="77"/>
      <c r="DM79" s="77"/>
      <c r="DN79" s="77"/>
      <c r="DO79" s="77"/>
      <c r="DP79" s="77"/>
      <c r="DQ79" s="77"/>
      <c r="DR79" s="77"/>
      <c r="DS79" s="77"/>
      <c r="DT79" s="77"/>
      <c r="DU79" s="77"/>
      <c r="DV79" s="77"/>
      <c r="DW79" s="77"/>
      <c r="DX79" s="77"/>
      <c r="DY79" s="77"/>
      <c r="DZ79" s="77"/>
      <c r="EA79" s="77"/>
      <c r="EB79" s="77"/>
      <c r="EC79" s="77"/>
      <c r="ED79" s="77"/>
      <c r="EE79" s="77"/>
      <c r="EF79" s="77"/>
      <c r="EG79" s="77"/>
      <c r="EH79" s="77"/>
      <c r="EI79" s="77"/>
      <c r="EJ79" s="77"/>
      <c r="EK79" s="77"/>
      <c r="EL79" s="77"/>
      <c r="EM79" s="77"/>
      <c r="EN79" s="77"/>
    </row>
    <row r="80" spans="1:144" ht="11.15" customHeight="1">
      <c r="A80" s="282"/>
      <c r="B80" s="490" t="str">
        <f t="shared" ref="B80" si="15">IF($B$59=0,BT80,IF($B$59=0.5,BV80,IF($B$59=1,"","")))</f>
        <v/>
      </c>
      <c r="C80" s="491"/>
      <c r="D80" s="491"/>
      <c r="E80" s="491"/>
      <c r="F80" s="491"/>
      <c r="G80" s="492"/>
      <c r="H80" s="292" t="str">
        <f t="shared" ref="H80" si="16">IFERROR(BR80,"")</f>
        <v/>
      </c>
      <c r="I80" s="293"/>
      <c r="J80" s="293"/>
      <c r="K80" s="293"/>
      <c r="L80" s="293"/>
      <c r="M80" s="293"/>
      <c r="N80" s="293"/>
      <c r="O80" s="293"/>
      <c r="P80" s="293"/>
      <c r="Q80" s="293"/>
      <c r="R80" s="293"/>
      <c r="S80" s="293"/>
      <c r="T80" s="293"/>
      <c r="U80" s="293"/>
      <c r="V80" s="293"/>
      <c r="W80" s="294"/>
      <c r="X80" s="301" t="str">
        <f>IF($H80="","",IF($B$59=0,BS80,IF($B$59=0.5,BU80,IF($B$59=1,BW80,""))))</f>
        <v/>
      </c>
      <c r="Y80" s="302"/>
      <c r="Z80" s="302"/>
      <c r="AA80" s="302"/>
      <c r="AB80" s="302"/>
      <c r="AC80" s="302"/>
      <c r="AD80" s="302"/>
      <c r="AE80" s="292" t="str">
        <f>IF($H80="","",IF(BS80=0,0,BX80))</f>
        <v/>
      </c>
      <c r="AF80" s="293"/>
      <c r="AG80" s="293"/>
      <c r="AH80" s="293"/>
      <c r="AI80" s="294"/>
      <c r="AJ80" s="499"/>
      <c r="AK80" s="500"/>
      <c r="AL80" s="500"/>
      <c r="AM80" s="500"/>
      <c r="AN80" s="501"/>
      <c r="AO80" s="312" t="str">
        <f t="shared" ref="AO80" si="17">IF(AJ80="","",IFERROR(X80*AJ80,""))</f>
        <v/>
      </c>
      <c r="AP80" s="313"/>
      <c r="AQ80" s="313"/>
      <c r="AR80" s="313"/>
      <c r="AS80" s="313"/>
      <c r="AT80" s="313"/>
      <c r="AU80" s="314"/>
      <c r="AV80" s="508"/>
      <c r="AW80" s="509"/>
      <c r="AX80" s="509"/>
      <c r="AY80" s="509"/>
      <c r="AZ80" s="509"/>
      <c r="BA80" s="509"/>
      <c r="BB80" s="509"/>
      <c r="BC80" s="510"/>
      <c r="BD80" s="325"/>
      <c r="BO80" s="274">
        <v>7</v>
      </c>
      <c r="BP80" s="274"/>
      <c r="BQ80" s="274"/>
      <c r="BR80" s="276" t="e">
        <f>VLOOKUP(BO80,設備機器一覧!K:L,2,FALSE)</f>
        <v>#N/A</v>
      </c>
      <c r="BS80" s="278">
        <f>IFERROR(VLOOKUP(BR80,設備機器一覧!C:G,2,FALSE),0)</f>
        <v>0</v>
      </c>
      <c r="BT80" s="279" t="str">
        <f>IFERROR(VLOOKUP(BR80,設備機器一覧!C:G,3,FALSE),"")</f>
        <v/>
      </c>
      <c r="BU80" s="280">
        <f>IFERROR(VLOOKUP(BR80,設備機器一覧!C:G,4,FALSE),0)</f>
        <v>0</v>
      </c>
      <c r="BV80" s="279" t="str">
        <f>IFERROR(VLOOKUP(BR80,設備機器一覧!C:G,5,FALSE),"")</f>
        <v/>
      </c>
      <c r="BW80" s="279">
        <v>0</v>
      </c>
      <c r="BX80" s="279" t="str">
        <f>IFERROR(VLOOKUP(BR80,設備機器一覧!C:H,6,FALSE),"")</f>
        <v/>
      </c>
      <c r="CB80" s="23"/>
      <c r="CC80" s="23"/>
      <c r="CP80" s="81"/>
      <c r="CQ80" s="83"/>
      <c r="CR80" s="85"/>
      <c r="CS80" s="85"/>
      <c r="CT80" s="85"/>
      <c r="CV80" s="77"/>
      <c r="CW80" s="77"/>
      <c r="CX80" s="77"/>
      <c r="CY80" s="77"/>
      <c r="CZ80" s="77"/>
      <c r="DA80" s="77"/>
      <c r="DB80" s="77"/>
      <c r="DC80" s="77"/>
      <c r="DD80" s="77"/>
      <c r="DE80" s="77"/>
      <c r="DF80" s="77"/>
      <c r="DG80" s="77"/>
      <c r="DH80" s="77"/>
      <c r="DI80" s="77"/>
      <c r="DJ80" s="77"/>
      <c r="DK80" s="77"/>
      <c r="DL80" s="77"/>
      <c r="DM80" s="77"/>
      <c r="DN80" s="77"/>
      <c r="DO80" s="77"/>
      <c r="DP80" s="77"/>
      <c r="DQ80" s="77"/>
      <c r="DR80" s="77"/>
      <c r="DS80" s="77"/>
      <c r="DT80" s="77"/>
      <c r="DU80" s="77"/>
      <c r="DV80" s="77"/>
      <c r="DW80" s="77"/>
      <c r="DX80" s="77"/>
      <c r="DY80" s="77"/>
      <c r="DZ80" s="77"/>
      <c r="EA80" s="77"/>
      <c r="EB80" s="77"/>
      <c r="EC80" s="77"/>
      <c r="ED80" s="77"/>
      <c r="EE80" s="77"/>
      <c r="EF80" s="77"/>
      <c r="EG80" s="77"/>
      <c r="EH80" s="77"/>
      <c r="EI80" s="77"/>
      <c r="EJ80" s="77"/>
      <c r="EK80" s="77"/>
      <c r="EL80" s="77"/>
      <c r="EM80" s="77"/>
      <c r="EN80" s="77"/>
    </row>
    <row r="81" spans="1:147" ht="11.15" customHeight="1">
      <c r="A81" s="282"/>
      <c r="B81" s="493"/>
      <c r="C81" s="494"/>
      <c r="D81" s="494"/>
      <c r="E81" s="494"/>
      <c r="F81" s="494"/>
      <c r="G81" s="495"/>
      <c r="H81" s="295"/>
      <c r="I81" s="296"/>
      <c r="J81" s="296"/>
      <c r="K81" s="296"/>
      <c r="L81" s="296"/>
      <c r="M81" s="296"/>
      <c r="N81" s="296"/>
      <c r="O81" s="296"/>
      <c r="P81" s="296"/>
      <c r="Q81" s="296"/>
      <c r="R81" s="296"/>
      <c r="S81" s="296"/>
      <c r="T81" s="296"/>
      <c r="U81" s="296"/>
      <c r="V81" s="296"/>
      <c r="W81" s="297"/>
      <c r="X81" s="301"/>
      <c r="Y81" s="302"/>
      <c r="Z81" s="302"/>
      <c r="AA81" s="302"/>
      <c r="AB81" s="302"/>
      <c r="AC81" s="302"/>
      <c r="AD81" s="302"/>
      <c r="AE81" s="295"/>
      <c r="AF81" s="296"/>
      <c r="AG81" s="296"/>
      <c r="AH81" s="296"/>
      <c r="AI81" s="297"/>
      <c r="AJ81" s="502"/>
      <c r="AK81" s="503"/>
      <c r="AL81" s="503"/>
      <c r="AM81" s="503"/>
      <c r="AN81" s="504"/>
      <c r="AO81" s="301"/>
      <c r="AP81" s="302"/>
      <c r="AQ81" s="302"/>
      <c r="AR81" s="302"/>
      <c r="AS81" s="302"/>
      <c r="AT81" s="302"/>
      <c r="AU81" s="315"/>
      <c r="AV81" s="511"/>
      <c r="AW81" s="512"/>
      <c r="AX81" s="512"/>
      <c r="AY81" s="512"/>
      <c r="AZ81" s="512"/>
      <c r="BA81" s="512"/>
      <c r="BB81" s="512"/>
      <c r="BC81" s="513"/>
      <c r="BD81" s="325"/>
      <c r="BO81" s="274"/>
      <c r="BP81" s="274"/>
      <c r="BQ81" s="274"/>
      <c r="BR81" s="276"/>
      <c r="BS81" s="278"/>
      <c r="BT81" s="279"/>
      <c r="BU81" s="280"/>
      <c r="BV81" s="279"/>
      <c r="BW81" s="279"/>
      <c r="BX81" s="279"/>
      <c r="CB81" s="23"/>
      <c r="CC81" s="23"/>
      <c r="CP81" s="81"/>
      <c r="CQ81" s="83"/>
      <c r="CR81" s="85"/>
      <c r="CS81" s="85"/>
      <c r="CT81" s="85"/>
      <c r="CV81" s="77"/>
      <c r="CW81" s="77"/>
      <c r="CX81" s="77"/>
      <c r="CY81" s="77"/>
      <c r="CZ81" s="77"/>
      <c r="DA81" s="77"/>
      <c r="DB81" s="77"/>
      <c r="DC81" s="77"/>
      <c r="DD81" s="77"/>
      <c r="DE81" s="77"/>
      <c r="DF81" s="77"/>
      <c r="DG81" s="77"/>
      <c r="DH81" s="77"/>
      <c r="DI81" s="77"/>
      <c r="DJ81" s="77"/>
      <c r="DK81" s="77"/>
      <c r="DL81" s="77"/>
      <c r="DM81" s="77"/>
      <c r="DN81" s="77"/>
      <c r="DO81" s="77"/>
      <c r="DP81" s="77"/>
      <c r="DQ81" s="77"/>
      <c r="DR81" s="77"/>
      <c r="DS81" s="77"/>
      <c r="DT81" s="77"/>
      <c r="DU81" s="77"/>
      <c r="DV81" s="77"/>
      <c r="DW81" s="77"/>
      <c r="DX81" s="77"/>
      <c r="DY81" s="77"/>
      <c r="DZ81" s="77"/>
      <c r="EA81" s="77"/>
      <c r="EB81" s="77"/>
      <c r="EC81" s="77"/>
      <c r="ED81" s="77"/>
      <c r="EE81" s="77"/>
      <c r="EF81" s="77"/>
      <c r="EG81" s="77"/>
      <c r="EH81" s="77"/>
      <c r="EI81" s="77"/>
      <c r="EJ81" s="77"/>
      <c r="EK81" s="77"/>
      <c r="EL81" s="77"/>
      <c r="EM81" s="77"/>
      <c r="EN81" s="77"/>
    </row>
    <row r="82" spans="1:147" ht="11.15" customHeight="1">
      <c r="A82" s="282"/>
      <c r="B82" s="496"/>
      <c r="C82" s="497"/>
      <c r="D82" s="497"/>
      <c r="E82" s="497"/>
      <c r="F82" s="497"/>
      <c r="G82" s="498"/>
      <c r="H82" s="298"/>
      <c r="I82" s="299"/>
      <c r="J82" s="299"/>
      <c r="K82" s="299"/>
      <c r="L82" s="299"/>
      <c r="M82" s="299"/>
      <c r="N82" s="299"/>
      <c r="O82" s="299"/>
      <c r="P82" s="299"/>
      <c r="Q82" s="299"/>
      <c r="R82" s="299"/>
      <c r="S82" s="299"/>
      <c r="T82" s="299"/>
      <c r="U82" s="299"/>
      <c r="V82" s="299"/>
      <c r="W82" s="300"/>
      <c r="X82" s="78" t="str">
        <f>IF($B$59=0,"","（")</f>
        <v/>
      </c>
      <c r="Y82" s="281" t="str">
        <f>IF($H80="","",IF($B$59=0,"",BS80))</f>
        <v/>
      </c>
      <c r="Z82" s="281"/>
      <c r="AA82" s="281"/>
      <c r="AB82" s="281"/>
      <c r="AC82" s="281"/>
      <c r="AD82" s="79" t="str">
        <f>IF($B$59=0,"","）")</f>
        <v/>
      </c>
      <c r="AE82" s="298"/>
      <c r="AF82" s="299"/>
      <c r="AG82" s="299"/>
      <c r="AH82" s="299"/>
      <c r="AI82" s="300"/>
      <c r="AJ82" s="505"/>
      <c r="AK82" s="506"/>
      <c r="AL82" s="506"/>
      <c r="AM82" s="506"/>
      <c r="AN82" s="507"/>
      <c r="AO82" s="78" t="str">
        <f>IF($B$59=0,"","（")</f>
        <v/>
      </c>
      <c r="AP82" s="281" t="str">
        <f t="shared" ref="AP82" si="18">IF(AJ80="","",IF($B$59=0,"",IFERROR(Y82*AJ80,"")))</f>
        <v/>
      </c>
      <c r="AQ82" s="281"/>
      <c r="AR82" s="281"/>
      <c r="AS82" s="281"/>
      <c r="AT82" s="281"/>
      <c r="AU82" s="79" t="str">
        <f>IF($B$59=0,"","）")</f>
        <v/>
      </c>
      <c r="AV82" s="514"/>
      <c r="AW82" s="515"/>
      <c r="AX82" s="515"/>
      <c r="AY82" s="515"/>
      <c r="AZ82" s="515"/>
      <c r="BA82" s="515"/>
      <c r="BB82" s="515"/>
      <c r="BC82" s="516"/>
      <c r="BD82" s="325"/>
      <c r="BO82" s="274"/>
      <c r="BP82" s="274"/>
      <c r="BQ82" s="274"/>
      <c r="BR82" s="277"/>
      <c r="BS82" s="278"/>
      <c r="BT82" s="279"/>
      <c r="BU82" s="280"/>
      <c r="BV82" s="279"/>
      <c r="BW82" s="279"/>
      <c r="BX82" s="279"/>
      <c r="CB82" s="23"/>
      <c r="CC82" s="23"/>
      <c r="CP82" s="81"/>
      <c r="CQ82" s="83"/>
      <c r="CR82" s="85"/>
      <c r="CS82" s="85"/>
      <c r="CT82" s="85"/>
      <c r="CV82" s="77"/>
      <c r="CW82" s="77"/>
      <c r="CX82" s="77"/>
      <c r="CY82" s="77"/>
      <c r="CZ82" s="77"/>
      <c r="DA82" s="77"/>
      <c r="DB82" s="77"/>
      <c r="DC82" s="77"/>
      <c r="DD82" s="77"/>
      <c r="DE82" s="77"/>
      <c r="DF82" s="77"/>
      <c r="DG82" s="77"/>
      <c r="DH82" s="77"/>
      <c r="DI82" s="77"/>
      <c r="DJ82" s="77"/>
      <c r="DK82" s="77"/>
      <c r="DL82" s="77"/>
      <c r="DM82" s="77"/>
      <c r="DN82" s="77"/>
      <c r="DO82" s="77"/>
      <c r="DP82" s="77"/>
      <c r="DQ82" s="77"/>
      <c r="DR82" s="77"/>
      <c r="DS82" s="77"/>
      <c r="DT82" s="77"/>
      <c r="DU82" s="77"/>
      <c r="DV82" s="77"/>
      <c r="DW82" s="77"/>
      <c r="DX82" s="77"/>
      <c r="DY82" s="77"/>
      <c r="DZ82" s="77"/>
      <c r="EA82" s="77"/>
      <c r="EB82" s="77"/>
      <c r="EC82" s="77"/>
      <c r="ED82" s="77"/>
      <c r="EE82" s="77"/>
      <c r="EF82" s="77"/>
      <c r="EG82" s="77"/>
      <c r="EH82" s="77"/>
      <c r="EI82" s="77"/>
      <c r="EJ82" s="77"/>
      <c r="EK82" s="77"/>
      <c r="EL82" s="77"/>
      <c r="EM82" s="77"/>
      <c r="EN82" s="77"/>
    </row>
    <row r="83" spans="1:147" ht="11.15" customHeight="1">
      <c r="B83" s="378" t="str">
        <f>IF(設備機器一覧!J109=0,"",IF(設備機器一覧!J109&gt;7,"使用する機器の合計が8件以上の場合はセンター職員にお問い合わせ願います",設備機器一覧!J109))</f>
        <v/>
      </c>
      <c r="C83" s="378"/>
      <c r="D83" s="378"/>
      <c r="E83" s="378"/>
      <c r="F83" s="378"/>
      <c r="G83" s="378"/>
      <c r="H83" s="378"/>
      <c r="I83" s="378"/>
      <c r="J83" s="378"/>
      <c r="K83" s="378"/>
      <c r="L83" s="378"/>
      <c r="M83" s="378"/>
      <c r="N83" s="378"/>
      <c r="O83" s="378"/>
      <c r="P83" s="378"/>
      <c r="Q83" s="378"/>
      <c r="R83" s="378"/>
      <c r="S83" s="378"/>
      <c r="T83" s="378"/>
      <c r="U83" s="378"/>
      <c r="V83" s="378"/>
      <c r="W83" s="378"/>
      <c r="X83" s="378"/>
      <c r="Y83" s="378"/>
      <c r="Z83" s="378"/>
      <c r="AA83" s="378"/>
      <c r="AB83" s="378"/>
      <c r="AC83" s="378"/>
      <c r="AD83" s="378"/>
      <c r="AE83" s="378"/>
      <c r="AF83" s="378"/>
      <c r="AG83" s="378"/>
      <c r="AH83" s="378"/>
      <c r="AI83" s="378"/>
      <c r="AJ83" s="378"/>
      <c r="AK83" s="378"/>
      <c r="AL83" s="378"/>
      <c r="AM83" s="378"/>
      <c r="AN83" s="378"/>
      <c r="AO83" s="378"/>
      <c r="AP83" s="378"/>
      <c r="AQ83" s="378"/>
      <c r="AR83" s="378"/>
      <c r="AS83" s="378"/>
      <c r="AT83" s="378"/>
      <c r="AU83" s="378"/>
      <c r="AV83" s="378"/>
      <c r="AW83" s="378"/>
      <c r="AX83" s="378"/>
      <c r="AY83" s="378"/>
      <c r="AZ83" s="378"/>
      <c r="BA83" s="378"/>
      <c r="BB83" s="378"/>
      <c r="BC83" s="378"/>
      <c r="BG83" s="86"/>
      <c r="BO83" s="229"/>
      <c r="BP83" s="229"/>
      <c r="BQ83" s="229"/>
      <c r="BR83" s="230"/>
      <c r="BS83" s="231"/>
      <c r="BT83" s="228"/>
      <c r="BU83" s="231"/>
      <c r="BV83" s="228"/>
      <c r="BW83" s="228"/>
      <c r="BX83" s="228"/>
      <c r="BY83" s="87"/>
      <c r="BZ83" s="88"/>
      <c r="CA83" s="88"/>
      <c r="CB83" s="23"/>
      <c r="CC83" s="23"/>
      <c r="CS83" s="81"/>
      <c r="CT83" s="83"/>
      <c r="CU83" s="85"/>
      <c r="CV83" s="85"/>
      <c r="CW83" s="85"/>
      <c r="CY83" s="77"/>
      <c r="CZ83" s="77"/>
      <c r="DA83" s="77"/>
      <c r="DB83" s="77"/>
      <c r="DC83" s="77"/>
      <c r="DD83" s="77"/>
      <c r="DE83" s="77"/>
      <c r="DF83" s="77"/>
      <c r="DG83" s="77"/>
      <c r="DH83" s="77"/>
      <c r="DI83" s="77"/>
      <c r="DJ83" s="77"/>
      <c r="DK83" s="77"/>
      <c r="DL83" s="77"/>
      <c r="DM83" s="77"/>
      <c r="DN83" s="77"/>
      <c r="DO83" s="77"/>
      <c r="DP83" s="77"/>
      <c r="DQ83" s="77"/>
      <c r="DR83" s="77"/>
      <c r="DS83" s="77"/>
      <c r="DT83" s="77"/>
      <c r="DU83" s="77"/>
      <c r="DV83" s="77"/>
      <c r="DW83" s="77"/>
      <c r="DX83" s="77"/>
      <c r="DY83" s="77"/>
      <c r="DZ83" s="77"/>
      <c r="EA83" s="77"/>
      <c r="EB83" s="77"/>
      <c r="EC83" s="77"/>
      <c r="ED83" s="77"/>
      <c r="EE83" s="77"/>
      <c r="EF83" s="77"/>
      <c r="EG83" s="77"/>
      <c r="EH83" s="77"/>
      <c r="EI83" s="77"/>
      <c r="EJ83" s="77"/>
      <c r="EK83" s="77"/>
      <c r="EL83" s="77"/>
      <c r="EM83" s="77"/>
      <c r="EN83" s="77"/>
      <c r="EO83" s="77"/>
      <c r="EP83" s="77"/>
      <c r="EQ83" s="77"/>
    </row>
    <row r="84" spans="1:147" ht="11.25" customHeight="1">
      <c r="B84" s="354" t="s">
        <v>436</v>
      </c>
      <c r="C84" s="355"/>
      <c r="D84" s="355"/>
      <c r="E84" s="355"/>
      <c r="F84" s="355"/>
      <c r="G84" s="360" t="s">
        <v>3</v>
      </c>
      <c r="H84" s="361"/>
      <c r="I84" s="364" t="str">
        <f>IF(B59=1,0,IF(SUM(AO62,AO65,AO68,AO71,AO74)&gt;0,SUM(AO62,AO65,AO68,AO71,AO74),""))</f>
        <v/>
      </c>
      <c r="J84" s="365"/>
      <c r="K84" s="365"/>
      <c r="L84" s="365"/>
      <c r="M84" s="365"/>
      <c r="N84" s="365"/>
      <c r="O84" s="365"/>
      <c r="P84" s="365"/>
      <c r="Q84" s="365"/>
      <c r="R84" s="89"/>
      <c r="S84" s="348" t="str">
        <f>IF($B$59=0,"","←減免後の金額(支払額)")</f>
        <v/>
      </c>
      <c r="T84" s="349"/>
      <c r="U84" s="349"/>
      <c r="V84" s="349"/>
      <c r="W84" s="349"/>
      <c r="X84" s="349"/>
      <c r="Y84" s="349"/>
      <c r="Z84" s="349"/>
      <c r="AA84" s="349"/>
      <c r="AB84" s="350"/>
      <c r="AC84" s="520" t="s">
        <v>31</v>
      </c>
      <c r="AD84" s="521"/>
      <c r="AE84" s="521"/>
      <c r="AF84" s="521"/>
      <c r="AG84" s="521"/>
      <c r="AH84" s="521"/>
      <c r="AI84" s="521"/>
      <c r="AJ84" s="521"/>
      <c r="AK84" s="521"/>
      <c r="AL84" s="521"/>
      <c r="AM84" s="521"/>
      <c r="AN84" s="521"/>
      <c r="AO84" s="521"/>
      <c r="AP84" s="521"/>
      <c r="AQ84" s="521"/>
      <c r="AR84" s="521"/>
      <c r="AS84" s="521"/>
      <c r="AT84" s="521"/>
      <c r="AU84" s="521"/>
      <c r="AV84" s="521"/>
      <c r="AW84" s="521"/>
      <c r="AX84" s="521"/>
      <c r="AY84" s="521"/>
      <c r="AZ84" s="522"/>
      <c r="BA84" s="249"/>
      <c r="BB84" s="120"/>
      <c r="BC84" s="121"/>
      <c r="BD84" s="29"/>
      <c r="BE84" s="29"/>
      <c r="BF84" s="29"/>
      <c r="BG84" s="29"/>
      <c r="BH84" s="90"/>
      <c r="BI84" s="90"/>
      <c r="BJ84" s="90"/>
      <c r="BK84" s="90"/>
      <c r="BL84" s="90"/>
      <c r="BM84" s="90"/>
      <c r="BN84" s="229"/>
      <c r="BO84" s="229"/>
      <c r="BP84" s="229"/>
      <c r="BQ84" s="230"/>
      <c r="BR84" s="231"/>
      <c r="BS84" s="228"/>
      <c r="BT84" s="231"/>
      <c r="BU84" s="228"/>
      <c r="BV84" s="228"/>
      <c r="BW84" s="228"/>
      <c r="BX84" s="91"/>
      <c r="BY84" s="91"/>
      <c r="BZ84" s="91"/>
      <c r="CA84" s="23"/>
      <c r="CB84" s="23"/>
      <c r="CK84" s="77"/>
      <c r="CL84" s="77"/>
      <c r="CM84" s="77"/>
      <c r="CN84" s="77"/>
      <c r="CO84" s="77"/>
      <c r="CP84" s="77"/>
      <c r="CQ84" s="77"/>
      <c r="CR84" s="81"/>
      <c r="CS84" s="83"/>
      <c r="CT84" s="92"/>
      <c r="CU84" s="85"/>
      <c r="CV84" s="85"/>
      <c r="CX84" s="77"/>
      <c r="CY84" s="77"/>
      <c r="CZ84" s="77"/>
      <c r="DA84" s="77"/>
      <c r="DB84" s="77"/>
      <c r="DC84" s="77"/>
      <c r="DD84" s="77"/>
      <c r="DE84" s="77"/>
      <c r="DF84" s="77"/>
    </row>
    <row r="85" spans="1:147" ht="11.25" customHeight="1">
      <c r="B85" s="356"/>
      <c r="C85" s="357"/>
      <c r="D85" s="357"/>
      <c r="E85" s="357"/>
      <c r="F85" s="357"/>
      <c r="G85" s="362"/>
      <c r="H85" s="363"/>
      <c r="I85" s="366"/>
      <c r="J85" s="366"/>
      <c r="K85" s="366"/>
      <c r="L85" s="366"/>
      <c r="M85" s="366"/>
      <c r="N85" s="366"/>
      <c r="O85" s="366"/>
      <c r="P85" s="366"/>
      <c r="Q85" s="366"/>
      <c r="R85" s="93"/>
      <c r="S85" s="348"/>
      <c r="T85" s="349"/>
      <c r="U85" s="349"/>
      <c r="V85" s="349"/>
      <c r="W85" s="349"/>
      <c r="X85" s="349"/>
      <c r="Y85" s="349"/>
      <c r="Z85" s="349"/>
      <c r="AA85" s="349"/>
      <c r="AB85" s="350"/>
      <c r="AC85" s="523"/>
      <c r="AD85" s="524"/>
      <c r="AE85" s="524"/>
      <c r="AF85" s="524"/>
      <c r="AG85" s="524"/>
      <c r="AH85" s="524"/>
      <c r="AI85" s="524"/>
      <c r="AJ85" s="524"/>
      <c r="AK85" s="524"/>
      <c r="AL85" s="524"/>
      <c r="AM85" s="524"/>
      <c r="AN85" s="524"/>
      <c r="AO85" s="524"/>
      <c r="AP85" s="524"/>
      <c r="AQ85" s="524"/>
      <c r="AR85" s="524"/>
      <c r="AS85" s="524"/>
      <c r="AT85" s="524"/>
      <c r="AU85" s="524"/>
      <c r="AV85" s="524"/>
      <c r="AW85" s="524"/>
      <c r="AX85" s="524"/>
      <c r="AY85" s="524"/>
      <c r="AZ85" s="525"/>
      <c r="BA85" s="249"/>
      <c r="BB85" s="120"/>
      <c r="BC85" s="121"/>
      <c r="BD85" s="29"/>
      <c r="BE85" s="29"/>
      <c r="BF85" s="29"/>
      <c r="BG85" s="29"/>
      <c r="BH85" s="90"/>
      <c r="BI85" s="90"/>
      <c r="BJ85" s="90"/>
      <c r="BK85" s="90"/>
      <c r="BL85" s="90"/>
      <c r="BM85" s="90"/>
      <c r="BN85" s="229"/>
      <c r="BO85" s="229"/>
      <c r="BP85" s="229"/>
      <c r="BQ85" s="230"/>
      <c r="BR85" s="231"/>
      <c r="BS85" s="228"/>
      <c r="BT85" s="231"/>
      <c r="BU85" s="228"/>
      <c r="BV85" s="228"/>
      <c r="BW85" s="228"/>
      <c r="BX85" s="91"/>
      <c r="BY85" s="91"/>
      <c r="BZ85" s="91"/>
      <c r="CA85" s="23"/>
      <c r="CB85" s="23"/>
      <c r="CK85" s="77"/>
      <c r="CL85" s="77"/>
      <c r="CM85" s="77"/>
      <c r="CN85" s="77"/>
      <c r="CO85" s="77"/>
      <c r="CP85" s="77"/>
      <c r="CQ85" s="77"/>
      <c r="CR85" s="81"/>
      <c r="CS85" s="83"/>
      <c r="CT85" s="92"/>
      <c r="CU85" s="85"/>
      <c r="CV85" s="85"/>
      <c r="CX85" s="77"/>
      <c r="CY85" s="77"/>
      <c r="CZ85" s="77"/>
      <c r="DA85" s="77"/>
      <c r="DB85" s="77"/>
      <c r="DC85" s="77"/>
      <c r="DD85" s="77"/>
      <c r="DE85" s="77"/>
      <c r="DF85" s="77"/>
    </row>
    <row r="86" spans="1:147" ht="11.25" customHeight="1">
      <c r="B86" s="356"/>
      <c r="C86" s="357"/>
      <c r="D86" s="357"/>
      <c r="E86" s="357"/>
      <c r="F86" s="357"/>
      <c r="G86" s="94"/>
      <c r="H86" s="373" t="str">
        <f>IF($B$59=0,"","（")</f>
        <v/>
      </c>
      <c r="I86" s="375" t="str">
        <f>IF(SUM(AP64,AP67,AP70,AP73,AP76)&gt;0,SUM(AP64,AP67,AP70,AP73,AP76),"")</f>
        <v/>
      </c>
      <c r="J86" s="376"/>
      <c r="K86" s="376"/>
      <c r="L86" s="376"/>
      <c r="M86" s="376"/>
      <c r="N86" s="376"/>
      <c r="O86" s="376"/>
      <c r="P86" s="376"/>
      <c r="Q86" s="376"/>
      <c r="R86" s="346" t="str">
        <f>IF($B$59=0,"","）")</f>
        <v/>
      </c>
      <c r="S86" s="348" t="str">
        <f>IF($B$59=0,"","←減免前の金額(参考)")</f>
        <v/>
      </c>
      <c r="T86" s="349"/>
      <c r="U86" s="349"/>
      <c r="V86" s="349"/>
      <c r="W86" s="349"/>
      <c r="X86" s="349"/>
      <c r="Y86" s="349"/>
      <c r="Z86" s="349"/>
      <c r="AA86" s="349"/>
      <c r="AB86" s="350"/>
      <c r="AC86" s="562" t="s">
        <v>32</v>
      </c>
      <c r="AD86" s="527"/>
      <c r="AE86" s="527"/>
      <c r="AF86" s="527"/>
      <c r="AG86" s="527"/>
      <c r="AH86" s="563"/>
      <c r="AI86" s="526" t="s">
        <v>33</v>
      </c>
      <c r="AJ86" s="527"/>
      <c r="AK86" s="527"/>
      <c r="AL86" s="527"/>
      <c r="AM86" s="527"/>
      <c r="AN86" s="563"/>
      <c r="AO86" s="526" t="s">
        <v>34</v>
      </c>
      <c r="AP86" s="527"/>
      <c r="AQ86" s="527"/>
      <c r="AR86" s="527"/>
      <c r="AS86" s="527"/>
      <c r="AT86" s="563"/>
      <c r="AU86" s="526" t="s">
        <v>0</v>
      </c>
      <c r="AV86" s="527"/>
      <c r="AW86" s="527"/>
      <c r="AX86" s="527"/>
      <c r="AY86" s="527"/>
      <c r="AZ86" s="528"/>
      <c r="BA86" s="250"/>
      <c r="BB86" s="120"/>
      <c r="BC86" s="121"/>
      <c r="BD86" s="29"/>
      <c r="BE86" s="29"/>
      <c r="BF86" s="29"/>
      <c r="BG86" s="29"/>
      <c r="BH86" s="90"/>
      <c r="BI86" s="90"/>
      <c r="BJ86" s="90"/>
      <c r="BK86" s="90"/>
      <c r="BL86" s="90"/>
      <c r="BM86" s="90"/>
      <c r="BN86" s="90"/>
      <c r="BO86" s="90"/>
      <c r="BP86" s="90"/>
      <c r="BQ86" s="96"/>
      <c r="BR86" s="91"/>
      <c r="BS86" s="91"/>
      <c r="BT86" s="91"/>
      <c r="BU86" s="91"/>
      <c r="BV86" s="91"/>
      <c r="BW86" s="91"/>
      <c r="BX86" s="91"/>
      <c r="BY86" s="91"/>
      <c r="BZ86" s="91"/>
      <c r="CA86" s="23"/>
      <c r="CB86" s="23"/>
      <c r="CK86" s="77"/>
      <c r="CL86" s="77"/>
      <c r="CM86" s="77"/>
      <c r="CN86" s="77"/>
      <c r="CO86" s="77"/>
      <c r="CP86" s="77"/>
      <c r="CQ86" s="77"/>
      <c r="CR86" s="81"/>
      <c r="CS86" s="83"/>
      <c r="CT86" s="85"/>
      <c r="CU86" s="85"/>
      <c r="CV86" s="85"/>
      <c r="CX86" s="77"/>
      <c r="CY86" s="77"/>
      <c r="CZ86" s="77"/>
      <c r="DA86" s="77"/>
      <c r="DB86" s="77"/>
      <c r="DC86" s="77"/>
      <c r="DD86" s="77"/>
      <c r="DE86" s="77"/>
      <c r="DF86" s="77"/>
    </row>
    <row r="87" spans="1:147" ht="11.25" customHeight="1">
      <c r="B87" s="358"/>
      <c r="C87" s="359"/>
      <c r="D87" s="359"/>
      <c r="E87" s="359"/>
      <c r="F87" s="359"/>
      <c r="G87" s="97"/>
      <c r="H87" s="374"/>
      <c r="I87" s="377"/>
      <c r="J87" s="377"/>
      <c r="K87" s="377"/>
      <c r="L87" s="377"/>
      <c r="M87" s="377"/>
      <c r="N87" s="377"/>
      <c r="O87" s="377"/>
      <c r="P87" s="377"/>
      <c r="Q87" s="377"/>
      <c r="R87" s="347"/>
      <c r="S87" s="348"/>
      <c r="T87" s="349"/>
      <c r="U87" s="349"/>
      <c r="V87" s="349"/>
      <c r="W87" s="349"/>
      <c r="X87" s="349"/>
      <c r="Y87" s="349"/>
      <c r="Z87" s="349"/>
      <c r="AA87" s="349"/>
      <c r="AB87" s="350"/>
      <c r="AC87" s="122"/>
      <c r="AD87" s="120"/>
      <c r="AE87" s="121"/>
      <c r="AF87" s="121"/>
      <c r="AG87" s="121"/>
      <c r="AH87" s="123"/>
      <c r="AI87" s="120"/>
      <c r="AJ87" s="121"/>
      <c r="AK87" s="121"/>
      <c r="AL87" s="121"/>
      <c r="AM87" s="121"/>
      <c r="AN87" s="124"/>
      <c r="AO87" s="121"/>
      <c r="AP87" s="121"/>
      <c r="AQ87" s="121"/>
      <c r="AR87" s="121"/>
      <c r="AS87" s="121"/>
      <c r="AT87" s="125"/>
      <c r="AU87" s="121"/>
      <c r="AV87" s="121"/>
      <c r="AW87" s="121"/>
      <c r="AX87" s="121"/>
      <c r="AY87" s="121"/>
      <c r="AZ87" s="126"/>
      <c r="BA87" s="121"/>
      <c r="BB87" s="120"/>
      <c r="BC87" s="121"/>
      <c r="BD87" s="29"/>
      <c r="BE87" s="29"/>
      <c r="BF87" s="29"/>
      <c r="BG87" s="29"/>
      <c r="BH87" s="90"/>
      <c r="BI87" s="90"/>
      <c r="BJ87" s="90"/>
      <c r="BK87" s="90"/>
      <c r="BL87" s="90"/>
      <c r="BM87" s="90"/>
      <c r="BN87" s="90"/>
      <c r="BO87" s="90"/>
      <c r="BP87" s="90"/>
      <c r="BQ87" s="381"/>
      <c r="BR87" s="381"/>
      <c r="BS87" s="381"/>
      <c r="BT87" s="381"/>
      <c r="BU87" s="381"/>
      <c r="BV87" s="381"/>
      <c r="BW87" s="381"/>
      <c r="BX87" s="381"/>
      <c r="BY87" s="381"/>
      <c r="BZ87" s="381"/>
      <c r="CA87" s="23"/>
      <c r="CB87" s="23"/>
      <c r="CR87" s="81"/>
      <c r="CS87" s="83"/>
      <c r="CT87" s="85"/>
      <c r="CU87" s="85"/>
      <c r="CV87" s="102"/>
      <c r="CW87" s="102"/>
    </row>
    <row r="88" spans="1:147" ht="11.25" customHeight="1">
      <c r="AB88" s="93"/>
      <c r="AC88" s="122"/>
      <c r="AD88" s="120"/>
      <c r="AE88" s="121"/>
      <c r="AF88" s="121"/>
      <c r="AG88" s="121"/>
      <c r="AH88" s="123"/>
      <c r="AI88" s="120"/>
      <c r="AJ88" s="121"/>
      <c r="AK88" s="121"/>
      <c r="AL88" s="121"/>
      <c r="AM88" s="121"/>
      <c r="AN88" s="127"/>
      <c r="AO88" s="121"/>
      <c r="AP88" s="121"/>
      <c r="AQ88" s="121"/>
      <c r="AR88" s="121"/>
      <c r="AS88" s="121"/>
      <c r="AT88" s="123"/>
      <c r="AU88" s="121"/>
      <c r="AV88" s="121"/>
      <c r="AW88" s="121"/>
      <c r="AX88" s="121"/>
      <c r="AY88" s="121"/>
      <c r="AZ88" s="126"/>
      <c r="BA88" s="121"/>
      <c r="BB88" s="120"/>
      <c r="BC88" s="121"/>
      <c r="BD88" s="29"/>
      <c r="BE88" s="29"/>
      <c r="BF88" s="29"/>
      <c r="BG88" s="29"/>
      <c r="BH88" s="90"/>
      <c r="BI88" s="90"/>
      <c r="BJ88" s="90"/>
      <c r="BK88" s="90"/>
      <c r="BL88" s="90"/>
      <c r="BM88" s="90"/>
      <c r="BN88" s="90"/>
      <c r="BO88" s="90"/>
      <c r="BP88" s="90"/>
      <c r="BQ88" s="381"/>
      <c r="BR88" s="381"/>
      <c r="BS88" s="381"/>
      <c r="BT88" s="381"/>
      <c r="BU88" s="381"/>
      <c r="BV88" s="381"/>
      <c r="BW88" s="381"/>
      <c r="BX88" s="381"/>
      <c r="BY88" s="381"/>
      <c r="BZ88" s="381"/>
      <c r="CA88" s="23"/>
      <c r="CB88" s="23"/>
      <c r="CR88" s="81"/>
      <c r="CS88" s="83"/>
      <c r="CT88" s="85"/>
      <c r="CU88" s="85"/>
      <c r="CV88" s="85"/>
    </row>
    <row r="89" spans="1:147" ht="11.25" customHeight="1">
      <c r="AB89" s="93"/>
      <c r="AC89" s="128"/>
      <c r="AD89" s="129"/>
      <c r="AE89" s="130"/>
      <c r="AF89" s="130"/>
      <c r="AG89" s="130"/>
      <c r="AH89" s="131"/>
      <c r="AI89" s="129"/>
      <c r="AJ89" s="130"/>
      <c r="AK89" s="130"/>
      <c r="AL89" s="130"/>
      <c r="AM89" s="130"/>
      <c r="AN89" s="132"/>
      <c r="AO89" s="130"/>
      <c r="AP89" s="130"/>
      <c r="AQ89" s="130"/>
      <c r="AR89" s="130"/>
      <c r="AS89" s="130"/>
      <c r="AT89" s="131"/>
      <c r="AU89" s="130"/>
      <c r="AV89" s="130"/>
      <c r="AW89" s="130"/>
      <c r="AX89" s="130"/>
      <c r="AY89" s="130"/>
      <c r="AZ89" s="133"/>
      <c r="BA89" s="121"/>
      <c r="BB89" s="120"/>
      <c r="BC89" s="121"/>
      <c r="BD89" s="29"/>
      <c r="BE89" s="29"/>
      <c r="BF89" s="29"/>
      <c r="BG89" s="29"/>
      <c r="BH89" s="90"/>
      <c r="BI89" s="90"/>
      <c r="BJ89" s="90"/>
      <c r="BK89" s="90"/>
      <c r="BL89" s="90"/>
      <c r="BM89" s="90"/>
      <c r="BN89" s="90"/>
      <c r="BO89" s="90"/>
      <c r="BP89" s="90"/>
      <c r="BQ89" s="381"/>
      <c r="BR89" s="381"/>
      <c r="BS89" s="381"/>
      <c r="BT89" s="381"/>
      <c r="BU89" s="381"/>
      <c r="BV89" s="381"/>
      <c r="BW89" s="381"/>
      <c r="BX89" s="381"/>
      <c r="BY89" s="381"/>
      <c r="BZ89" s="381"/>
      <c r="CA89" s="23"/>
      <c r="CB89" s="23"/>
      <c r="CR89" s="81"/>
      <c r="CS89" s="85"/>
      <c r="CT89" s="85"/>
      <c r="CU89" s="85"/>
      <c r="CV89" s="85"/>
    </row>
    <row r="90" spans="1:147" ht="11.25" customHeight="1">
      <c r="AB90" s="93"/>
      <c r="AC90" s="134" t="s">
        <v>35</v>
      </c>
      <c r="AD90" s="121"/>
      <c r="AE90" s="121"/>
      <c r="AF90" s="121"/>
      <c r="AG90" s="121"/>
      <c r="AH90" s="121"/>
      <c r="AI90" s="121"/>
      <c r="AJ90" s="121"/>
      <c r="AK90" s="121"/>
      <c r="AL90" s="121"/>
      <c r="AM90" s="121"/>
      <c r="AN90" s="121"/>
      <c r="AO90" s="121"/>
      <c r="AP90" s="121"/>
      <c r="AQ90" s="121"/>
      <c r="AR90" s="121"/>
      <c r="AS90" s="121"/>
      <c r="AT90" s="121"/>
      <c r="AU90" s="121"/>
      <c r="AV90" s="121"/>
      <c r="AW90" s="121"/>
      <c r="AX90" s="121"/>
      <c r="AY90" s="121"/>
      <c r="AZ90" s="126"/>
      <c r="BA90" s="121"/>
      <c r="BB90" s="121"/>
      <c r="BC90" s="121"/>
      <c r="BD90" s="29"/>
      <c r="BE90" s="29"/>
      <c r="BF90" s="29"/>
      <c r="BQ90" s="326"/>
      <c r="BR90" s="326"/>
      <c r="BS90" s="326"/>
      <c r="BT90" s="326"/>
      <c r="BU90" s="326"/>
      <c r="BV90" s="326"/>
      <c r="BW90" s="326"/>
      <c r="BX90" s="326"/>
      <c r="BY90" s="326"/>
      <c r="BZ90" s="326"/>
      <c r="CA90" s="23"/>
      <c r="CB90" s="23"/>
      <c r="CP90" s="327"/>
      <c r="CQ90" s="83"/>
      <c r="CR90" s="85"/>
      <c r="CS90" s="85"/>
      <c r="CT90" s="85"/>
    </row>
    <row r="91" spans="1:147" ht="11.25" customHeight="1">
      <c r="AB91" s="93"/>
      <c r="AC91" s="135"/>
      <c r="AD91" s="130"/>
      <c r="AE91" s="130"/>
      <c r="AF91" s="130"/>
      <c r="AG91" s="130"/>
      <c r="AH91" s="130"/>
      <c r="AI91" s="130"/>
      <c r="AJ91" s="130"/>
      <c r="AK91" s="130"/>
      <c r="AL91" s="130"/>
      <c r="AM91" s="130"/>
      <c r="AN91" s="130"/>
      <c r="AO91" s="130"/>
      <c r="AP91" s="130"/>
      <c r="AQ91" s="130"/>
      <c r="AR91" s="130"/>
      <c r="AS91" s="130"/>
      <c r="AT91" s="130"/>
      <c r="AU91" s="130"/>
      <c r="AV91" s="130"/>
      <c r="AW91" s="130"/>
      <c r="AX91" s="130"/>
      <c r="AY91" s="130"/>
      <c r="AZ91" s="133"/>
      <c r="BA91" s="121"/>
      <c r="BB91" s="121"/>
      <c r="BC91" s="121"/>
      <c r="BD91" s="29"/>
      <c r="BE91" s="29"/>
      <c r="BF91" s="29"/>
      <c r="BQ91" s="326"/>
      <c r="BR91" s="326"/>
      <c r="BS91" s="326"/>
      <c r="BT91" s="326"/>
      <c r="BU91" s="326"/>
      <c r="BV91" s="326"/>
      <c r="BW91" s="326"/>
      <c r="BX91" s="326"/>
      <c r="BY91" s="326"/>
      <c r="BZ91" s="326"/>
      <c r="CA91" s="23"/>
      <c r="CB91" s="23"/>
      <c r="CP91" s="328"/>
      <c r="CQ91" s="85"/>
      <c r="CR91" s="85"/>
      <c r="CS91" s="85"/>
      <c r="CT91" s="85"/>
    </row>
    <row r="92" spans="1:147" ht="11.25" customHeight="1">
      <c r="AB92" s="93"/>
      <c r="AC92" s="134" t="s">
        <v>36</v>
      </c>
      <c r="AD92" s="121"/>
      <c r="AE92" s="121"/>
      <c r="AF92" s="121"/>
      <c r="AG92" s="121"/>
      <c r="AH92" s="121"/>
      <c r="AI92" s="121"/>
      <c r="AJ92" s="121"/>
      <c r="AK92" s="121"/>
      <c r="AL92" s="121"/>
      <c r="AM92" s="121"/>
      <c r="AN92" s="121"/>
      <c r="AO92" s="121"/>
      <c r="AP92" s="121"/>
      <c r="AQ92" s="121"/>
      <c r="AR92" s="121"/>
      <c r="AS92" s="121"/>
      <c r="AT92" s="121"/>
      <c r="AU92" s="121"/>
      <c r="AV92" s="121"/>
      <c r="AW92" s="121"/>
      <c r="AX92" s="121"/>
      <c r="AY92" s="121"/>
      <c r="AZ92" s="126"/>
      <c r="BA92" s="121"/>
      <c r="BB92" s="121"/>
      <c r="BC92" s="121"/>
      <c r="BD92" s="29"/>
      <c r="BE92" s="29"/>
      <c r="BF92" s="29"/>
      <c r="BQ92" s="326"/>
      <c r="BR92" s="326"/>
      <c r="BS92" s="326"/>
      <c r="BT92" s="326"/>
      <c r="BU92" s="326"/>
      <c r="BV92" s="326"/>
      <c r="BW92" s="326"/>
      <c r="BX92" s="326"/>
      <c r="BY92" s="326"/>
      <c r="BZ92" s="326"/>
      <c r="CA92" s="23"/>
      <c r="CB92" s="23"/>
      <c r="CP92" s="328"/>
      <c r="CQ92" s="83"/>
      <c r="CR92" s="85"/>
      <c r="CS92" s="85"/>
      <c r="CT92" s="85"/>
    </row>
    <row r="93" spans="1:147" ht="11.25" customHeight="1">
      <c r="Q93" s="329" t="s">
        <v>437</v>
      </c>
      <c r="R93" s="330"/>
      <c r="S93" s="330"/>
      <c r="T93" s="330"/>
      <c r="U93" s="330"/>
      <c r="V93" s="331"/>
      <c r="W93" s="335" t="s">
        <v>438</v>
      </c>
      <c r="X93" s="335"/>
      <c r="Y93" s="335"/>
      <c r="Z93" s="335"/>
      <c r="AA93" s="335"/>
      <c r="AB93" s="335"/>
      <c r="AC93" s="135"/>
      <c r="AD93" s="130"/>
      <c r="AE93" s="130"/>
      <c r="AF93" s="130"/>
      <c r="AG93" s="130"/>
      <c r="AH93" s="130"/>
      <c r="AI93" s="130"/>
      <c r="AJ93" s="130"/>
      <c r="AK93" s="130"/>
      <c r="AL93" s="130"/>
      <c r="AM93" s="130"/>
      <c r="AN93" s="130"/>
      <c r="AO93" s="130"/>
      <c r="AP93" s="130"/>
      <c r="AQ93" s="130"/>
      <c r="AR93" s="130"/>
      <c r="AS93" s="130"/>
      <c r="AT93" s="130"/>
      <c r="AU93" s="130"/>
      <c r="AV93" s="130"/>
      <c r="AW93" s="130"/>
      <c r="AX93" s="130"/>
      <c r="AY93" s="130"/>
      <c r="AZ93" s="133"/>
      <c r="BA93" s="121"/>
      <c r="BB93" s="121"/>
      <c r="BC93" s="121"/>
      <c r="BD93" s="29"/>
      <c r="BE93" s="29"/>
      <c r="BF93" s="29"/>
      <c r="BQ93" s="336"/>
      <c r="BR93" s="336"/>
      <c r="BS93" s="336"/>
      <c r="BT93" s="336"/>
      <c r="BU93" s="336"/>
      <c r="BV93" s="336"/>
      <c r="BW93" s="336"/>
      <c r="BX93" s="336"/>
      <c r="BY93" s="336"/>
      <c r="BZ93" s="336"/>
      <c r="CA93" s="23"/>
      <c r="CB93" s="23"/>
      <c r="CP93" s="328"/>
      <c r="CQ93" s="85"/>
      <c r="CS93" s="85"/>
      <c r="CT93" s="85"/>
    </row>
    <row r="94" spans="1:147" ht="11.25" customHeight="1">
      <c r="Q94" s="332"/>
      <c r="R94" s="333"/>
      <c r="S94" s="333"/>
      <c r="T94" s="333"/>
      <c r="U94" s="333"/>
      <c r="V94" s="334"/>
      <c r="W94" s="335"/>
      <c r="X94" s="335"/>
      <c r="Y94" s="335"/>
      <c r="Z94" s="335"/>
      <c r="AA94" s="335"/>
      <c r="AB94" s="335"/>
      <c r="AC94" s="134" t="s">
        <v>37</v>
      </c>
      <c r="AD94" s="121"/>
      <c r="AE94" s="121"/>
      <c r="AF94" s="121"/>
      <c r="AG94" s="121"/>
      <c r="AH94" s="121"/>
      <c r="AI94" s="121"/>
      <c r="AJ94" s="121"/>
      <c r="AK94" s="121"/>
      <c r="AL94" s="121"/>
      <c r="AM94" s="121"/>
      <c r="AN94" s="121"/>
      <c r="AO94" s="121"/>
      <c r="AP94" s="121"/>
      <c r="AQ94" s="121"/>
      <c r="AR94" s="121"/>
      <c r="AS94" s="121"/>
      <c r="AT94" s="121"/>
      <c r="AU94" s="121"/>
      <c r="AV94" s="121"/>
      <c r="AW94" s="121"/>
      <c r="AX94" s="121"/>
      <c r="AY94" s="121"/>
      <c r="AZ94" s="126"/>
      <c r="BA94" s="121"/>
      <c r="BB94" s="121"/>
      <c r="BC94" s="121"/>
      <c r="BD94" s="29"/>
      <c r="BE94" s="29"/>
      <c r="BF94" s="29"/>
      <c r="BQ94" s="336"/>
      <c r="BR94" s="336"/>
      <c r="BS94" s="336"/>
      <c r="BT94" s="336"/>
      <c r="BU94" s="336"/>
      <c r="BV94" s="336"/>
      <c r="BW94" s="336"/>
      <c r="BX94" s="336"/>
      <c r="BY94" s="336"/>
      <c r="BZ94" s="336"/>
      <c r="CA94" s="23"/>
      <c r="CB94" s="23"/>
    </row>
    <row r="95" spans="1:147" ht="11.25" customHeight="1">
      <c r="Q95" s="553"/>
      <c r="R95" s="554"/>
      <c r="S95" s="554"/>
      <c r="T95" s="554"/>
      <c r="U95" s="554"/>
      <c r="V95" s="555"/>
      <c r="W95" s="556"/>
      <c r="X95" s="557"/>
      <c r="Y95" s="557"/>
      <c r="Z95" s="557"/>
      <c r="AA95" s="557"/>
      <c r="AB95" s="558"/>
      <c r="AC95" s="136"/>
      <c r="AD95" s="137"/>
      <c r="AE95" s="137"/>
      <c r="AF95" s="137"/>
      <c r="AG95" s="137"/>
      <c r="AH95" s="137"/>
      <c r="AI95" s="137"/>
      <c r="AJ95" s="137"/>
      <c r="AK95" s="137"/>
      <c r="AL95" s="137"/>
      <c r="AM95" s="137"/>
      <c r="AN95" s="137"/>
      <c r="AO95" s="137"/>
      <c r="AP95" s="137"/>
      <c r="AQ95" s="137"/>
      <c r="AR95" s="137"/>
      <c r="AS95" s="137"/>
      <c r="AT95" s="137"/>
      <c r="AU95" s="137"/>
      <c r="AV95" s="137"/>
      <c r="AW95" s="137"/>
      <c r="AX95" s="137"/>
      <c r="AY95" s="137"/>
      <c r="AZ95" s="138"/>
      <c r="BA95" s="121"/>
      <c r="BB95" s="121"/>
      <c r="BC95" s="121"/>
      <c r="BD95" s="29"/>
      <c r="BE95" s="29"/>
      <c r="BF95" s="29"/>
      <c r="BQ95" s="336"/>
      <c r="BR95" s="336"/>
      <c r="BS95" s="336"/>
      <c r="BT95" s="336"/>
      <c r="BU95" s="336"/>
      <c r="BV95" s="336"/>
      <c r="BW95" s="336"/>
      <c r="BX95" s="336"/>
      <c r="BY95" s="336"/>
      <c r="BZ95" s="336"/>
      <c r="CA95" s="23"/>
      <c r="CB95" s="23"/>
    </row>
    <row r="96" spans="1:147" ht="11.25" customHeight="1">
      <c r="Q96" s="556"/>
      <c r="R96" s="557"/>
      <c r="S96" s="557"/>
      <c r="T96" s="557"/>
      <c r="U96" s="557"/>
      <c r="V96" s="558"/>
      <c r="W96" s="556"/>
      <c r="X96" s="557"/>
      <c r="Y96" s="557"/>
      <c r="Z96" s="557"/>
      <c r="AA96" s="557"/>
      <c r="AB96" s="558"/>
      <c r="AC96" s="139" t="s">
        <v>38</v>
      </c>
      <c r="AD96" s="140"/>
      <c r="AE96" s="140"/>
      <c r="AF96" s="140"/>
      <c r="AG96" s="140"/>
      <c r="AH96" s="140"/>
      <c r="AI96" s="140"/>
      <c r="AJ96" s="140"/>
      <c r="AK96" s="140"/>
      <c r="AL96" s="140"/>
      <c r="AM96" s="140"/>
      <c r="AN96" s="140"/>
      <c r="AO96" s="140"/>
      <c r="AP96" s="140"/>
      <c r="AQ96" s="140"/>
      <c r="AR96" s="140"/>
      <c r="AS96" s="140"/>
      <c r="AT96" s="140"/>
      <c r="AU96" s="140"/>
      <c r="AV96" s="140"/>
      <c r="AW96" s="140"/>
      <c r="AX96" s="140"/>
      <c r="AY96" s="140"/>
      <c r="AZ96" s="141"/>
      <c r="BA96" s="121"/>
      <c r="BB96" s="121"/>
      <c r="BC96" s="121"/>
      <c r="BD96" s="29"/>
      <c r="BE96" s="29"/>
      <c r="BF96" s="29"/>
      <c r="BZ96" s="23"/>
      <c r="CA96" s="23"/>
      <c r="CB96" s="23"/>
    </row>
    <row r="97" spans="17:81" ht="11.25" customHeight="1">
      <c r="Q97" s="556"/>
      <c r="R97" s="557"/>
      <c r="S97" s="557"/>
      <c r="T97" s="557"/>
      <c r="U97" s="557"/>
      <c r="V97" s="558"/>
      <c r="W97" s="556"/>
      <c r="X97" s="557"/>
      <c r="Y97" s="557"/>
      <c r="Z97" s="557"/>
      <c r="AA97" s="557"/>
      <c r="AB97" s="558"/>
      <c r="AC97" s="135"/>
      <c r="AD97" s="130"/>
      <c r="AE97" s="130"/>
      <c r="AF97" s="130"/>
      <c r="AG97" s="130"/>
      <c r="AH97" s="130"/>
      <c r="AI97" s="130"/>
      <c r="AJ97" s="130"/>
      <c r="AK97" s="130"/>
      <c r="AL97" s="130"/>
      <c r="AM97" s="130"/>
      <c r="AN97" s="130"/>
      <c r="AO97" s="130"/>
      <c r="AP97" s="130"/>
      <c r="AQ97" s="130"/>
      <c r="AR97" s="130"/>
      <c r="AS97" s="130"/>
      <c r="AT97" s="130"/>
      <c r="AU97" s="130"/>
      <c r="AV97" s="130"/>
      <c r="AW97" s="130"/>
      <c r="AX97" s="130"/>
      <c r="AY97" s="130"/>
      <c r="AZ97" s="133"/>
      <c r="BA97" s="121"/>
      <c r="BB97" s="121"/>
      <c r="BC97" s="121"/>
      <c r="BD97" s="29"/>
      <c r="BE97" s="29"/>
      <c r="BF97" s="29"/>
      <c r="BZ97" s="29"/>
      <c r="CA97" s="23"/>
      <c r="CB97" s="23"/>
    </row>
    <row r="98" spans="17:81" ht="11.25" customHeight="1">
      <c r="Q98" s="556"/>
      <c r="R98" s="557"/>
      <c r="S98" s="557"/>
      <c r="T98" s="557"/>
      <c r="U98" s="557"/>
      <c r="V98" s="558"/>
      <c r="W98" s="556"/>
      <c r="X98" s="557"/>
      <c r="Y98" s="557"/>
      <c r="Z98" s="557"/>
      <c r="AA98" s="557"/>
      <c r="AB98" s="558"/>
      <c r="AC98" s="134" t="s">
        <v>39</v>
      </c>
      <c r="AD98" s="121"/>
      <c r="AE98" s="121"/>
      <c r="AF98" s="121"/>
      <c r="AG98" s="121"/>
      <c r="AH98" s="121"/>
      <c r="AI98" s="121" t="s">
        <v>16</v>
      </c>
      <c r="AJ98" s="121"/>
      <c r="AK98" s="121"/>
      <c r="AL98" s="121"/>
      <c r="AM98" s="121"/>
      <c r="AN98" s="121"/>
      <c r="AO98" s="121"/>
      <c r="AP98" s="121"/>
      <c r="AQ98" s="121" t="s">
        <v>17</v>
      </c>
      <c r="AR98" s="121"/>
      <c r="AS98" s="121"/>
      <c r="AT98" s="121"/>
      <c r="AU98" s="121"/>
      <c r="AV98" s="121"/>
      <c r="AW98" s="121"/>
      <c r="AX98" s="121"/>
      <c r="AY98" s="121"/>
      <c r="AZ98" s="126"/>
      <c r="BA98" s="121"/>
      <c r="BB98" s="121"/>
      <c r="BC98" s="121"/>
      <c r="BD98" s="29"/>
      <c r="BE98" s="29"/>
      <c r="BF98" s="29"/>
      <c r="BZ98" s="23"/>
      <c r="CA98" s="23"/>
      <c r="CB98" s="23"/>
    </row>
    <row r="99" spans="17:81" ht="11.25" customHeight="1">
      <c r="Q99" s="559"/>
      <c r="R99" s="560"/>
      <c r="S99" s="560"/>
      <c r="T99" s="560"/>
      <c r="U99" s="560"/>
      <c r="V99" s="561"/>
      <c r="W99" s="559"/>
      <c r="X99" s="560"/>
      <c r="Y99" s="560"/>
      <c r="Z99" s="560"/>
      <c r="AA99" s="560"/>
      <c r="AB99" s="561"/>
      <c r="AC99" s="136"/>
      <c r="AD99" s="137"/>
      <c r="AE99" s="137"/>
      <c r="AF99" s="137"/>
      <c r="AG99" s="137"/>
      <c r="AH99" s="137"/>
      <c r="AI99" s="137"/>
      <c r="AJ99" s="137"/>
      <c r="AK99" s="137"/>
      <c r="AL99" s="137"/>
      <c r="AM99" s="137"/>
      <c r="AN99" s="137"/>
      <c r="AO99" s="137"/>
      <c r="AP99" s="137"/>
      <c r="AQ99" s="137"/>
      <c r="AR99" s="137"/>
      <c r="AS99" s="137"/>
      <c r="AT99" s="137"/>
      <c r="AU99" s="137"/>
      <c r="AV99" s="137"/>
      <c r="AW99" s="137"/>
      <c r="AX99" s="137"/>
      <c r="AY99" s="137"/>
      <c r="AZ99" s="138"/>
      <c r="BA99" s="121"/>
      <c r="BB99" s="121"/>
      <c r="BC99" s="121"/>
      <c r="BD99" s="29"/>
      <c r="BE99" s="29"/>
      <c r="BF99" s="29"/>
      <c r="BW99" s="40"/>
      <c r="BX99" s="83"/>
      <c r="BY99" s="85"/>
      <c r="BZ99" s="29"/>
      <c r="CA99" s="23"/>
      <c r="CB99" s="23"/>
    </row>
    <row r="100" spans="17:81" ht="11.25" customHeight="1">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Y100" s="40"/>
      <c r="BZ100" s="85"/>
      <c r="CA100" s="23"/>
      <c r="CB100" s="23"/>
      <c r="CC100" s="23"/>
    </row>
    <row r="101" spans="17:81" ht="11.25" customHeight="1">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CA101" s="29"/>
      <c r="CB101" s="23"/>
      <c r="CC101" s="23"/>
    </row>
    <row r="102" spans="17:81" ht="11.25" customHeight="1">
      <c r="CA102" s="23"/>
      <c r="CB102" s="23"/>
      <c r="CC102" s="23"/>
    </row>
    <row r="103" spans="17:81" ht="11.25" customHeight="1">
      <c r="CA103" s="29"/>
      <c r="CB103" s="23"/>
      <c r="CC103" s="23"/>
    </row>
    <row r="104" spans="17:81" ht="11.25" customHeight="1">
      <c r="CA104" s="23"/>
      <c r="CB104" s="23"/>
      <c r="CC104" s="23"/>
    </row>
    <row r="105" spans="17:81" ht="11.25" customHeight="1">
      <c r="CA105" s="29"/>
      <c r="CB105" s="23"/>
      <c r="CC105" s="23"/>
    </row>
    <row r="106" spans="17:81" ht="11.25" customHeight="1">
      <c r="CA106" s="23"/>
      <c r="CB106" s="23"/>
      <c r="CC106" s="23"/>
    </row>
    <row r="107" spans="17:81" ht="11.25" customHeight="1">
      <c r="CA107" s="29"/>
      <c r="CB107" s="23"/>
      <c r="CC107" s="23"/>
    </row>
    <row r="108" spans="17:81" ht="11.25" customHeight="1">
      <c r="CA108" s="23"/>
      <c r="CB108" s="23"/>
      <c r="CC108" s="23"/>
    </row>
    <row r="109" spans="17:81" ht="11.25" customHeight="1">
      <c r="CB109" s="23"/>
      <c r="CC109" s="23"/>
    </row>
    <row r="110" spans="17:81" ht="11.25" customHeight="1">
      <c r="CB110" s="23"/>
      <c r="CC110" s="23"/>
    </row>
    <row r="111" spans="17:81" ht="11.25" customHeight="1">
      <c r="CB111" s="23"/>
      <c r="CC111" s="23"/>
    </row>
    <row r="112" spans="17:81" ht="11.25" customHeight="1">
      <c r="CB112" s="23"/>
      <c r="CC112" s="23"/>
    </row>
    <row r="113" spans="80:81" ht="11.25" customHeight="1">
      <c r="CB113" s="23"/>
      <c r="CC113" s="23"/>
    </row>
    <row r="114" spans="80:81" ht="11.25" customHeight="1">
      <c r="CB114" s="23"/>
      <c r="CC114" s="23"/>
    </row>
    <row r="115" spans="80:81" ht="11.25" customHeight="1">
      <c r="CB115" s="23"/>
      <c r="CC115" s="23"/>
    </row>
    <row r="116" spans="80:81" ht="11.25" customHeight="1">
      <c r="CB116" s="23"/>
      <c r="CC116" s="23"/>
    </row>
    <row r="117" spans="80:81" ht="11.25" customHeight="1">
      <c r="CB117" s="23"/>
      <c r="CC117" s="23"/>
    </row>
  </sheetData>
  <sheetProtection algorithmName="SHA-512" hashValue="/a2oltWB19A11S9cJ83vSWWhB+O8fgm30dCp60QV7LXV07dMiOHr2fP4AFiM+5KCOyD+Ka6XJs150FfveyZdHw==" saltValue="3A1jml4YkIC2j++iWSy8Iw==" spinCount="100000" sheet="1" formatCells="0"/>
  <mergeCells count="263">
    <mergeCell ref="BQ90:BZ92"/>
    <mergeCell ref="CP90:CP93"/>
    <mergeCell ref="Q93:V94"/>
    <mergeCell ref="W93:AB94"/>
    <mergeCell ref="BQ93:BZ95"/>
    <mergeCell ref="Q95:V99"/>
    <mergeCell ref="W95:AB99"/>
    <mergeCell ref="R86:R87"/>
    <mergeCell ref="S86:AB87"/>
    <mergeCell ref="AC86:AH86"/>
    <mergeCell ref="AI86:AN86"/>
    <mergeCell ref="AO86:AT86"/>
    <mergeCell ref="BQ87:BZ89"/>
    <mergeCell ref="S84:AB85"/>
    <mergeCell ref="H86:H87"/>
    <mergeCell ref="I86:Q87"/>
    <mergeCell ref="B83:BC83"/>
    <mergeCell ref="AG4:AK4"/>
    <mergeCell ref="G4:K4"/>
    <mergeCell ref="B4:F4"/>
    <mergeCell ref="AJ24:BA25"/>
    <mergeCell ref="AD24:AI25"/>
    <mergeCell ref="B84:F87"/>
    <mergeCell ref="G84:H85"/>
    <mergeCell ref="I84:Q85"/>
    <mergeCell ref="B65:G67"/>
    <mergeCell ref="H65:W67"/>
    <mergeCell ref="X65:AD66"/>
    <mergeCell ref="AE65:AI67"/>
    <mergeCell ref="AJ65:AN67"/>
    <mergeCell ref="M55:N56"/>
    <mergeCell ref="O55:T56"/>
    <mergeCell ref="U55:AR56"/>
    <mergeCell ref="U58:AN59"/>
    <mergeCell ref="B59:G59"/>
    <mergeCell ref="H59:T59"/>
    <mergeCell ref="C49:L56"/>
    <mergeCell ref="BU71:BU73"/>
    <mergeCell ref="BV71:BV73"/>
    <mergeCell ref="BT74:BT76"/>
    <mergeCell ref="BU74:BU76"/>
    <mergeCell ref="BV74:BV76"/>
    <mergeCell ref="BW74:BW76"/>
    <mergeCell ref="BX74:BX76"/>
    <mergeCell ref="BX71:BX73"/>
    <mergeCell ref="Y76:AC76"/>
    <mergeCell ref="AP76:AT76"/>
    <mergeCell ref="AO74:AU75"/>
    <mergeCell ref="AV74:BC76"/>
    <mergeCell ref="BD74:BD76"/>
    <mergeCell ref="BO74:BQ76"/>
    <mergeCell ref="BR74:BR76"/>
    <mergeCell ref="BS74:BS76"/>
    <mergeCell ref="BR71:BR73"/>
    <mergeCell ref="BS71:BS73"/>
    <mergeCell ref="Y73:AC73"/>
    <mergeCell ref="AP73:AT73"/>
    <mergeCell ref="AO71:AU72"/>
    <mergeCell ref="AV71:BC73"/>
    <mergeCell ref="BD71:BD73"/>
    <mergeCell ref="BO71:BQ73"/>
    <mergeCell ref="A74:A76"/>
    <mergeCell ref="B74:G76"/>
    <mergeCell ref="H74:W76"/>
    <mergeCell ref="X74:AD75"/>
    <mergeCell ref="AE74:AI76"/>
    <mergeCell ref="AJ74:AN76"/>
    <mergeCell ref="BT71:BT73"/>
    <mergeCell ref="BW68:BW70"/>
    <mergeCell ref="BX68:BX70"/>
    <mergeCell ref="Y70:AC70"/>
    <mergeCell ref="AP70:AT70"/>
    <mergeCell ref="A71:A73"/>
    <mergeCell ref="B71:G73"/>
    <mergeCell ref="H71:W73"/>
    <mergeCell ref="X71:AD72"/>
    <mergeCell ref="AE71:AI73"/>
    <mergeCell ref="AJ71:AN73"/>
    <mergeCell ref="BO68:BQ70"/>
    <mergeCell ref="BR68:BR70"/>
    <mergeCell ref="BS68:BS70"/>
    <mergeCell ref="BT68:BT70"/>
    <mergeCell ref="BU68:BU70"/>
    <mergeCell ref="BV68:BV70"/>
    <mergeCell ref="BW71:BW73"/>
    <mergeCell ref="CQ67:CU69"/>
    <mergeCell ref="A68:A70"/>
    <mergeCell ref="B68:G70"/>
    <mergeCell ref="H68:W70"/>
    <mergeCell ref="X68:AD69"/>
    <mergeCell ref="AE68:AI70"/>
    <mergeCell ref="AJ68:AN70"/>
    <mergeCell ref="AO68:AU69"/>
    <mergeCell ref="AV68:BC70"/>
    <mergeCell ref="BD68:BD70"/>
    <mergeCell ref="BT65:BT67"/>
    <mergeCell ref="BU65:BU67"/>
    <mergeCell ref="BV65:BV67"/>
    <mergeCell ref="BW65:BW67"/>
    <mergeCell ref="BX65:BX67"/>
    <mergeCell ref="Y67:AC67"/>
    <mergeCell ref="AP67:AT67"/>
    <mergeCell ref="AO65:AU66"/>
    <mergeCell ref="AV65:BC67"/>
    <mergeCell ref="BD65:BD67"/>
    <mergeCell ref="BO65:BQ67"/>
    <mergeCell ref="BR65:BR67"/>
    <mergeCell ref="BS65:BS67"/>
    <mergeCell ref="A65:A67"/>
    <mergeCell ref="BW62:BW64"/>
    <mergeCell ref="BX62:BX64"/>
    <mergeCell ref="Y64:AC64"/>
    <mergeCell ref="AP64:AT64"/>
    <mergeCell ref="AV62:BC64"/>
    <mergeCell ref="BD62:BD64"/>
    <mergeCell ref="BO62:BQ64"/>
    <mergeCell ref="BR62:BR64"/>
    <mergeCell ref="BS62:BS64"/>
    <mergeCell ref="BT62:BT64"/>
    <mergeCell ref="BV60:BV61"/>
    <mergeCell ref="BW60:BW61"/>
    <mergeCell ref="BX60:BX61"/>
    <mergeCell ref="A62:A64"/>
    <mergeCell ref="B62:G64"/>
    <mergeCell ref="H62:W64"/>
    <mergeCell ref="X62:AD63"/>
    <mergeCell ref="AE62:AI64"/>
    <mergeCell ref="AJ62:AN64"/>
    <mergeCell ref="AO62:AU63"/>
    <mergeCell ref="AV60:BC61"/>
    <mergeCell ref="BD60:BD61"/>
    <mergeCell ref="BR60:BR61"/>
    <mergeCell ref="BS60:BS61"/>
    <mergeCell ref="BT60:BT61"/>
    <mergeCell ref="BU60:BU61"/>
    <mergeCell ref="B60:G61"/>
    <mergeCell ref="H60:W61"/>
    <mergeCell ref="X60:AD61"/>
    <mergeCell ref="AE60:AI61"/>
    <mergeCell ref="AJ60:AN61"/>
    <mergeCell ref="AO60:AU61"/>
    <mergeCell ref="BU62:BU64"/>
    <mergeCell ref="BV62:BV64"/>
    <mergeCell ref="AT44:BC46"/>
    <mergeCell ref="M49:N50"/>
    <mergeCell ref="O49:T50"/>
    <mergeCell ref="U49:AR50"/>
    <mergeCell ref="M51:N52"/>
    <mergeCell ref="O51:T52"/>
    <mergeCell ref="U51:AR52"/>
    <mergeCell ref="M53:N54"/>
    <mergeCell ref="O53:T54"/>
    <mergeCell ref="U53:AR54"/>
    <mergeCell ref="Y35:BA36"/>
    <mergeCell ref="C38:L39"/>
    <mergeCell ref="M38:BA39"/>
    <mergeCell ref="C41:L42"/>
    <mergeCell ref="M41:P42"/>
    <mergeCell ref="Q41:R42"/>
    <mergeCell ref="S41:T42"/>
    <mergeCell ref="U41:V42"/>
    <mergeCell ref="W41:X42"/>
    <mergeCell ref="Y41:Z42"/>
    <mergeCell ref="AA41:AH42"/>
    <mergeCell ref="AO41:AP42"/>
    <mergeCell ref="AQ41:AR42"/>
    <mergeCell ref="AS41:AY42"/>
    <mergeCell ref="AI41:AJ42"/>
    <mergeCell ref="AK41:AL42"/>
    <mergeCell ref="AM41:AN42"/>
    <mergeCell ref="BF32:BR33"/>
    <mergeCell ref="C15:X17"/>
    <mergeCell ref="AI16:AK17"/>
    <mergeCell ref="AL16:BA17"/>
    <mergeCell ref="AD18:AI19"/>
    <mergeCell ref="AJ18:BA19"/>
    <mergeCell ref="C19:AA26"/>
    <mergeCell ref="AD20:AI21"/>
    <mergeCell ref="AJ20:BA21"/>
    <mergeCell ref="AD22:AI23"/>
    <mergeCell ref="AJ22:BA23"/>
    <mergeCell ref="BV10:BZ10"/>
    <mergeCell ref="BF11:BI12"/>
    <mergeCell ref="AH13:AJ13"/>
    <mergeCell ref="AK13:AM13"/>
    <mergeCell ref="AN13:AO13"/>
    <mergeCell ref="AP13:AR13"/>
    <mergeCell ref="AS13:AT13"/>
    <mergeCell ref="AY13:AZ13"/>
    <mergeCell ref="BF13:BG13"/>
    <mergeCell ref="B10:BC12"/>
    <mergeCell ref="AU13:AX13"/>
    <mergeCell ref="U1:W1"/>
    <mergeCell ref="X1:Y2"/>
    <mergeCell ref="AE1:AZ1"/>
    <mergeCell ref="B1:G2"/>
    <mergeCell ref="H1:J2"/>
    <mergeCell ref="K1:M1"/>
    <mergeCell ref="N1:O2"/>
    <mergeCell ref="P1:R1"/>
    <mergeCell ref="S1:T2"/>
    <mergeCell ref="L4:P4"/>
    <mergeCell ref="Q4:U4"/>
    <mergeCell ref="V4:AF4"/>
    <mergeCell ref="AC84:AZ85"/>
    <mergeCell ref="AU86:AZ86"/>
    <mergeCell ref="M44:Q45"/>
    <mergeCell ref="R44:S45"/>
    <mergeCell ref="V44:W45"/>
    <mergeCell ref="T44:U45"/>
    <mergeCell ref="X44:Y45"/>
    <mergeCell ref="Z44:AA45"/>
    <mergeCell ref="AB44:AC45"/>
    <mergeCell ref="AL44:AN45"/>
    <mergeCell ref="AO44:AR45"/>
    <mergeCell ref="AE44:AG45"/>
    <mergeCell ref="AH44:AK45"/>
    <mergeCell ref="AD26:AI27"/>
    <mergeCell ref="AJ26:BA27"/>
    <mergeCell ref="C29:BA30"/>
    <mergeCell ref="C32:L33"/>
    <mergeCell ref="M32:BA33"/>
    <mergeCell ref="C35:L36"/>
    <mergeCell ref="C44:K45"/>
    <mergeCell ref="M35:X36"/>
    <mergeCell ref="A77:A79"/>
    <mergeCell ref="B77:G79"/>
    <mergeCell ref="H77:W79"/>
    <mergeCell ref="X77:AD78"/>
    <mergeCell ref="AE77:AI79"/>
    <mergeCell ref="AJ77:AN79"/>
    <mergeCell ref="AO77:AU78"/>
    <mergeCell ref="AV77:BC79"/>
    <mergeCell ref="BD77:BD79"/>
    <mergeCell ref="BO77:BQ79"/>
    <mergeCell ref="BR77:BR79"/>
    <mergeCell ref="BS77:BS79"/>
    <mergeCell ref="BT77:BT79"/>
    <mergeCell ref="BU77:BU79"/>
    <mergeCell ref="BV77:BV79"/>
    <mergeCell ref="BW77:BW79"/>
    <mergeCell ref="BX77:BX79"/>
    <mergeCell ref="Y79:AC79"/>
    <mergeCell ref="AP79:AT79"/>
    <mergeCell ref="A80:A82"/>
    <mergeCell ref="B80:G82"/>
    <mergeCell ref="H80:W82"/>
    <mergeCell ref="X80:AD81"/>
    <mergeCell ref="AE80:AI82"/>
    <mergeCell ref="AJ80:AN82"/>
    <mergeCell ref="AO80:AU81"/>
    <mergeCell ref="AV80:BC82"/>
    <mergeCell ref="BD80:BD82"/>
    <mergeCell ref="BO80:BQ82"/>
    <mergeCell ref="BR80:BR82"/>
    <mergeCell ref="BS80:BS82"/>
    <mergeCell ref="BT80:BT82"/>
    <mergeCell ref="BU80:BU82"/>
    <mergeCell ref="BV80:BV82"/>
    <mergeCell ref="BW80:BW82"/>
    <mergeCell ref="BX80:BX82"/>
    <mergeCell ref="Y82:AC82"/>
    <mergeCell ref="AP82:AT82"/>
  </mergeCells>
  <phoneticPr fontId="2"/>
  <conditionalFormatting sqref="B59:G59">
    <cfRule type="cellIs" dxfId="20" priority="23" operator="greaterThan">
      <formula>0</formula>
    </cfRule>
  </conditionalFormatting>
  <conditionalFormatting sqref="B62:G82">
    <cfRule type="cellIs" dxfId="19" priority="20" operator="equal">
      <formula>0</formula>
    </cfRule>
  </conditionalFormatting>
  <conditionalFormatting sqref="B83:BC83">
    <cfRule type="cellIs" dxfId="18" priority="17" operator="greaterThanOrEqual">
      <formula>11</formula>
    </cfRule>
  </conditionalFormatting>
  <conditionalFormatting sqref="H62 H65 H68 H71 H74">
    <cfRule type="expression" dxfId="17" priority="19">
      <formula>NOT(COUNTIF(INDIRECT(#REF!),H62))</formula>
    </cfRule>
  </conditionalFormatting>
  <conditionalFormatting sqref="H77 H80">
    <cfRule type="expression" dxfId="16" priority="8">
      <formula>NOT(COUNTIF(INDIRECT(#REF!),H77))</formula>
    </cfRule>
  </conditionalFormatting>
  <conditionalFormatting sqref="Q41 U41 Y41 AI41 AM41 AQ41 R44 V44 Z44 AE44">
    <cfRule type="containsBlanks" dxfId="15" priority="14">
      <formula>LEN(TRIM(Q41))=0</formula>
    </cfRule>
  </conditionalFormatting>
  <conditionalFormatting sqref="U49:AR56">
    <cfRule type="containsBlanks" dxfId="14" priority="16">
      <formula>LEN(TRIM(U49))=0</formula>
    </cfRule>
  </conditionalFormatting>
  <conditionalFormatting sqref="X62:AD82">
    <cfRule type="cellIs" dxfId="13" priority="2" operator="lessThanOrEqual">
      <formula>#REF!</formula>
    </cfRule>
  </conditionalFormatting>
  <conditionalFormatting sqref="Y35:BB36">
    <cfRule type="expression" dxfId="12" priority="15">
      <formula>$M$35="その他"</formula>
    </cfRule>
  </conditionalFormatting>
  <conditionalFormatting sqref="AJ24">
    <cfRule type="containsBlanks" dxfId="11" priority="10">
      <formula>LEN(TRIM(AJ24))=0</formula>
    </cfRule>
  </conditionalFormatting>
  <conditionalFormatting sqref="AJ26">
    <cfRule type="containsBlanks" dxfId="10" priority="12">
      <formula>LEN(TRIM(AJ26))=0</formula>
    </cfRule>
  </conditionalFormatting>
  <conditionalFormatting sqref="AK13 AP13 AU13 AL16 AJ18 AJ20 AJ22 M32 M35 M38">
    <cfRule type="containsBlanks" dxfId="9" priority="35">
      <formula>LEN(TRIM(M13))=0</formula>
    </cfRule>
  </conditionalFormatting>
  <conditionalFormatting sqref="AL44">
    <cfRule type="containsBlanks" dxfId="8" priority="13">
      <formula>LEN(TRIM(AL44))=0</formula>
    </cfRule>
  </conditionalFormatting>
  <conditionalFormatting sqref="AO64 AO67 AO70 AO73 AO76 AO79 AO82">
    <cfRule type="cellIs" dxfId="7" priority="3" operator="lessThanOrEqual">
      <formula>#REF!</formula>
    </cfRule>
  </conditionalFormatting>
  <conditionalFormatting sqref="AU64 AU67 AU70 AU73 AU76 AU79 AU82">
    <cfRule type="cellIs" dxfId="6" priority="1" operator="lessThanOrEqual">
      <formula>#REF!</formula>
    </cfRule>
  </conditionalFormatting>
  <conditionalFormatting sqref="BQ84:BQ85 BR62:BR83">
    <cfRule type="duplicateValues" dxfId="5" priority="131"/>
  </conditionalFormatting>
  <conditionalFormatting sqref="BR62 BR65 BR68 BR71 BR74 BR83">
    <cfRule type="expression" dxfId="4" priority="34" stopIfTrue="1">
      <formula>NOT(COUNTIF(INDIRECT(#REF!),BR62))</formula>
    </cfRule>
  </conditionalFormatting>
  <conditionalFormatting sqref="BR77 BR80">
    <cfRule type="expression" dxfId="3" priority="9" stopIfTrue="1">
      <formula>NOT(COUNTIF(INDIRECT(#REF!),BR77))</formula>
    </cfRule>
  </conditionalFormatting>
  <dataValidations count="13">
    <dataValidation type="list" allowBlank="1" showInputMessage="1" showErrorMessage="1" sqref="M35:X36" xr:uid="{00000000-0002-0000-0100-000000000000}">
      <formula1>" 　,製品の性能評価,客先クレーム対策,試作,新製品開発,海外規格評価,その他"</formula1>
    </dataValidation>
    <dataValidation operator="greaterThanOrEqual" allowBlank="1" showInputMessage="1" showErrorMessage="1" sqref="B62:G82" xr:uid="{00000000-0002-0000-0100-000001000000}"/>
    <dataValidation type="list" showInputMessage="1" showErrorMessage="1" sqref="B59" xr:uid="{00000000-0002-0000-0100-000002000000}">
      <formula1>減免率</formula1>
    </dataValidation>
    <dataValidation type="list" allowBlank="1" showInputMessage="1" showErrorMessage="1" sqref="AE44 AL46:AN46 AL44 AE46:AG46" xr:uid="{00000000-0002-0000-0100-000004000000}">
      <formula1>"　,8,9,10,11,12,13,14,15,16,17,18,19,20,21,22,23,0,1,2,3,4,5,6,7"</formula1>
    </dataValidation>
    <dataValidation type="list" allowBlank="1" showInputMessage="1" showErrorMessage="1" sqref="BM8" xr:uid="{00000000-0002-0000-0100-000006000000}">
      <formula1>"指定した日付を記入,今日の日付を記入"</formula1>
    </dataValidation>
    <dataValidation type="list" allowBlank="1" showInputMessage="1" showErrorMessage="1" sqref="K1:M1 AI43:AJ43 Q43:R43" xr:uid="{00000000-0002-0000-0100-000007000000}">
      <formula1>"　,5,6,7,8,9,10"</formula1>
    </dataValidation>
    <dataValidation type="list" allowBlank="1" showInputMessage="1" showErrorMessage="1" sqref="Z46:AA46 U1:W1 Y41:Z43 AQ41:AR43 Z44 AU13" xr:uid="{00000000-0002-0000-0100-000008000000}">
      <formula1>"　,1,2,3,4,5,6,7,8,9,10,11,12,13,14,15,16,17,18,19,20,21,22,23,24,25,26,27,28,29,30,31"</formula1>
    </dataValidation>
    <dataValidation type="list" allowBlank="1" showInputMessage="1" showErrorMessage="1" sqref="AM41:AN43 P1:R1 U41:V43 V44 V46:W46" xr:uid="{00000000-0002-0000-0100-000009000000}">
      <formula1>"　,1,2,3,4,5,6,7,8,9,10,11,12"</formula1>
    </dataValidation>
    <dataValidation type="list" allowBlank="1" showInputMessage="1" showErrorMessage="1" sqref="AI41:AJ42 Q41:R42 R44 R46:S46" xr:uid="{00000000-0002-0000-0100-00000A000000}">
      <formula1>"　,8,9,10,11,12"</formula1>
    </dataValidation>
    <dataValidation type="list" allowBlank="1" showInputMessage="1" showErrorMessage="1" sqref="AK13:AM13" xr:uid="{D264E090-965F-4A16-A44E-8422AF0450F8}">
      <formula1>"　,8,9"</formula1>
    </dataValidation>
    <dataValidation type="list" allowBlank="1" showInputMessage="1" showErrorMessage="1" sqref="AP13:AR13" xr:uid="{A8ED4282-F60F-4EEE-B274-1C5B5DD2D0D3}">
      <formula1>"　,4,5,6,7,8,9,10,11,12,1,2,3"</formula1>
    </dataValidation>
    <dataValidation type="list" allowBlank="1" showInputMessage="1" showErrorMessage="1" sqref="AS44" xr:uid="{FDE749E0-657E-4BCA-8091-BF3D90E86D18}">
      <formula1>"　□,✓"</formula1>
    </dataValidation>
    <dataValidation type="list" allowBlank="1" showInputMessage="1" showErrorMessage="1" sqref="AT44" xr:uid="{4BFCA2F7-F561-4BBC-8902-2F1045C51411}">
      <formula1>"　,(お昼休憩のため12時～13時は使用していない)"</formula1>
    </dataValidation>
  </dataValidations>
  <hyperlinks>
    <hyperlink ref="BF35" r:id="rId1" xr:uid="{00000000-0004-0000-0100-000000000000}"/>
  </hyperlinks>
  <printOptions horizontalCentered="1"/>
  <pageMargins left="0.19685039370078741" right="0.19685039370078741" top="0.19685039370078741" bottom="0.19685039370078741" header="0.31496062992125984" footer="0.31496062992125984"/>
  <pageSetup paperSize="9" scale="81" orientation="portrait" blackAndWhite="1" r:id="rId2"/>
  <drawing r:id="rId3"/>
  <legacyDrawing r:id="rId4"/>
  <extLst>
    <ext xmlns:x14="http://schemas.microsoft.com/office/spreadsheetml/2009/9/main" uri="{CCE6A557-97BC-4b89-ADB6-D9C93CAAB3DF}">
      <x14:dataValidations xmlns:xm="http://schemas.microsoft.com/office/excel/2006/main" count="1">
        <x14:dataValidation type="list" errorStyle="warning" operator="greaterThan" allowBlank="1" showInputMessage="1" showErrorMessage="1" error="１以上の値を入力願います" xr:uid="{00000000-0002-0000-0100-00000B000000}">
          <x14:formula1>
            <xm:f>プルダウン用シート!$F$2:$F$1003</xm:f>
          </x14:formula1>
          <xm:sqref>AJ62:AN82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53"/>
  <sheetViews>
    <sheetView showGridLines="0" view="pageBreakPreview" zoomScale="70" zoomScaleNormal="100" zoomScaleSheetLayoutView="70" workbookViewId="0">
      <selection activeCell="U27" sqref="U27"/>
    </sheetView>
  </sheetViews>
  <sheetFormatPr defaultRowHeight="13"/>
  <cols>
    <col min="11" max="16" width="6.08984375" customWidth="1"/>
  </cols>
  <sheetData>
    <row r="1" spans="1:16" ht="9.9" customHeight="1"/>
    <row r="2" spans="1:16" ht="9.9" customHeight="1"/>
    <row r="3" spans="1:16" ht="9.9" customHeight="1">
      <c r="A3" s="565" t="s">
        <v>397</v>
      </c>
      <c r="B3" s="565"/>
      <c r="C3" s="565"/>
      <c r="D3" s="565"/>
      <c r="E3" s="565"/>
      <c r="F3" s="565"/>
      <c r="G3" s="565"/>
      <c r="H3" s="565"/>
      <c r="I3" s="565"/>
      <c r="J3" s="565"/>
      <c r="K3" s="565"/>
      <c r="L3" s="565"/>
      <c r="M3" s="565"/>
      <c r="N3" s="565"/>
      <c r="O3" s="565"/>
      <c r="P3" s="565"/>
    </row>
    <row r="4" spans="1:16">
      <c r="A4" s="565"/>
      <c r="B4" s="565"/>
      <c r="C4" s="565"/>
      <c r="D4" s="565"/>
      <c r="E4" s="565"/>
      <c r="F4" s="565"/>
      <c r="G4" s="565"/>
      <c r="H4" s="565"/>
      <c r="I4" s="565"/>
      <c r="J4" s="565"/>
      <c r="K4" s="565"/>
      <c r="L4" s="565"/>
      <c r="M4" s="565"/>
      <c r="N4" s="565"/>
      <c r="O4" s="565"/>
      <c r="P4" s="565"/>
    </row>
    <row r="5" spans="1:16">
      <c r="A5" s="565"/>
      <c r="B5" s="565"/>
      <c r="C5" s="565"/>
      <c r="D5" s="565"/>
      <c r="E5" s="565"/>
      <c r="F5" s="565"/>
      <c r="G5" s="565"/>
      <c r="H5" s="565"/>
      <c r="I5" s="565"/>
      <c r="J5" s="565"/>
      <c r="K5" s="565"/>
      <c r="L5" s="565"/>
      <c r="M5" s="565"/>
      <c r="N5" s="565"/>
      <c r="O5" s="565"/>
      <c r="P5" s="565"/>
    </row>
    <row r="6" spans="1:16" ht="19">
      <c r="A6" s="1"/>
      <c r="B6" s="11"/>
      <c r="C6" s="11"/>
      <c r="D6" s="11"/>
      <c r="E6" s="11"/>
      <c r="F6" s="11"/>
      <c r="G6" s="11"/>
      <c r="H6" s="11"/>
      <c r="I6" s="11"/>
      <c r="J6" s="11"/>
      <c r="K6" s="11"/>
      <c r="L6" s="11"/>
      <c r="M6" s="11"/>
      <c r="N6" s="11"/>
      <c r="O6" s="11"/>
      <c r="P6" s="11"/>
    </row>
    <row r="7" spans="1:16" ht="19">
      <c r="A7" s="1"/>
      <c r="B7" s="11"/>
      <c r="C7" s="11"/>
      <c r="D7" s="11"/>
      <c r="E7" s="11"/>
      <c r="F7" s="11"/>
      <c r="G7" s="11"/>
      <c r="H7" s="11"/>
      <c r="I7" s="11"/>
      <c r="J7" s="11"/>
      <c r="K7" s="11"/>
      <c r="L7" s="11"/>
      <c r="M7" s="11"/>
      <c r="N7" s="11"/>
      <c r="O7" s="11"/>
      <c r="P7" s="11"/>
    </row>
    <row r="8" spans="1:16" ht="19">
      <c r="A8" s="1"/>
      <c r="B8" s="11"/>
      <c r="C8" s="11"/>
      <c r="D8" s="11"/>
      <c r="E8" s="11"/>
      <c r="F8" s="11"/>
      <c r="G8" s="11"/>
      <c r="H8" s="11"/>
      <c r="I8" s="11"/>
      <c r="J8" s="11"/>
      <c r="K8" s="11"/>
      <c r="L8" s="11"/>
      <c r="M8" s="11"/>
      <c r="N8" s="11"/>
      <c r="O8" s="11"/>
      <c r="P8" s="11"/>
    </row>
    <row r="9" spans="1:16" ht="21">
      <c r="A9" s="12"/>
      <c r="B9" s="12"/>
      <c r="C9" s="12"/>
      <c r="D9" s="12"/>
      <c r="E9" s="12"/>
      <c r="F9" s="12"/>
      <c r="G9" s="12"/>
      <c r="H9" s="12"/>
      <c r="I9" s="12"/>
      <c r="J9" s="12" t="s">
        <v>23</v>
      </c>
      <c r="K9" s="227">
        <v>8</v>
      </c>
      <c r="L9" s="12" t="s">
        <v>19</v>
      </c>
      <c r="M9" s="227">
        <v>4</v>
      </c>
      <c r="N9" s="12" t="s">
        <v>25</v>
      </c>
      <c r="O9" s="227">
        <v>1</v>
      </c>
      <c r="P9" s="12" t="s">
        <v>22</v>
      </c>
    </row>
    <row r="10" spans="1:16" ht="21">
      <c r="A10" s="12"/>
      <c r="B10" s="12"/>
      <c r="C10" s="12"/>
      <c r="D10" s="12"/>
      <c r="E10" s="12"/>
      <c r="F10" s="12"/>
      <c r="G10" s="12"/>
      <c r="H10" s="12"/>
      <c r="I10" s="12"/>
      <c r="J10" s="12"/>
      <c r="K10" s="12"/>
      <c r="L10" s="12"/>
      <c r="M10" s="12"/>
      <c r="N10" s="12"/>
      <c r="O10" s="12"/>
      <c r="P10" s="12"/>
    </row>
    <row r="11" spans="1:16" ht="21">
      <c r="A11" s="12"/>
      <c r="B11" s="12"/>
      <c r="C11" s="12"/>
      <c r="D11" s="12"/>
      <c r="E11" s="12"/>
      <c r="F11" s="12"/>
      <c r="G11" s="12"/>
      <c r="H11" s="12"/>
      <c r="I11" s="12"/>
      <c r="J11" s="12"/>
      <c r="K11" s="12"/>
      <c r="L11" s="12"/>
      <c r="M11" s="12"/>
      <c r="N11" s="12"/>
      <c r="O11" s="12"/>
      <c r="P11" s="12"/>
    </row>
    <row r="12" spans="1:16" ht="21">
      <c r="A12" s="12"/>
      <c r="B12" s="12" t="s">
        <v>398</v>
      </c>
      <c r="C12" s="12"/>
      <c r="D12" s="12"/>
      <c r="E12" s="12"/>
      <c r="F12" s="12"/>
      <c r="G12" s="12"/>
      <c r="H12" s="12"/>
      <c r="I12" s="12"/>
      <c r="J12" s="12"/>
      <c r="K12" s="12"/>
      <c r="L12" s="12"/>
      <c r="M12" s="12"/>
      <c r="N12" s="12"/>
      <c r="O12" s="12"/>
      <c r="P12" s="12"/>
    </row>
    <row r="13" spans="1:16" ht="21">
      <c r="A13" s="12"/>
      <c r="B13" s="12"/>
      <c r="C13" s="12"/>
      <c r="D13" s="12"/>
      <c r="E13" s="12"/>
      <c r="F13" s="12"/>
      <c r="G13" s="12"/>
      <c r="H13" s="12"/>
      <c r="I13" s="12"/>
      <c r="J13" s="12"/>
      <c r="K13" s="12"/>
      <c r="L13" s="12"/>
      <c r="M13" s="12"/>
      <c r="N13" s="12"/>
      <c r="O13" s="12"/>
      <c r="P13" s="12"/>
    </row>
    <row r="14" spans="1:16" ht="21">
      <c r="A14" s="12"/>
      <c r="B14" s="12"/>
      <c r="C14" s="12"/>
      <c r="D14" s="12"/>
      <c r="E14" s="12"/>
      <c r="F14" s="12"/>
      <c r="G14" s="12"/>
      <c r="H14" s="12"/>
      <c r="I14" s="12"/>
      <c r="J14" s="12"/>
      <c r="K14" s="12"/>
      <c r="L14" s="12"/>
      <c r="M14" s="12"/>
      <c r="N14" s="12"/>
      <c r="O14" s="12"/>
      <c r="P14" s="12"/>
    </row>
    <row r="15" spans="1:16" ht="51" customHeight="1">
      <c r="A15" s="12"/>
      <c r="B15" s="12"/>
      <c r="C15" s="12"/>
      <c r="D15" s="12"/>
      <c r="E15" s="12"/>
      <c r="F15" s="12"/>
      <c r="G15" s="12"/>
      <c r="H15" s="566" t="s">
        <v>419</v>
      </c>
      <c r="I15" s="566"/>
      <c r="J15" s="567" t="s">
        <v>420</v>
      </c>
      <c r="K15" s="567"/>
      <c r="L15" s="567"/>
      <c r="M15" s="567"/>
      <c r="N15" s="567"/>
      <c r="O15" s="567"/>
      <c r="P15" s="567"/>
    </row>
    <row r="16" spans="1:16" ht="51" customHeight="1">
      <c r="A16" s="12"/>
      <c r="B16" s="12"/>
      <c r="C16" s="12"/>
      <c r="D16" s="12"/>
      <c r="E16" s="12"/>
      <c r="F16" s="12"/>
      <c r="G16" s="12"/>
      <c r="H16" s="568" t="s">
        <v>399</v>
      </c>
      <c r="I16" s="568"/>
      <c r="J16" s="569" t="s">
        <v>421</v>
      </c>
      <c r="K16" s="569"/>
      <c r="L16" s="569"/>
      <c r="M16" s="569"/>
      <c r="N16" s="569"/>
      <c r="O16" s="569"/>
      <c r="P16" s="569"/>
    </row>
    <row r="17" spans="1:30" ht="51" customHeight="1">
      <c r="A17" s="12"/>
      <c r="B17" s="12"/>
      <c r="C17" s="12"/>
      <c r="D17" s="12"/>
      <c r="E17" s="12"/>
      <c r="F17" s="12"/>
      <c r="G17" s="12"/>
      <c r="H17" s="568" t="s">
        <v>400</v>
      </c>
      <c r="I17" s="568"/>
      <c r="J17" s="569" t="s">
        <v>422</v>
      </c>
      <c r="K17" s="569"/>
      <c r="L17" s="569"/>
      <c r="M17" s="569"/>
      <c r="N17" s="569"/>
      <c r="O17" s="569"/>
      <c r="P17" s="569"/>
    </row>
    <row r="18" spans="1:30" ht="51" customHeight="1">
      <c r="A18" s="12"/>
      <c r="B18" s="12"/>
      <c r="C18" s="12"/>
      <c r="D18" s="12"/>
      <c r="E18" s="12"/>
      <c r="F18" s="12"/>
      <c r="G18" s="12"/>
      <c r="H18" s="570" t="s">
        <v>401</v>
      </c>
      <c r="I18" s="570"/>
      <c r="J18" s="567" t="s">
        <v>423</v>
      </c>
      <c r="K18" s="567"/>
      <c r="L18" s="567"/>
      <c r="M18" s="567"/>
      <c r="N18" s="567"/>
      <c r="O18" s="567"/>
      <c r="P18" s="567"/>
    </row>
    <row r="19" spans="1:30" ht="19.5" customHeight="1">
      <c r="A19" s="12"/>
      <c r="B19" s="12"/>
      <c r="C19" s="12"/>
      <c r="D19" s="12"/>
      <c r="E19" s="12"/>
      <c r="F19" s="12"/>
      <c r="G19" s="12"/>
      <c r="H19" s="12"/>
      <c r="I19" s="12"/>
      <c r="J19" s="12"/>
      <c r="K19" s="12"/>
      <c r="L19" s="12"/>
      <c r="M19" s="12"/>
      <c r="N19" s="12"/>
      <c r="O19" s="12"/>
      <c r="P19" s="12"/>
    </row>
    <row r="20" spans="1:30" ht="19.5" customHeight="1">
      <c r="A20" s="12"/>
      <c r="B20" s="12"/>
      <c r="C20" s="12"/>
      <c r="D20" s="12"/>
      <c r="E20" s="12"/>
      <c r="F20" s="12"/>
      <c r="G20" s="12"/>
      <c r="H20" s="12"/>
      <c r="I20" s="12"/>
      <c r="J20" s="12"/>
      <c r="K20" s="12"/>
      <c r="L20" s="12"/>
      <c r="M20" s="12"/>
      <c r="N20" s="12"/>
      <c r="O20" s="12"/>
      <c r="P20" s="12"/>
    </row>
    <row r="21" spans="1:30" ht="19.5" customHeight="1">
      <c r="A21" s="12"/>
      <c r="B21" s="12"/>
      <c r="C21" s="12"/>
      <c r="D21" s="12"/>
      <c r="E21" s="12"/>
      <c r="F21" s="12"/>
      <c r="G21" s="12"/>
      <c r="H21" s="12"/>
      <c r="I21" s="12"/>
      <c r="J21" s="12"/>
      <c r="K21" s="12"/>
      <c r="L21" s="12"/>
      <c r="M21" s="12"/>
      <c r="N21" s="12"/>
      <c r="O21" s="12"/>
      <c r="P21" s="12"/>
    </row>
    <row r="22" spans="1:30" ht="28.25" customHeight="1">
      <c r="A22" s="12"/>
      <c r="B22" s="571" t="s">
        <v>439</v>
      </c>
      <c r="C22" s="571"/>
      <c r="D22" s="571"/>
      <c r="E22" s="571"/>
      <c r="F22" s="573" t="s">
        <v>442</v>
      </c>
      <c r="G22" s="574"/>
      <c r="H22" s="574"/>
      <c r="I22" s="572" t="s">
        <v>440</v>
      </c>
      <c r="J22" s="572"/>
      <c r="K22" s="572"/>
      <c r="L22" s="572"/>
      <c r="M22" s="572"/>
      <c r="N22" s="572"/>
      <c r="O22" s="572"/>
      <c r="P22" s="12"/>
    </row>
    <row r="23" spans="1:30" ht="19.5" customHeight="1">
      <c r="A23" s="12"/>
      <c r="B23" s="571" t="s">
        <v>441</v>
      </c>
      <c r="C23" s="571"/>
      <c r="D23" s="571"/>
      <c r="E23" s="571"/>
      <c r="F23" s="571"/>
      <c r="G23" s="571"/>
      <c r="H23" s="571"/>
      <c r="I23" s="571"/>
      <c r="J23" s="571"/>
      <c r="K23" s="571"/>
      <c r="L23" s="571"/>
      <c r="M23" s="571"/>
      <c r="N23" s="571"/>
      <c r="O23" s="571"/>
      <c r="P23" s="12"/>
    </row>
    <row r="24" spans="1:30" ht="19.5" customHeight="1">
      <c r="A24" s="1"/>
      <c r="B24" s="13"/>
      <c r="C24" s="13"/>
      <c r="D24" s="13"/>
      <c r="E24" s="13"/>
      <c r="F24" s="13"/>
      <c r="G24" s="13"/>
      <c r="H24" s="13"/>
      <c r="I24" s="13"/>
      <c r="J24" s="13"/>
      <c r="K24" s="13"/>
      <c r="L24" s="13"/>
      <c r="M24" s="13"/>
      <c r="N24" s="13"/>
      <c r="O24" s="11"/>
      <c r="P24" s="11"/>
      <c r="T24" s="12"/>
      <c r="U24" s="11"/>
      <c r="V24" s="11"/>
      <c r="W24" s="11"/>
      <c r="X24" s="11"/>
      <c r="Y24" s="11"/>
      <c r="Z24" s="11"/>
      <c r="AA24" s="11"/>
      <c r="AB24" s="11"/>
      <c r="AC24" s="11"/>
      <c r="AD24" s="11"/>
    </row>
    <row r="25" spans="1:30" ht="19.5" customHeight="1">
      <c r="A25" s="1"/>
      <c r="B25" s="564" t="s">
        <v>425</v>
      </c>
      <c r="C25" s="564"/>
      <c r="D25" s="564"/>
      <c r="E25" s="564"/>
      <c r="F25" s="564"/>
      <c r="G25" s="564"/>
      <c r="H25" s="564"/>
      <c r="I25" s="564"/>
      <c r="J25" s="564"/>
      <c r="K25" s="564"/>
      <c r="L25" s="564"/>
      <c r="M25" s="564"/>
      <c r="N25" s="564"/>
      <c r="O25" s="564"/>
      <c r="P25" s="564"/>
    </row>
    <row r="26" spans="1:30" ht="19.5" customHeight="1">
      <c r="A26" s="1"/>
      <c r="B26" s="564"/>
      <c r="C26" s="564"/>
      <c r="D26" s="564"/>
      <c r="E26" s="564"/>
      <c r="F26" s="564"/>
      <c r="G26" s="564"/>
      <c r="H26" s="564"/>
      <c r="I26" s="564"/>
      <c r="J26" s="564"/>
      <c r="K26" s="564"/>
      <c r="L26" s="564"/>
      <c r="M26" s="564"/>
      <c r="N26" s="564"/>
      <c r="O26" s="564"/>
      <c r="P26" s="564"/>
    </row>
    <row r="27" spans="1:30" ht="19.5" customHeight="1">
      <c r="A27" s="1"/>
      <c r="B27" s="564"/>
      <c r="C27" s="564"/>
      <c r="D27" s="564"/>
      <c r="E27" s="564"/>
      <c r="F27" s="564"/>
      <c r="G27" s="564"/>
      <c r="H27" s="564"/>
      <c r="I27" s="564"/>
      <c r="J27" s="564"/>
      <c r="K27" s="564"/>
      <c r="L27" s="564"/>
      <c r="M27" s="564"/>
      <c r="N27" s="564"/>
      <c r="O27" s="564"/>
      <c r="P27" s="564"/>
    </row>
    <row r="28" spans="1:30" ht="19.5" customHeight="1">
      <c r="A28" s="1"/>
      <c r="B28" s="564"/>
      <c r="C28" s="564"/>
      <c r="D28" s="564"/>
      <c r="E28" s="564"/>
      <c r="F28" s="564"/>
      <c r="G28" s="564"/>
      <c r="H28" s="564"/>
      <c r="I28" s="564"/>
      <c r="J28" s="564"/>
      <c r="K28" s="564"/>
      <c r="L28" s="564"/>
      <c r="M28" s="564"/>
      <c r="N28" s="564"/>
      <c r="O28" s="564"/>
      <c r="P28" s="564"/>
    </row>
    <row r="29" spans="1:30" ht="19.5" customHeight="1">
      <c r="A29" s="1"/>
      <c r="B29" s="564"/>
      <c r="C29" s="564"/>
      <c r="D29" s="564"/>
      <c r="E29" s="564"/>
      <c r="F29" s="564"/>
      <c r="G29" s="564"/>
      <c r="H29" s="564"/>
      <c r="I29" s="564"/>
      <c r="J29" s="564"/>
      <c r="K29" s="564"/>
      <c r="L29" s="564"/>
      <c r="M29" s="564"/>
      <c r="N29" s="564"/>
      <c r="O29" s="564"/>
      <c r="P29" s="564"/>
    </row>
    <row r="30" spans="1:30" ht="19.5" customHeight="1">
      <c r="A30" s="1"/>
      <c r="B30" s="564"/>
      <c r="C30" s="564"/>
      <c r="D30" s="564"/>
      <c r="E30" s="564"/>
      <c r="F30" s="564"/>
      <c r="G30" s="564"/>
      <c r="H30" s="564"/>
      <c r="I30" s="564"/>
      <c r="J30" s="564"/>
      <c r="K30" s="564"/>
      <c r="L30" s="564"/>
      <c r="M30" s="564"/>
      <c r="N30" s="564"/>
      <c r="O30" s="564"/>
      <c r="P30" s="564"/>
    </row>
    <row r="31" spans="1:30" ht="19.5" customHeight="1">
      <c r="A31" s="1"/>
      <c r="B31" s="564"/>
      <c r="C31" s="564"/>
      <c r="D31" s="564"/>
      <c r="E31" s="564"/>
      <c r="F31" s="564"/>
      <c r="G31" s="564"/>
      <c r="H31" s="564"/>
      <c r="I31" s="564"/>
      <c r="J31" s="564"/>
      <c r="K31" s="564"/>
      <c r="L31" s="564"/>
      <c r="M31" s="564"/>
      <c r="N31" s="564"/>
      <c r="O31" s="564"/>
      <c r="P31" s="564"/>
    </row>
    <row r="32" spans="1:30" ht="19.5" customHeight="1">
      <c r="A32" s="1"/>
      <c r="B32" s="564"/>
      <c r="C32" s="564"/>
      <c r="D32" s="564"/>
      <c r="E32" s="564"/>
      <c r="F32" s="564"/>
      <c r="G32" s="564"/>
      <c r="H32" s="564"/>
      <c r="I32" s="564"/>
      <c r="J32" s="564"/>
      <c r="K32" s="564"/>
      <c r="L32" s="564"/>
      <c r="M32" s="564"/>
      <c r="N32" s="564"/>
      <c r="O32" s="564"/>
      <c r="P32" s="564"/>
    </row>
    <row r="33" spans="1:16" ht="19.5" customHeight="1">
      <c r="A33" s="1"/>
      <c r="B33" s="564"/>
      <c r="C33" s="564"/>
      <c r="D33" s="564"/>
      <c r="E33" s="564"/>
      <c r="F33" s="564"/>
      <c r="G33" s="564"/>
      <c r="H33" s="564"/>
      <c r="I33" s="564"/>
      <c r="J33" s="564"/>
      <c r="K33" s="564"/>
      <c r="L33" s="564"/>
      <c r="M33" s="564"/>
      <c r="N33" s="564"/>
      <c r="O33" s="564"/>
      <c r="P33" s="564"/>
    </row>
    <row r="34" spans="1:16" ht="19.5" customHeight="1">
      <c r="A34" s="1"/>
      <c r="B34" s="564"/>
      <c r="C34" s="564"/>
      <c r="D34" s="564"/>
      <c r="E34" s="564"/>
      <c r="F34" s="564"/>
      <c r="G34" s="564"/>
      <c r="H34" s="564"/>
      <c r="I34" s="564"/>
      <c r="J34" s="564"/>
      <c r="K34" s="564"/>
      <c r="L34" s="564"/>
      <c r="M34" s="564"/>
      <c r="N34" s="564"/>
      <c r="O34" s="564"/>
      <c r="P34" s="564"/>
    </row>
    <row r="35" spans="1:16" ht="19.5" customHeight="1">
      <c r="B35" s="564"/>
      <c r="C35" s="564"/>
      <c r="D35" s="564"/>
      <c r="E35" s="564"/>
      <c r="F35" s="564"/>
      <c r="G35" s="564"/>
      <c r="H35" s="564"/>
      <c r="I35" s="564"/>
      <c r="J35" s="564"/>
      <c r="K35" s="564"/>
      <c r="L35" s="564"/>
      <c r="M35" s="564"/>
      <c r="N35" s="564"/>
      <c r="O35" s="564"/>
      <c r="P35" s="564"/>
    </row>
    <row r="36" spans="1:16" ht="19.5" customHeight="1">
      <c r="B36" s="564"/>
      <c r="C36" s="564"/>
      <c r="D36" s="564"/>
      <c r="E36" s="564"/>
      <c r="F36" s="564"/>
      <c r="G36" s="564"/>
      <c r="H36" s="564"/>
      <c r="I36" s="564"/>
      <c r="J36" s="564"/>
      <c r="K36" s="564"/>
      <c r="L36" s="564"/>
      <c r="M36" s="564"/>
      <c r="N36" s="564"/>
      <c r="O36" s="564"/>
      <c r="P36" s="564"/>
    </row>
    <row r="37" spans="1:16" ht="19.5" customHeight="1">
      <c r="B37" s="564"/>
      <c r="C37" s="564"/>
      <c r="D37" s="564"/>
      <c r="E37" s="564"/>
      <c r="F37" s="564"/>
      <c r="G37" s="564"/>
      <c r="H37" s="564"/>
      <c r="I37" s="564"/>
      <c r="J37" s="564"/>
      <c r="K37" s="564"/>
      <c r="L37" s="564"/>
      <c r="M37" s="564"/>
      <c r="N37" s="564"/>
      <c r="O37" s="564"/>
      <c r="P37" s="564"/>
    </row>
    <row r="38" spans="1:16" ht="19.5" customHeight="1">
      <c r="B38" s="564"/>
      <c r="C38" s="564"/>
      <c r="D38" s="564"/>
      <c r="E38" s="564"/>
      <c r="F38" s="564"/>
      <c r="G38" s="564"/>
      <c r="H38" s="564"/>
      <c r="I38" s="564"/>
      <c r="J38" s="564"/>
      <c r="K38" s="564"/>
      <c r="L38" s="564"/>
      <c r="M38" s="564"/>
      <c r="N38" s="564"/>
      <c r="O38" s="564"/>
      <c r="P38" s="564"/>
    </row>
    <row r="39" spans="1:16" ht="19.5" customHeight="1">
      <c r="B39" s="564"/>
      <c r="C39" s="564"/>
      <c r="D39" s="564"/>
      <c r="E39" s="564"/>
      <c r="F39" s="564"/>
      <c r="G39" s="564"/>
      <c r="H39" s="564"/>
      <c r="I39" s="564"/>
      <c r="J39" s="564"/>
      <c r="K39" s="564"/>
      <c r="L39" s="564"/>
      <c r="M39" s="564"/>
      <c r="N39" s="564"/>
      <c r="O39" s="564"/>
      <c r="P39" s="564"/>
    </row>
    <row r="40" spans="1:16" ht="19.5" customHeight="1">
      <c r="B40" s="564"/>
      <c r="C40" s="564"/>
      <c r="D40" s="564"/>
      <c r="E40" s="564"/>
      <c r="F40" s="564"/>
      <c r="G40" s="564"/>
      <c r="H40" s="564"/>
      <c r="I40" s="564"/>
      <c r="J40" s="564"/>
      <c r="K40" s="564"/>
      <c r="L40" s="564"/>
      <c r="M40" s="564"/>
      <c r="N40" s="564"/>
      <c r="O40" s="564"/>
      <c r="P40" s="564"/>
    </row>
    <row r="41" spans="1:16" ht="19.5" customHeight="1">
      <c r="B41" s="564"/>
      <c r="C41" s="564"/>
      <c r="D41" s="564"/>
      <c r="E41" s="564"/>
      <c r="F41" s="564"/>
      <c r="G41" s="564"/>
      <c r="H41" s="564"/>
      <c r="I41" s="564"/>
      <c r="J41" s="564"/>
      <c r="K41" s="564"/>
      <c r="L41" s="564"/>
      <c r="M41" s="564"/>
      <c r="N41" s="564"/>
      <c r="O41" s="564"/>
      <c r="P41" s="564"/>
    </row>
    <row r="42" spans="1:16" ht="19.5" customHeight="1">
      <c r="B42" s="564"/>
      <c r="C42" s="564"/>
      <c r="D42" s="564"/>
      <c r="E42" s="564"/>
      <c r="F42" s="564"/>
      <c r="G42" s="564"/>
      <c r="H42" s="564"/>
      <c r="I42" s="564"/>
      <c r="J42" s="564"/>
      <c r="K42" s="564"/>
      <c r="L42" s="564"/>
      <c r="M42" s="564"/>
      <c r="N42" s="564"/>
      <c r="O42" s="564"/>
      <c r="P42" s="564"/>
    </row>
    <row r="43" spans="1:16" ht="19.5" customHeight="1">
      <c r="B43" s="564"/>
      <c r="C43" s="564"/>
      <c r="D43" s="564"/>
      <c r="E43" s="564"/>
      <c r="F43" s="564"/>
      <c r="G43" s="564"/>
      <c r="H43" s="564"/>
      <c r="I43" s="564"/>
      <c r="J43" s="564"/>
      <c r="K43" s="564"/>
      <c r="L43" s="564"/>
      <c r="M43" s="564"/>
      <c r="N43" s="564"/>
      <c r="O43" s="564"/>
      <c r="P43" s="564"/>
    </row>
    <row r="44" spans="1:16" ht="19.5" customHeight="1">
      <c r="B44" s="564"/>
      <c r="C44" s="564"/>
      <c r="D44" s="564"/>
      <c r="E44" s="564"/>
      <c r="F44" s="564"/>
      <c r="G44" s="564"/>
      <c r="H44" s="564"/>
      <c r="I44" s="564"/>
      <c r="J44" s="564"/>
      <c r="K44" s="564"/>
      <c r="L44" s="564"/>
      <c r="M44" s="564"/>
      <c r="N44" s="564"/>
      <c r="O44" s="564"/>
      <c r="P44" s="564"/>
    </row>
    <row r="45" spans="1:16" ht="19.5" customHeight="1">
      <c r="B45" s="564"/>
      <c r="C45" s="564"/>
      <c r="D45" s="564"/>
      <c r="E45" s="564"/>
      <c r="F45" s="564"/>
      <c r="G45" s="564"/>
      <c r="H45" s="564"/>
      <c r="I45" s="564"/>
      <c r="J45" s="564"/>
      <c r="K45" s="564"/>
      <c r="L45" s="564"/>
      <c r="M45" s="564"/>
      <c r="N45" s="564"/>
      <c r="O45" s="564"/>
      <c r="P45" s="564"/>
    </row>
    <row r="46" spans="1:16" ht="19.5" customHeight="1">
      <c r="B46" s="564"/>
      <c r="C46" s="564"/>
      <c r="D46" s="564"/>
      <c r="E46" s="564"/>
      <c r="F46" s="564"/>
      <c r="G46" s="564"/>
      <c r="H46" s="564"/>
      <c r="I46" s="564"/>
      <c r="J46" s="564"/>
      <c r="K46" s="564"/>
      <c r="L46" s="564"/>
      <c r="M46" s="564"/>
      <c r="N46" s="564"/>
      <c r="O46" s="564"/>
      <c r="P46" s="564"/>
    </row>
    <row r="47" spans="1:16" ht="19.5" customHeight="1">
      <c r="B47" s="564"/>
      <c r="C47" s="564"/>
      <c r="D47" s="564"/>
      <c r="E47" s="564"/>
      <c r="F47" s="564"/>
      <c r="G47" s="564"/>
      <c r="H47" s="564"/>
      <c r="I47" s="564"/>
      <c r="J47" s="564"/>
      <c r="K47" s="564"/>
      <c r="L47" s="564"/>
      <c r="M47" s="564"/>
      <c r="N47" s="564"/>
      <c r="O47" s="564"/>
      <c r="P47" s="564"/>
    </row>
    <row r="48" spans="1:16" ht="19.5" customHeight="1">
      <c r="B48" s="564"/>
      <c r="C48" s="564"/>
      <c r="D48" s="564"/>
      <c r="E48" s="564"/>
      <c r="F48" s="564"/>
      <c r="G48" s="564"/>
      <c r="H48" s="564"/>
      <c r="I48" s="564"/>
      <c r="J48" s="564"/>
      <c r="K48" s="564"/>
      <c r="L48" s="564"/>
      <c r="M48" s="564"/>
      <c r="N48" s="564"/>
      <c r="O48" s="564"/>
      <c r="P48" s="564"/>
    </row>
    <row r="49" spans="2:16" ht="19.5" customHeight="1">
      <c r="B49" s="564"/>
      <c r="C49" s="564"/>
      <c r="D49" s="564"/>
      <c r="E49" s="564"/>
      <c r="F49" s="564"/>
      <c r="G49" s="564"/>
      <c r="H49" s="564"/>
      <c r="I49" s="564"/>
      <c r="J49" s="564"/>
      <c r="K49" s="564"/>
      <c r="L49" s="564"/>
      <c r="M49" s="564"/>
      <c r="N49" s="564"/>
      <c r="O49" s="564"/>
      <c r="P49" s="564"/>
    </row>
    <row r="50" spans="2:16" ht="19.5" customHeight="1">
      <c r="B50" s="564"/>
      <c r="C50" s="564"/>
      <c r="D50" s="564"/>
      <c r="E50" s="564"/>
      <c r="F50" s="564"/>
      <c r="G50" s="564"/>
      <c r="H50" s="564"/>
      <c r="I50" s="564"/>
      <c r="J50" s="564"/>
      <c r="K50" s="564"/>
      <c r="L50" s="564"/>
      <c r="M50" s="564"/>
      <c r="N50" s="564"/>
      <c r="O50" s="564"/>
      <c r="P50" s="564"/>
    </row>
    <row r="51" spans="2:16" ht="19.5" customHeight="1">
      <c r="B51" s="564"/>
      <c r="C51" s="564"/>
      <c r="D51" s="564"/>
      <c r="E51" s="564"/>
      <c r="F51" s="564"/>
      <c r="G51" s="564"/>
      <c r="H51" s="564"/>
      <c r="I51" s="564"/>
      <c r="J51" s="564"/>
      <c r="K51" s="564"/>
      <c r="L51" s="564"/>
      <c r="M51" s="564"/>
      <c r="N51" s="564"/>
      <c r="O51" s="564"/>
      <c r="P51" s="564"/>
    </row>
    <row r="52" spans="2:16" ht="19.5" customHeight="1"/>
    <row r="53" spans="2:16" ht="19.5" customHeight="1"/>
  </sheetData>
  <sheetProtection algorithmName="SHA-512" hashValue="flNJFiGKoMZQUnYz72/RdbD8NCHsoHK+wP8FewJPQy8z1Ducxxx0tC7xDRdmM/ZjlJBMuHzwFjWfceKzRvz/6A==" saltValue="Ho6Irz0uhX7zBa/WAbyR2A==" spinCount="100000" sheet="1" objects="1" scenarios="1"/>
  <mergeCells count="14">
    <mergeCell ref="B25:P51"/>
    <mergeCell ref="A3:P5"/>
    <mergeCell ref="H15:I15"/>
    <mergeCell ref="J15:P15"/>
    <mergeCell ref="H16:I16"/>
    <mergeCell ref="J16:P16"/>
    <mergeCell ref="H17:I17"/>
    <mergeCell ref="J17:P17"/>
    <mergeCell ref="H18:I18"/>
    <mergeCell ref="J18:P18"/>
    <mergeCell ref="B22:E22"/>
    <mergeCell ref="I22:O22"/>
    <mergeCell ref="B23:O23"/>
    <mergeCell ref="F22:H22"/>
  </mergeCells>
  <phoneticPr fontId="2"/>
  <conditionalFormatting sqref="K9 M9 O9 J15:P18 F22">
    <cfRule type="containsBlanks" dxfId="2" priority="1">
      <formula>LEN(TRIM(F9))=0</formula>
    </cfRule>
  </conditionalFormatting>
  <dataValidations count="3">
    <dataValidation type="list" allowBlank="1" showInputMessage="1" showErrorMessage="1" sqref="K9" xr:uid="{1D1F7C51-A943-464B-A646-1D4C766260BA}">
      <formula1>"　,8,9"</formula1>
    </dataValidation>
    <dataValidation type="list" allowBlank="1" showInputMessage="1" showErrorMessage="1" sqref="M9" xr:uid="{C41E148D-4F1B-49C4-95E2-0EB2D6F8C3F0}">
      <formula1>INDIRECT("_"&amp;K9)</formula1>
    </dataValidation>
    <dataValidation type="list" allowBlank="1" showInputMessage="1" showErrorMessage="1" sqref="O9" xr:uid="{FC24AC3D-825F-4B35-BA53-547F944744FD}">
      <formula1>" ,1,2,3,4,5,6,7,8,9,10,11,12,13,14,15,16,17,18,19,20,21,22,23,24,25,26,27,28,29,30,31"</formula1>
    </dataValidation>
  </dataValidations>
  <pageMargins left="0.7" right="0.7" top="0.75" bottom="0.75" header="0.3" footer="0.3"/>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0C698-3C3B-43CE-B343-F56C3C14B7D3}">
  <dimension ref="A1:AD53"/>
  <sheetViews>
    <sheetView showGridLines="0" view="pageBreakPreview" topLeftCell="A18" zoomScale="70" zoomScaleNormal="100" zoomScaleSheetLayoutView="70" workbookViewId="0">
      <selection activeCell="Y11" sqref="Y11"/>
    </sheetView>
  </sheetViews>
  <sheetFormatPr defaultRowHeight="13"/>
  <cols>
    <col min="11" max="16" width="6.08984375" customWidth="1"/>
  </cols>
  <sheetData>
    <row r="1" spans="1:16" ht="9.9" customHeight="1"/>
    <row r="2" spans="1:16" ht="9.9" customHeight="1"/>
    <row r="3" spans="1:16" ht="9.9" customHeight="1">
      <c r="A3" s="565" t="s">
        <v>397</v>
      </c>
      <c r="B3" s="565"/>
      <c r="C3" s="565"/>
      <c r="D3" s="565"/>
      <c r="E3" s="565"/>
      <c r="F3" s="565"/>
      <c r="G3" s="565"/>
      <c r="H3" s="565"/>
      <c r="I3" s="565"/>
      <c r="J3" s="565"/>
      <c r="K3" s="565"/>
      <c r="L3" s="565"/>
      <c r="M3" s="565"/>
      <c r="N3" s="565"/>
      <c r="O3" s="565"/>
      <c r="P3" s="565"/>
    </row>
    <row r="4" spans="1:16">
      <c r="A4" s="565"/>
      <c r="B4" s="565"/>
      <c r="C4" s="565"/>
      <c r="D4" s="565"/>
      <c r="E4" s="565"/>
      <c r="F4" s="565"/>
      <c r="G4" s="565"/>
      <c r="H4" s="565"/>
      <c r="I4" s="565"/>
      <c r="J4" s="565"/>
      <c r="K4" s="565"/>
      <c r="L4" s="565"/>
      <c r="M4" s="565"/>
      <c r="N4" s="565"/>
      <c r="O4" s="565"/>
      <c r="P4" s="565"/>
    </row>
    <row r="5" spans="1:16">
      <c r="A5" s="565"/>
      <c r="B5" s="565"/>
      <c r="C5" s="565"/>
      <c r="D5" s="565"/>
      <c r="E5" s="565"/>
      <c r="F5" s="565"/>
      <c r="G5" s="565"/>
      <c r="H5" s="565"/>
      <c r="I5" s="565"/>
      <c r="J5" s="565"/>
      <c r="K5" s="565"/>
      <c r="L5" s="565"/>
      <c r="M5" s="565"/>
      <c r="N5" s="565"/>
      <c r="O5" s="565"/>
      <c r="P5" s="565"/>
    </row>
    <row r="6" spans="1:16" ht="19">
      <c r="A6" s="1"/>
      <c r="B6" s="11"/>
      <c r="C6" s="11"/>
      <c r="D6" s="11"/>
      <c r="E6" s="11"/>
      <c r="F6" s="11"/>
      <c r="G6" s="11"/>
      <c r="H6" s="11"/>
      <c r="I6" s="11"/>
      <c r="J6" s="11"/>
      <c r="K6" s="11"/>
      <c r="L6" s="11"/>
      <c r="M6" s="11"/>
      <c r="N6" s="11"/>
      <c r="O6" s="11"/>
      <c r="P6" s="11"/>
    </row>
    <row r="7" spans="1:16" ht="19">
      <c r="A7" s="1"/>
      <c r="B7" s="11"/>
      <c r="C7" s="11"/>
      <c r="D7" s="11"/>
      <c r="E7" s="11"/>
      <c r="F7" s="11"/>
      <c r="G7" s="11"/>
      <c r="H7" s="11"/>
      <c r="I7" s="11"/>
      <c r="J7" s="11"/>
      <c r="K7" s="11"/>
      <c r="L7" s="11"/>
      <c r="M7" s="11"/>
      <c r="N7" s="11"/>
      <c r="O7" s="11"/>
      <c r="P7" s="11"/>
    </row>
    <row r="8" spans="1:16" ht="19">
      <c r="A8" s="1"/>
      <c r="B8" s="11"/>
      <c r="C8" s="11"/>
      <c r="D8" s="11"/>
      <c r="E8" s="11"/>
      <c r="F8" s="11"/>
      <c r="G8" s="11"/>
      <c r="H8" s="11"/>
      <c r="I8" s="11"/>
      <c r="J8" s="11"/>
      <c r="K8" s="11"/>
      <c r="L8" s="11"/>
      <c r="M8" s="11"/>
      <c r="N8" s="11"/>
      <c r="O8" s="11"/>
      <c r="P8" s="11"/>
    </row>
    <row r="9" spans="1:16" ht="21">
      <c r="A9" s="12"/>
      <c r="B9" s="12"/>
      <c r="C9" s="12"/>
      <c r="D9" s="12"/>
      <c r="E9" s="12"/>
      <c r="F9" s="12"/>
      <c r="G9" s="12"/>
      <c r="H9" s="12"/>
      <c r="I9" s="12"/>
      <c r="J9" s="12" t="s">
        <v>23</v>
      </c>
      <c r="K9" s="254">
        <f>設備使用申請書!AK13</f>
        <v>0</v>
      </c>
      <c r="L9" s="12" t="s">
        <v>19</v>
      </c>
      <c r="M9" s="254">
        <f>設備使用申請書!AP13</f>
        <v>0</v>
      </c>
      <c r="N9" s="12" t="s">
        <v>25</v>
      </c>
      <c r="O9" s="254">
        <f>設備使用申請書!AU13</f>
        <v>0</v>
      </c>
      <c r="P9" s="12" t="s">
        <v>22</v>
      </c>
    </row>
    <row r="10" spans="1:16" ht="21">
      <c r="A10" s="12"/>
      <c r="B10" s="12"/>
      <c r="C10" s="12"/>
      <c r="D10" s="12"/>
      <c r="E10" s="12"/>
      <c r="F10" s="12"/>
      <c r="G10" s="12"/>
      <c r="H10" s="12"/>
      <c r="I10" s="12"/>
      <c r="J10" s="12"/>
      <c r="K10" s="12"/>
      <c r="L10" s="12"/>
      <c r="M10" s="12"/>
      <c r="N10" s="12"/>
      <c r="O10" s="12"/>
      <c r="P10" s="12"/>
    </row>
    <row r="11" spans="1:16" ht="21">
      <c r="A11" s="12"/>
      <c r="B11" s="12"/>
      <c r="C11" s="12"/>
      <c r="D11" s="12"/>
      <c r="E11" s="12"/>
      <c r="F11" s="12"/>
      <c r="G11" s="12"/>
      <c r="H11" s="12"/>
      <c r="I11" s="12"/>
      <c r="J11" s="12"/>
      <c r="K11" s="12"/>
      <c r="L11" s="12"/>
      <c r="M11" s="12"/>
      <c r="N11" s="12"/>
      <c r="O11" s="12"/>
      <c r="P11" s="12"/>
    </row>
    <row r="12" spans="1:16" ht="21">
      <c r="A12" s="12"/>
      <c r="B12" s="12" t="s">
        <v>398</v>
      </c>
      <c r="C12" s="12"/>
      <c r="D12" s="12"/>
      <c r="E12" s="12"/>
      <c r="F12" s="12"/>
      <c r="G12" s="12"/>
      <c r="H12" s="12"/>
      <c r="I12" s="12"/>
      <c r="J12" s="12"/>
      <c r="K12" s="12"/>
      <c r="L12" s="12"/>
      <c r="M12" s="12"/>
      <c r="N12" s="12"/>
      <c r="O12" s="12"/>
      <c r="P12" s="12"/>
    </row>
    <row r="13" spans="1:16" ht="21">
      <c r="A13" s="12"/>
      <c r="B13" s="12"/>
      <c r="C13" s="12"/>
      <c r="D13" s="12"/>
      <c r="E13" s="12"/>
      <c r="F13" s="12"/>
      <c r="G13" s="12"/>
      <c r="H13" s="12"/>
      <c r="I13" s="12"/>
      <c r="J13" s="12"/>
      <c r="K13" s="12"/>
      <c r="L13" s="12"/>
      <c r="M13" s="12"/>
      <c r="N13" s="12"/>
      <c r="O13" s="12"/>
      <c r="P13" s="12"/>
    </row>
    <row r="14" spans="1:16" ht="21">
      <c r="A14" s="12"/>
      <c r="B14" s="12"/>
      <c r="C14" s="12"/>
      <c r="D14" s="12"/>
      <c r="E14" s="12"/>
      <c r="F14" s="12"/>
      <c r="G14" s="12"/>
      <c r="H14" s="12"/>
      <c r="I14" s="12"/>
      <c r="J14" s="12"/>
      <c r="K14" s="12"/>
      <c r="L14" s="12"/>
      <c r="M14" s="12"/>
      <c r="N14" s="12"/>
      <c r="O14" s="12"/>
      <c r="P14" s="12"/>
    </row>
    <row r="15" spans="1:16" ht="51" customHeight="1">
      <c r="A15" s="12"/>
      <c r="B15" s="12"/>
      <c r="C15" s="12"/>
      <c r="D15" s="12"/>
      <c r="E15" s="12"/>
      <c r="F15" s="12"/>
      <c r="G15" s="12"/>
      <c r="H15" s="566" t="s">
        <v>419</v>
      </c>
      <c r="I15" s="566"/>
      <c r="J15" s="575">
        <f>設備使用申請書!AJ18</f>
        <v>0</v>
      </c>
      <c r="K15" s="575"/>
      <c r="L15" s="575"/>
      <c r="M15" s="575"/>
      <c r="N15" s="575"/>
      <c r="O15" s="575"/>
      <c r="P15" s="575"/>
    </row>
    <row r="16" spans="1:16" ht="51" customHeight="1">
      <c r="A16" s="12"/>
      <c r="B16" s="12"/>
      <c r="C16" s="12"/>
      <c r="D16" s="12"/>
      <c r="E16" s="12"/>
      <c r="F16" s="12"/>
      <c r="G16" s="12"/>
      <c r="H16" s="568" t="s">
        <v>399</v>
      </c>
      <c r="I16" s="568"/>
      <c r="J16" s="575">
        <f>設備使用申請書!AJ20</f>
        <v>0</v>
      </c>
      <c r="K16" s="575"/>
      <c r="L16" s="575"/>
      <c r="M16" s="575"/>
      <c r="N16" s="575"/>
      <c r="O16" s="575"/>
      <c r="P16" s="575"/>
    </row>
    <row r="17" spans="1:30" ht="51" customHeight="1">
      <c r="A17" s="12"/>
      <c r="B17" s="12"/>
      <c r="C17" s="12"/>
      <c r="D17" s="12"/>
      <c r="E17" s="12"/>
      <c r="F17" s="12"/>
      <c r="G17" s="12"/>
      <c r="H17" s="568" t="s">
        <v>400</v>
      </c>
      <c r="I17" s="568"/>
      <c r="J17" s="575">
        <f>設備使用申請書!AJ22</f>
        <v>0</v>
      </c>
      <c r="K17" s="575"/>
      <c r="L17" s="575"/>
      <c r="M17" s="575"/>
      <c r="N17" s="575"/>
      <c r="O17" s="575"/>
      <c r="P17" s="575"/>
    </row>
    <row r="18" spans="1:30" ht="51" customHeight="1">
      <c r="A18" s="12"/>
      <c r="B18" s="12"/>
      <c r="C18" s="12"/>
      <c r="D18" s="12"/>
      <c r="E18" s="12"/>
      <c r="F18" s="12"/>
      <c r="G18" s="12"/>
      <c r="H18" s="570" t="s">
        <v>401</v>
      </c>
      <c r="I18" s="570"/>
      <c r="J18" s="576"/>
      <c r="K18" s="576"/>
      <c r="L18" s="576"/>
      <c r="M18" s="576"/>
      <c r="N18" s="576"/>
      <c r="O18" s="576"/>
      <c r="P18" s="576"/>
    </row>
    <row r="19" spans="1:30" ht="19.5" customHeight="1">
      <c r="A19" s="12"/>
      <c r="B19" s="12"/>
      <c r="C19" s="12"/>
      <c r="D19" s="12"/>
      <c r="E19" s="12"/>
      <c r="F19" s="12"/>
      <c r="G19" s="12"/>
      <c r="H19" s="12"/>
      <c r="I19" s="12"/>
      <c r="J19" s="12"/>
      <c r="K19" s="12"/>
      <c r="L19" s="12"/>
      <c r="M19" s="12"/>
      <c r="N19" s="12"/>
      <c r="O19" s="12"/>
      <c r="P19" s="12"/>
    </row>
    <row r="20" spans="1:30" ht="19.5" customHeight="1">
      <c r="A20" s="12"/>
      <c r="B20" s="12"/>
      <c r="C20" s="12"/>
      <c r="D20" s="12"/>
      <c r="E20" s="12"/>
      <c r="F20" s="12"/>
      <c r="G20" s="12"/>
      <c r="H20" s="12"/>
      <c r="I20" s="12"/>
      <c r="J20" s="12"/>
      <c r="K20" s="12"/>
      <c r="L20" s="12"/>
      <c r="M20" s="12"/>
      <c r="N20" s="12"/>
      <c r="O20" s="12"/>
      <c r="P20" s="12"/>
    </row>
    <row r="21" spans="1:30" ht="19.5" customHeight="1">
      <c r="A21" s="12"/>
      <c r="B21" s="12"/>
      <c r="C21" s="12"/>
      <c r="D21" s="12"/>
      <c r="E21" s="12"/>
      <c r="F21" s="12"/>
      <c r="G21" s="12"/>
      <c r="H21" s="12"/>
      <c r="I21" s="12"/>
      <c r="J21" s="12"/>
      <c r="K21" s="12"/>
      <c r="L21" s="12"/>
      <c r="M21" s="12"/>
      <c r="N21" s="12"/>
      <c r="O21" s="12"/>
      <c r="P21" s="12"/>
    </row>
    <row r="22" spans="1:30" ht="28.25" customHeight="1">
      <c r="A22" s="12"/>
      <c r="B22" s="571" t="s">
        <v>439</v>
      </c>
      <c r="C22" s="571"/>
      <c r="D22" s="571"/>
      <c r="E22" s="571"/>
      <c r="F22" s="574"/>
      <c r="G22" s="574"/>
      <c r="H22" s="574"/>
      <c r="I22" s="572" t="s">
        <v>440</v>
      </c>
      <c r="J22" s="572"/>
      <c r="K22" s="572"/>
      <c r="L22" s="572"/>
      <c r="M22" s="572"/>
      <c r="N22" s="572"/>
      <c r="O22" s="572"/>
      <c r="P22" s="12"/>
    </row>
    <row r="23" spans="1:30" ht="19.5" customHeight="1">
      <c r="A23" s="12"/>
      <c r="B23" s="571" t="s">
        <v>441</v>
      </c>
      <c r="C23" s="571"/>
      <c r="D23" s="571"/>
      <c r="E23" s="571"/>
      <c r="F23" s="571"/>
      <c r="G23" s="571"/>
      <c r="H23" s="571"/>
      <c r="I23" s="571"/>
      <c r="J23" s="571"/>
      <c r="K23" s="571"/>
      <c r="L23" s="571"/>
      <c r="M23" s="571"/>
      <c r="N23" s="571"/>
      <c r="O23" s="571"/>
      <c r="P23" s="12"/>
    </row>
    <row r="24" spans="1:30" ht="19.5" customHeight="1">
      <c r="A24" s="1"/>
      <c r="B24" s="13"/>
      <c r="C24" s="13"/>
      <c r="D24" s="13"/>
      <c r="E24" s="13"/>
      <c r="F24" s="13"/>
      <c r="G24" s="13"/>
      <c r="H24" s="13"/>
      <c r="I24" s="13"/>
      <c r="J24" s="13"/>
      <c r="K24" s="13"/>
      <c r="L24" s="13"/>
      <c r="M24" s="13"/>
      <c r="N24" s="13"/>
      <c r="O24" s="11"/>
      <c r="P24" s="11"/>
      <c r="T24" s="12"/>
      <c r="U24" s="11"/>
      <c r="V24" s="11"/>
      <c r="W24" s="11"/>
      <c r="X24" s="11"/>
      <c r="Y24" s="11"/>
      <c r="Z24" s="11"/>
      <c r="AA24" s="11"/>
      <c r="AB24" s="11"/>
      <c r="AC24" s="11"/>
      <c r="AD24" s="11"/>
    </row>
    <row r="25" spans="1:30" ht="19.5" customHeight="1">
      <c r="A25" s="1"/>
      <c r="B25" s="564" t="s">
        <v>425</v>
      </c>
      <c r="C25" s="564"/>
      <c r="D25" s="564"/>
      <c r="E25" s="564"/>
      <c r="F25" s="564"/>
      <c r="G25" s="564"/>
      <c r="H25" s="564"/>
      <c r="I25" s="564"/>
      <c r="J25" s="564"/>
      <c r="K25" s="564"/>
      <c r="L25" s="564"/>
      <c r="M25" s="564"/>
      <c r="N25" s="564"/>
      <c r="O25" s="564"/>
      <c r="P25" s="564"/>
    </row>
    <row r="26" spans="1:30" ht="19.5" customHeight="1">
      <c r="A26" s="1"/>
      <c r="B26" s="564"/>
      <c r="C26" s="564"/>
      <c r="D26" s="564"/>
      <c r="E26" s="564"/>
      <c r="F26" s="564"/>
      <c r="G26" s="564"/>
      <c r="H26" s="564"/>
      <c r="I26" s="564"/>
      <c r="J26" s="564"/>
      <c r="K26" s="564"/>
      <c r="L26" s="564"/>
      <c r="M26" s="564"/>
      <c r="N26" s="564"/>
      <c r="O26" s="564"/>
      <c r="P26" s="564"/>
    </row>
    <row r="27" spans="1:30" ht="19.5" customHeight="1">
      <c r="A27" s="1"/>
      <c r="B27" s="564"/>
      <c r="C27" s="564"/>
      <c r="D27" s="564"/>
      <c r="E27" s="564"/>
      <c r="F27" s="564"/>
      <c r="G27" s="564"/>
      <c r="H27" s="564"/>
      <c r="I27" s="564"/>
      <c r="J27" s="564"/>
      <c r="K27" s="564"/>
      <c r="L27" s="564"/>
      <c r="M27" s="564"/>
      <c r="N27" s="564"/>
      <c r="O27" s="564"/>
      <c r="P27" s="564"/>
    </row>
    <row r="28" spans="1:30" ht="19.5" customHeight="1">
      <c r="A28" s="1"/>
      <c r="B28" s="564"/>
      <c r="C28" s="564"/>
      <c r="D28" s="564"/>
      <c r="E28" s="564"/>
      <c r="F28" s="564"/>
      <c r="G28" s="564"/>
      <c r="H28" s="564"/>
      <c r="I28" s="564"/>
      <c r="J28" s="564"/>
      <c r="K28" s="564"/>
      <c r="L28" s="564"/>
      <c r="M28" s="564"/>
      <c r="N28" s="564"/>
      <c r="O28" s="564"/>
      <c r="P28" s="564"/>
    </row>
    <row r="29" spans="1:30" ht="19.5" customHeight="1">
      <c r="A29" s="1"/>
      <c r="B29" s="564"/>
      <c r="C29" s="564"/>
      <c r="D29" s="564"/>
      <c r="E29" s="564"/>
      <c r="F29" s="564"/>
      <c r="G29" s="564"/>
      <c r="H29" s="564"/>
      <c r="I29" s="564"/>
      <c r="J29" s="564"/>
      <c r="K29" s="564"/>
      <c r="L29" s="564"/>
      <c r="M29" s="564"/>
      <c r="N29" s="564"/>
      <c r="O29" s="564"/>
      <c r="P29" s="564"/>
    </row>
    <row r="30" spans="1:30" ht="19.5" customHeight="1">
      <c r="A30" s="1"/>
      <c r="B30" s="564"/>
      <c r="C30" s="564"/>
      <c r="D30" s="564"/>
      <c r="E30" s="564"/>
      <c r="F30" s="564"/>
      <c r="G30" s="564"/>
      <c r="H30" s="564"/>
      <c r="I30" s="564"/>
      <c r="J30" s="564"/>
      <c r="K30" s="564"/>
      <c r="L30" s="564"/>
      <c r="M30" s="564"/>
      <c r="N30" s="564"/>
      <c r="O30" s="564"/>
      <c r="P30" s="564"/>
    </row>
    <row r="31" spans="1:30" ht="19.5" customHeight="1">
      <c r="A31" s="1"/>
      <c r="B31" s="564"/>
      <c r="C31" s="564"/>
      <c r="D31" s="564"/>
      <c r="E31" s="564"/>
      <c r="F31" s="564"/>
      <c r="G31" s="564"/>
      <c r="H31" s="564"/>
      <c r="I31" s="564"/>
      <c r="J31" s="564"/>
      <c r="K31" s="564"/>
      <c r="L31" s="564"/>
      <c r="M31" s="564"/>
      <c r="N31" s="564"/>
      <c r="O31" s="564"/>
      <c r="P31" s="564"/>
    </row>
    <row r="32" spans="1:30" ht="19.5" customHeight="1">
      <c r="A32" s="1"/>
      <c r="B32" s="564"/>
      <c r="C32" s="564"/>
      <c r="D32" s="564"/>
      <c r="E32" s="564"/>
      <c r="F32" s="564"/>
      <c r="G32" s="564"/>
      <c r="H32" s="564"/>
      <c r="I32" s="564"/>
      <c r="J32" s="564"/>
      <c r="K32" s="564"/>
      <c r="L32" s="564"/>
      <c r="M32" s="564"/>
      <c r="N32" s="564"/>
      <c r="O32" s="564"/>
      <c r="P32" s="564"/>
    </row>
    <row r="33" spans="1:16" ht="19.5" customHeight="1">
      <c r="A33" s="1"/>
      <c r="B33" s="564"/>
      <c r="C33" s="564"/>
      <c r="D33" s="564"/>
      <c r="E33" s="564"/>
      <c r="F33" s="564"/>
      <c r="G33" s="564"/>
      <c r="H33" s="564"/>
      <c r="I33" s="564"/>
      <c r="J33" s="564"/>
      <c r="K33" s="564"/>
      <c r="L33" s="564"/>
      <c r="M33" s="564"/>
      <c r="N33" s="564"/>
      <c r="O33" s="564"/>
      <c r="P33" s="564"/>
    </row>
    <row r="34" spans="1:16" ht="19.5" customHeight="1">
      <c r="A34" s="1"/>
      <c r="B34" s="564"/>
      <c r="C34" s="564"/>
      <c r="D34" s="564"/>
      <c r="E34" s="564"/>
      <c r="F34" s="564"/>
      <c r="G34" s="564"/>
      <c r="H34" s="564"/>
      <c r="I34" s="564"/>
      <c r="J34" s="564"/>
      <c r="K34" s="564"/>
      <c r="L34" s="564"/>
      <c r="M34" s="564"/>
      <c r="N34" s="564"/>
      <c r="O34" s="564"/>
      <c r="P34" s="564"/>
    </row>
    <row r="35" spans="1:16" ht="19.5" customHeight="1">
      <c r="B35" s="564"/>
      <c r="C35" s="564"/>
      <c r="D35" s="564"/>
      <c r="E35" s="564"/>
      <c r="F35" s="564"/>
      <c r="G35" s="564"/>
      <c r="H35" s="564"/>
      <c r="I35" s="564"/>
      <c r="J35" s="564"/>
      <c r="K35" s="564"/>
      <c r="L35" s="564"/>
      <c r="M35" s="564"/>
      <c r="N35" s="564"/>
      <c r="O35" s="564"/>
      <c r="P35" s="564"/>
    </row>
    <row r="36" spans="1:16" ht="19.5" customHeight="1">
      <c r="B36" s="564"/>
      <c r="C36" s="564"/>
      <c r="D36" s="564"/>
      <c r="E36" s="564"/>
      <c r="F36" s="564"/>
      <c r="G36" s="564"/>
      <c r="H36" s="564"/>
      <c r="I36" s="564"/>
      <c r="J36" s="564"/>
      <c r="K36" s="564"/>
      <c r="L36" s="564"/>
      <c r="M36" s="564"/>
      <c r="N36" s="564"/>
      <c r="O36" s="564"/>
      <c r="P36" s="564"/>
    </row>
    <row r="37" spans="1:16" ht="19.5" customHeight="1">
      <c r="B37" s="564"/>
      <c r="C37" s="564"/>
      <c r="D37" s="564"/>
      <c r="E37" s="564"/>
      <c r="F37" s="564"/>
      <c r="G37" s="564"/>
      <c r="H37" s="564"/>
      <c r="I37" s="564"/>
      <c r="J37" s="564"/>
      <c r="K37" s="564"/>
      <c r="L37" s="564"/>
      <c r="M37" s="564"/>
      <c r="N37" s="564"/>
      <c r="O37" s="564"/>
      <c r="P37" s="564"/>
    </row>
    <row r="38" spans="1:16" ht="19.5" customHeight="1">
      <c r="B38" s="564"/>
      <c r="C38" s="564"/>
      <c r="D38" s="564"/>
      <c r="E38" s="564"/>
      <c r="F38" s="564"/>
      <c r="G38" s="564"/>
      <c r="H38" s="564"/>
      <c r="I38" s="564"/>
      <c r="J38" s="564"/>
      <c r="K38" s="564"/>
      <c r="L38" s="564"/>
      <c r="M38" s="564"/>
      <c r="N38" s="564"/>
      <c r="O38" s="564"/>
      <c r="P38" s="564"/>
    </row>
    <row r="39" spans="1:16" ht="19.5" customHeight="1">
      <c r="B39" s="564"/>
      <c r="C39" s="564"/>
      <c r="D39" s="564"/>
      <c r="E39" s="564"/>
      <c r="F39" s="564"/>
      <c r="G39" s="564"/>
      <c r="H39" s="564"/>
      <c r="I39" s="564"/>
      <c r="J39" s="564"/>
      <c r="K39" s="564"/>
      <c r="L39" s="564"/>
      <c r="M39" s="564"/>
      <c r="N39" s="564"/>
      <c r="O39" s="564"/>
      <c r="P39" s="564"/>
    </row>
    <row r="40" spans="1:16" ht="19.5" customHeight="1">
      <c r="B40" s="564"/>
      <c r="C40" s="564"/>
      <c r="D40" s="564"/>
      <c r="E40" s="564"/>
      <c r="F40" s="564"/>
      <c r="G40" s="564"/>
      <c r="H40" s="564"/>
      <c r="I40" s="564"/>
      <c r="J40" s="564"/>
      <c r="K40" s="564"/>
      <c r="L40" s="564"/>
      <c r="M40" s="564"/>
      <c r="N40" s="564"/>
      <c r="O40" s="564"/>
      <c r="P40" s="564"/>
    </row>
    <row r="41" spans="1:16" ht="19.5" customHeight="1">
      <c r="B41" s="564"/>
      <c r="C41" s="564"/>
      <c r="D41" s="564"/>
      <c r="E41" s="564"/>
      <c r="F41" s="564"/>
      <c r="G41" s="564"/>
      <c r="H41" s="564"/>
      <c r="I41" s="564"/>
      <c r="J41" s="564"/>
      <c r="K41" s="564"/>
      <c r="L41" s="564"/>
      <c r="M41" s="564"/>
      <c r="N41" s="564"/>
      <c r="O41" s="564"/>
      <c r="P41" s="564"/>
    </row>
    <row r="42" spans="1:16" ht="19.5" customHeight="1">
      <c r="B42" s="564"/>
      <c r="C42" s="564"/>
      <c r="D42" s="564"/>
      <c r="E42" s="564"/>
      <c r="F42" s="564"/>
      <c r="G42" s="564"/>
      <c r="H42" s="564"/>
      <c r="I42" s="564"/>
      <c r="J42" s="564"/>
      <c r="K42" s="564"/>
      <c r="L42" s="564"/>
      <c r="M42" s="564"/>
      <c r="N42" s="564"/>
      <c r="O42" s="564"/>
      <c r="P42" s="564"/>
    </row>
    <row r="43" spans="1:16" ht="19.5" customHeight="1">
      <c r="B43" s="564"/>
      <c r="C43" s="564"/>
      <c r="D43" s="564"/>
      <c r="E43" s="564"/>
      <c r="F43" s="564"/>
      <c r="G43" s="564"/>
      <c r="H43" s="564"/>
      <c r="I43" s="564"/>
      <c r="J43" s="564"/>
      <c r="K43" s="564"/>
      <c r="L43" s="564"/>
      <c r="M43" s="564"/>
      <c r="N43" s="564"/>
      <c r="O43" s="564"/>
      <c r="P43" s="564"/>
    </row>
    <row r="44" spans="1:16" ht="19.5" customHeight="1">
      <c r="B44" s="564"/>
      <c r="C44" s="564"/>
      <c r="D44" s="564"/>
      <c r="E44" s="564"/>
      <c r="F44" s="564"/>
      <c r="G44" s="564"/>
      <c r="H44" s="564"/>
      <c r="I44" s="564"/>
      <c r="J44" s="564"/>
      <c r="K44" s="564"/>
      <c r="L44" s="564"/>
      <c r="M44" s="564"/>
      <c r="N44" s="564"/>
      <c r="O44" s="564"/>
      <c r="P44" s="564"/>
    </row>
    <row r="45" spans="1:16" ht="19.5" customHeight="1">
      <c r="B45" s="564"/>
      <c r="C45" s="564"/>
      <c r="D45" s="564"/>
      <c r="E45" s="564"/>
      <c r="F45" s="564"/>
      <c r="G45" s="564"/>
      <c r="H45" s="564"/>
      <c r="I45" s="564"/>
      <c r="J45" s="564"/>
      <c r="K45" s="564"/>
      <c r="L45" s="564"/>
      <c r="M45" s="564"/>
      <c r="N45" s="564"/>
      <c r="O45" s="564"/>
      <c r="P45" s="564"/>
    </row>
    <row r="46" spans="1:16" ht="19.5" customHeight="1">
      <c r="B46" s="564"/>
      <c r="C46" s="564"/>
      <c r="D46" s="564"/>
      <c r="E46" s="564"/>
      <c r="F46" s="564"/>
      <c r="G46" s="564"/>
      <c r="H46" s="564"/>
      <c r="I46" s="564"/>
      <c r="J46" s="564"/>
      <c r="K46" s="564"/>
      <c r="L46" s="564"/>
      <c r="M46" s="564"/>
      <c r="N46" s="564"/>
      <c r="O46" s="564"/>
      <c r="P46" s="564"/>
    </row>
    <row r="47" spans="1:16" ht="19.5" customHeight="1">
      <c r="B47" s="564"/>
      <c r="C47" s="564"/>
      <c r="D47" s="564"/>
      <c r="E47" s="564"/>
      <c r="F47" s="564"/>
      <c r="G47" s="564"/>
      <c r="H47" s="564"/>
      <c r="I47" s="564"/>
      <c r="J47" s="564"/>
      <c r="K47" s="564"/>
      <c r="L47" s="564"/>
      <c r="M47" s="564"/>
      <c r="N47" s="564"/>
      <c r="O47" s="564"/>
      <c r="P47" s="564"/>
    </row>
    <row r="48" spans="1:16" ht="19.5" customHeight="1">
      <c r="B48" s="564"/>
      <c r="C48" s="564"/>
      <c r="D48" s="564"/>
      <c r="E48" s="564"/>
      <c r="F48" s="564"/>
      <c r="G48" s="564"/>
      <c r="H48" s="564"/>
      <c r="I48" s="564"/>
      <c r="J48" s="564"/>
      <c r="K48" s="564"/>
      <c r="L48" s="564"/>
      <c r="M48" s="564"/>
      <c r="N48" s="564"/>
      <c r="O48" s="564"/>
      <c r="P48" s="564"/>
    </row>
    <row r="49" spans="2:16" ht="19.5" customHeight="1">
      <c r="B49" s="564"/>
      <c r="C49" s="564"/>
      <c r="D49" s="564"/>
      <c r="E49" s="564"/>
      <c r="F49" s="564"/>
      <c r="G49" s="564"/>
      <c r="H49" s="564"/>
      <c r="I49" s="564"/>
      <c r="J49" s="564"/>
      <c r="K49" s="564"/>
      <c r="L49" s="564"/>
      <c r="M49" s="564"/>
      <c r="N49" s="564"/>
      <c r="O49" s="564"/>
      <c r="P49" s="564"/>
    </row>
    <row r="50" spans="2:16" ht="19.5" customHeight="1">
      <c r="B50" s="564"/>
      <c r="C50" s="564"/>
      <c r="D50" s="564"/>
      <c r="E50" s="564"/>
      <c r="F50" s="564"/>
      <c r="G50" s="564"/>
      <c r="H50" s="564"/>
      <c r="I50" s="564"/>
      <c r="J50" s="564"/>
      <c r="K50" s="564"/>
      <c r="L50" s="564"/>
      <c r="M50" s="564"/>
      <c r="N50" s="564"/>
      <c r="O50" s="564"/>
      <c r="P50" s="564"/>
    </row>
    <row r="51" spans="2:16" ht="19.5" customHeight="1">
      <c r="B51" s="564"/>
      <c r="C51" s="564"/>
      <c r="D51" s="564"/>
      <c r="E51" s="564"/>
      <c r="F51" s="564"/>
      <c r="G51" s="564"/>
      <c r="H51" s="564"/>
      <c r="I51" s="564"/>
      <c r="J51" s="564"/>
      <c r="K51" s="564"/>
      <c r="L51" s="564"/>
      <c r="M51" s="564"/>
      <c r="N51" s="564"/>
      <c r="O51" s="564"/>
      <c r="P51" s="564"/>
    </row>
    <row r="52" spans="2:16" ht="19.5" customHeight="1"/>
    <row r="53" spans="2:16" ht="19.5" customHeight="1"/>
  </sheetData>
  <sheetProtection algorithmName="SHA-512" hashValue="nztx2dNVRgIR+kvwbJRTZOgwDFH1gK1bmO6S4sfsa5NFKC4rqLHLI7mUa1+nsL9R1RTqVw36Jb1/xGZQ0Ddchw==" saltValue="JTGVMvHoBTfRuObXzOHMqw==" spinCount="100000" sheet="1" objects="1" scenarios="1"/>
  <mergeCells count="14">
    <mergeCell ref="B25:P51"/>
    <mergeCell ref="H18:I18"/>
    <mergeCell ref="J18:P18"/>
    <mergeCell ref="B22:E22"/>
    <mergeCell ref="F22:H22"/>
    <mergeCell ref="I22:O22"/>
    <mergeCell ref="B23:O23"/>
    <mergeCell ref="H17:I17"/>
    <mergeCell ref="J17:P17"/>
    <mergeCell ref="A3:P5"/>
    <mergeCell ref="H15:I15"/>
    <mergeCell ref="J15:P15"/>
    <mergeCell ref="H16:I16"/>
    <mergeCell ref="J16:P16"/>
  </mergeCells>
  <phoneticPr fontId="2"/>
  <conditionalFormatting sqref="J15:P18 F22">
    <cfRule type="containsBlanks" dxfId="1" priority="1">
      <formula>LEN(TRIM(F15))=0</formula>
    </cfRule>
  </conditionalFormatting>
  <pageMargins left="0.7" right="0.7" top="0.75" bottom="0.75" header="0.3" footer="0.3"/>
  <pageSetup paperSize="9" scale="70"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8"/>
    <pageSetUpPr fitToPage="1"/>
  </sheetPr>
  <dimension ref="A1:R111"/>
  <sheetViews>
    <sheetView view="pageBreakPreview" topLeftCell="C1" zoomScale="110" zoomScaleNormal="170" zoomScaleSheetLayoutView="110" workbookViewId="0">
      <selection activeCell="M34" sqref="M34"/>
    </sheetView>
  </sheetViews>
  <sheetFormatPr defaultRowHeight="13"/>
  <cols>
    <col min="1" max="1" width="24.1796875" style="143" hidden="1" customWidth="1"/>
    <col min="2" max="2" width="5" style="143" hidden="1" customWidth="1"/>
    <col min="3" max="3" width="41.90625" style="143" bestFit="1" customWidth="1"/>
    <col min="4" max="4" width="9" style="219"/>
    <col min="5" max="5" width="9" style="220" hidden="1" customWidth="1"/>
    <col min="6" max="6" width="9" style="221" customWidth="1"/>
    <col min="7" max="7" width="9" style="220" hidden="1" customWidth="1"/>
    <col min="8" max="8" width="9" style="221" customWidth="1"/>
    <col min="9" max="9" width="3.08984375" style="222" customWidth="1"/>
    <col min="10" max="10" width="9" style="226" hidden="1" customWidth="1"/>
    <col min="11" max="11" width="9" style="143" hidden="1" customWidth="1"/>
    <col min="12" max="12" width="37.453125" style="143" customWidth="1"/>
    <col min="13" max="13" width="2.1796875" style="143" customWidth="1"/>
    <col min="14" max="245" width="9" style="143"/>
    <col min="246" max="246" width="11.6328125" style="143" bestFit="1" customWidth="1"/>
    <col min="247" max="247" width="5" style="143" customWidth="1"/>
    <col min="248" max="249" width="9" style="143"/>
    <col min="250" max="250" width="5" style="143" customWidth="1"/>
    <col min="251" max="251" width="24.1796875" style="143" bestFit="1" customWidth="1"/>
    <col min="252" max="252" width="5" style="143" customWidth="1"/>
    <col min="253" max="253" width="41.90625" style="143" bestFit="1" customWidth="1"/>
    <col min="254" max="254" width="9" style="143"/>
    <col min="255" max="255" width="5" style="143" customWidth="1"/>
    <col min="256" max="256" width="22.1796875" style="143" bestFit="1" customWidth="1"/>
    <col min="257" max="257" width="5" style="143" customWidth="1"/>
    <col min="258" max="258" width="34" style="143" bestFit="1" customWidth="1"/>
    <col min="259" max="259" width="5" style="143" customWidth="1"/>
    <col min="260" max="260" width="44.90625" style="143" bestFit="1" customWidth="1"/>
    <col min="261" max="262" width="9" style="143"/>
    <col min="263" max="263" width="16.36328125" style="143" bestFit="1" customWidth="1"/>
    <col min="264" max="501" width="9" style="143"/>
    <col min="502" max="502" width="11.6328125" style="143" bestFit="1" customWidth="1"/>
    <col min="503" max="503" width="5" style="143" customWidth="1"/>
    <col min="504" max="505" width="9" style="143"/>
    <col min="506" max="506" width="5" style="143" customWidth="1"/>
    <col min="507" max="507" width="24.1796875" style="143" bestFit="1" customWidth="1"/>
    <col min="508" max="508" width="5" style="143" customWidth="1"/>
    <col min="509" max="509" width="41.90625" style="143" bestFit="1" customWidth="1"/>
    <col min="510" max="510" width="9" style="143"/>
    <col min="511" max="511" width="5" style="143" customWidth="1"/>
    <col min="512" max="512" width="22.1796875" style="143" bestFit="1" customWidth="1"/>
    <col min="513" max="513" width="5" style="143" customWidth="1"/>
    <col min="514" max="514" width="34" style="143" bestFit="1" customWidth="1"/>
    <col min="515" max="515" width="5" style="143" customWidth="1"/>
    <col min="516" max="516" width="44.90625" style="143" bestFit="1" customWidth="1"/>
    <col min="517" max="518" width="9" style="143"/>
    <col min="519" max="519" width="16.36328125" style="143" bestFit="1" customWidth="1"/>
    <col min="520" max="757" width="9" style="143"/>
    <col min="758" max="758" width="11.6328125" style="143" bestFit="1" customWidth="1"/>
    <col min="759" max="759" width="5" style="143" customWidth="1"/>
    <col min="760" max="761" width="9" style="143"/>
    <col min="762" max="762" width="5" style="143" customWidth="1"/>
    <col min="763" max="763" width="24.1796875" style="143" bestFit="1" customWidth="1"/>
    <col min="764" max="764" width="5" style="143" customWidth="1"/>
    <col min="765" max="765" width="41.90625" style="143" bestFit="1" customWidth="1"/>
    <col min="766" max="766" width="9" style="143"/>
    <col min="767" max="767" width="5" style="143" customWidth="1"/>
    <col min="768" max="768" width="22.1796875" style="143" bestFit="1" customWidth="1"/>
    <col min="769" max="769" width="5" style="143" customWidth="1"/>
    <col min="770" max="770" width="34" style="143" bestFit="1" customWidth="1"/>
    <col min="771" max="771" width="5" style="143" customWidth="1"/>
    <col min="772" max="772" width="44.90625" style="143" bestFit="1" customWidth="1"/>
    <col min="773" max="774" width="9" style="143"/>
    <col min="775" max="775" width="16.36328125" style="143" bestFit="1" customWidth="1"/>
    <col min="776" max="1013" width="9" style="143"/>
    <col min="1014" max="1014" width="11.6328125" style="143" bestFit="1" customWidth="1"/>
    <col min="1015" max="1015" width="5" style="143" customWidth="1"/>
    <col min="1016" max="1017" width="9" style="143"/>
    <col min="1018" max="1018" width="5" style="143" customWidth="1"/>
    <col min="1019" max="1019" width="24.1796875" style="143" bestFit="1" customWidth="1"/>
    <col min="1020" max="1020" width="5" style="143" customWidth="1"/>
    <col min="1021" max="1021" width="41.90625" style="143" bestFit="1" customWidth="1"/>
    <col min="1022" max="1022" width="9" style="143"/>
    <col min="1023" max="1023" width="5" style="143" customWidth="1"/>
    <col min="1024" max="1024" width="22.1796875" style="143" bestFit="1" customWidth="1"/>
    <col min="1025" max="1025" width="5" style="143" customWidth="1"/>
    <col min="1026" max="1026" width="34" style="143" bestFit="1" customWidth="1"/>
    <col min="1027" max="1027" width="5" style="143" customWidth="1"/>
    <col min="1028" max="1028" width="44.90625" style="143" bestFit="1" customWidth="1"/>
    <col min="1029" max="1030" width="9" style="143"/>
    <col min="1031" max="1031" width="16.36328125" style="143" bestFit="1" customWidth="1"/>
    <col min="1032" max="1269" width="9" style="143"/>
    <col min="1270" max="1270" width="11.6328125" style="143" bestFit="1" customWidth="1"/>
    <col min="1271" max="1271" width="5" style="143" customWidth="1"/>
    <col min="1272" max="1273" width="9" style="143"/>
    <col min="1274" max="1274" width="5" style="143" customWidth="1"/>
    <col min="1275" max="1275" width="24.1796875" style="143" bestFit="1" customWidth="1"/>
    <col min="1276" max="1276" width="5" style="143" customWidth="1"/>
    <col min="1277" max="1277" width="41.90625" style="143" bestFit="1" customWidth="1"/>
    <col min="1278" max="1278" width="9" style="143"/>
    <col min="1279" max="1279" width="5" style="143" customWidth="1"/>
    <col min="1280" max="1280" width="22.1796875" style="143" bestFit="1" customWidth="1"/>
    <col min="1281" max="1281" width="5" style="143" customWidth="1"/>
    <col min="1282" max="1282" width="34" style="143" bestFit="1" customWidth="1"/>
    <col min="1283" max="1283" width="5" style="143" customWidth="1"/>
    <col min="1284" max="1284" width="44.90625" style="143" bestFit="1" customWidth="1"/>
    <col min="1285" max="1286" width="9" style="143"/>
    <col min="1287" max="1287" width="16.36328125" style="143" bestFit="1" customWidth="1"/>
    <col min="1288" max="1525" width="9" style="143"/>
    <col min="1526" max="1526" width="11.6328125" style="143" bestFit="1" customWidth="1"/>
    <col min="1527" max="1527" width="5" style="143" customWidth="1"/>
    <col min="1528" max="1529" width="9" style="143"/>
    <col min="1530" max="1530" width="5" style="143" customWidth="1"/>
    <col min="1531" max="1531" width="24.1796875" style="143" bestFit="1" customWidth="1"/>
    <col min="1532" max="1532" width="5" style="143" customWidth="1"/>
    <col min="1533" max="1533" width="41.90625" style="143" bestFit="1" customWidth="1"/>
    <col min="1534" max="1534" width="9" style="143"/>
    <col min="1535" max="1535" width="5" style="143" customWidth="1"/>
    <col min="1536" max="1536" width="22.1796875" style="143" bestFit="1" customWidth="1"/>
    <col min="1537" max="1537" width="5" style="143" customWidth="1"/>
    <col min="1538" max="1538" width="34" style="143" bestFit="1" customWidth="1"/>
    <col min="1539" max="1539" width="5" style="143" customWidth="1"/>
    <col min="1540" max="1540" width="44.90625" style="143" bestFit="1" customWidth="1"/>
    <col min="1541" max="1542" width="9" style="143"/>
    <col min="1543" max="1543" width="16.36328125" style="143" bestFit="1" customWidth="1"/>
    <col min="1544" max="1781" width="9" style="143"/>
    <col min="1782" max="1782" width="11.6328125" style="143" bestFit="1" customWidth="1"/>
    <col min="1783" max="1783" width="5" style="143" customWidth="1"/>
    <col min="1784" max="1785" width="9" style="143"/>
    <col min="1786" max="1786" width="5" style="143" customWidth="1"/>
    <col min="1787" max="1787" width="24.1796875" style="143" bestFit="1" customWidth="1"/>
    <col min="1788" max="1788" width="5" style="143" customWidth="1"/>
    <col min="1789" max="1789" width="41.90625" style="143" bestFit="1" customWidth="1"/>
    <col min="1790" max="1790" width="9" style="143"/>
    <col min="1791" max="1791" width="5" style="143" customWidth="1"/>
    <col min="1792" max="1792" width="22.1796875" style="143" bestFit="1" customWidth="1"/>
    <col min="1793" max="1793" width="5" style="143" customWidth="1"/>
    <col min="1794" max="1794" width="34" style="143" bestFit="1" customWidth="1"/>
    <col min="1795" max="1795" width="5" style="143" customWidth="1"/>
    <col min="1796" max="1796" width="44.90625" style="143" bestFit="1" customWidth="1"/>
    <col min="1797" max="1798" width="9" style="143"/>
    <col min="1799" max="1799" width="16.36328125" style="143" bestFit="1" customWidth="1"/>
    <col min="1800" max="2037" width="9" style="143"/>
    <col min="2038" max="2038" width="11.6328125" style="143" bestFit="1" customWidth="1"/>
    <col min="2039" max="2039" width="5" style="143" customWidth="1"/>
    <col min="2040" max="2041" width="9" style="143"/>
    <col min="2042" max="2042" width="5" style="143" customWidth="1"/>
    <col min="2043" max="2043" width="24.1796875" style="143" bestFit="1" customWidth="1"/>
    <col min="2044" max="2044" width="5" style="143" customWidth="1"/>
    <col min="2045" max="2045" width="41.90625" style="143" bestFit="1" customWidth="1"/>
    <col min="2046" max="2046" width="9" style="143"/>
    <col min="2047" max="2047" width="5" style="143" customWidth="1"/>
    <col min="2048" max="2048" width="22.1796875" style="143" bestFit="1" customWidth="1"/>
    <col min="2049" max="2049" width="5" style="143" customWidth="1"/>
    <col min="2050" max="2050" width="34" style="143" bestFit="1" customWidth="1"/>
    <col min="2051" max="2051" width="5" style="143" customWidth="1"/>
    <col min="2052" max="2052" width="44.90625" style="143" bestFit="1" customWidth="1"/>
    <col min="2053" max="2054" width="9" style="143"/>
    <col min="2055" max="2055" width="16.36328125" style="143" bestFit="1" customWidth="1"/>
    <col min="2056" max="2293" width="9" style="143"/>
    <col min="2294" max="2294" width="11.6328125" style="143" bestFit="1" customWidth="1"/>
    <col min="2295" max="2295" width="5" style="143" customWidth="1"/>
    <col min="2296" max="2297" width="9" style="143"/>
    <col min="2298" max="2298" width="5" style="143" customWidth="1"/>
    <col min="2299" max="2299" width="24.1796875" style="143" bestFit="1" customWidth="1"/>
    <col min="2300" max="2300" width="5" style="143" customWidth="1"/>
    <col min="2301" max="2301" width="41.90625" style="143" bestFit="1" customWidth="1"/>
    <col min="2302" max="2302" width="9" style="143"/>
    <col min="2303" max="2303" width="5" style="143" customWidth="1"/>
    <col min="2304" max="2304" width="22.1796875" style="143" bestFit="1" customWidth="1"/>
    <col min="2305" max="2305" width="5" style="143" customWidth="1"/>
    <col min="2306" max="2306" width="34" style="143" bestFit="1" customWidth="1"/>
    <col min="2307" max="2307" width="5" style="143" customWidth="1"/>
    <col min="2308" max="2308" width="44.90625" style="143" bestFit="1" customWidth="1"/>
    <col min="2309" max="2310" width="9" style="143"/>
    <col min="2311" max="2311" width="16.36328125" style="143" bestFit="1" customWidth="1"/>
    <col min="2312" max="2549" width="9" style="143"/>
    <col min="2550" max="2550" width="11.6328125" style="143" bestFit="1" customWidth="1"/>
    <col min="2551" max="2551" width="5" style="143" customWidth="1"/>
    <col min="2552" max="2553" width="9" style="143"/>
    <col min="2554" max="2554" width="5" style="143" customWidth="1"/>
    <col min="2555" max="2555" width="24.1796875" style="143" bestFit="1" customWidth="1"/>
    <col min="2556" max="2556" width="5" style="143" customWidth="1"/>
    <col min="2557" max="2557" width="41.90625" style="143" bestFit="1" customWidth="1"/>
    <col min="2558" max="2558" width="9" style="143"/>
    <col min="2559" max="2559" width="5" style="143" customWidth="1"/>
    <col min="2560" max="2560" width="22.1796875" style="143" bestFit="1" customWidth="1"/>
    <col min="2561" max="2561" width="5" style="143" customWidth="1"/>
    <col min="2562" max="2562" width="34" style="143" bestFit="1" customWidth="1"/>
    <col min="2563" max="2563" width="5" style="143" customWidth="1"/>
    <col min="2564" max="2564" width="44.90625" style="143" bestFit="1" customWidth="1"/>
    <col min="2565" max="2566" width="9" style="143"/>
    <col min="2567" max="2567" width="16.36328125" style="143" bestFit="1" customWidth="1"/>
    <col min="2568" max="2805" width="9" style="143"/>
    <col min="2806" max="2806" width="11.6328125" style="143" bestFit="1" customWidth="1"/>
    <col min="2807" max="2807" width="5" style="143" customWidth="1"/>
    <col min="2808" max="2809" width="9" style="143"/>
    <col min="2810" max="2810" width="5" style="143" customWidth="1"/>
    <col min="2811" max="2811" width="24.1796875" style="143" bestFit="1" customWidth="1"/>
    <col min="2812" max="2812" width="5" style="143" customWidth="1"/>
    <col min="2813" max="2813" width="41.90625" style="143" bestFit="1" customWidth="1"/>
    <col min="2814" max="2814" width="9" style="143"/>
    <col min="2815" max="2815" width="5" style="143" customWidth="1"/>
    <col min="2816" max="2816" width="22.1796875" style="143" bestFit="1" customWidth="1"/>
    <col min="2817" max="2817" width="5" style="143" customWidth="1"/>
    <col min="2818" max="2818" width="34" style="143" bestFit="1" customWidth="1"/>
    <col min="2819" max="2819" width="5" style="143" customWidth="1"/>
    <col min="2820" max="2820" width="44.90625" style="143" bestFit="1" customWidth="1"/>
    <col min="2821" max="2822" width="9" style="143"/>
    <col min="2823" max="2823" width="16.36328125" style="143" bestFit="1" customWidth="1"/>
    <col min="2824" max="3061" width="9" style="143"/>
    <col min="3062" max="3062" width="11.6328125" style="143" bestFit="1" customWidth="1"/>
    <col min="3063" max="3063" width="5" style="143" customWidth="1"/>
    <col min="3064" max="3065" width="9" style="143"/>
    <col min="3066" max="3066" width="5" style="143" customWidth="1"/>
    <col min="3067" max="3067" width="24.1796875" style="143" bestFit="1" customWidth="1"/>
    <col min="3068" max="3068" width="5" style="143" customWidth="1"/>
    <col min="3069" max="3069" width="41.90625" style="143" bestFit="1" customWidth="1"/>
    <col min="3070" max="3070" width="9" style="143"/>
    <col min="3071" max="3071" width="5" style="143" customWidth="1"/>
    <col min="3072" max="3072" width="22.1796875" style="143" bestFit="1" customWidth="1"/>
    <col min="3073" max="3073" width="5" style="143" customWidth="1"/>
    <col min="3074" max="3074" width="34" style="143" bestFit="1" customWidth="1"/>
    <col min="3075" max="3075" width="5" style="143" customWidth="1"/>
    <col min="3076" max="3076" width="44.90625" style="143" bestFit="1" customWidth="1"/>
    <col min="3077" max="3078" width="9" style="143"/>
    <col min="3079" max="3079" width="16.36328125" style="143" bestFit="1" customWidth="1"/>
    <col min="3080" max="3317" width="9" style="143"/>
    <col min="3318" max="3318" width="11.6328125" style="143" bestFit="1" customWidth="1"/>
    <col min="3319" max="3319" width="5" style="143" customWidth="1"/>
    <col min="3320" max="3321" width="9" style="143"/>
    <col min="3322" max="3322" width="5" style="143" customWidth="1"/>
    <col min="3323" max="3323" width="24.1796875" style="143" bestFit="1" customWidth="1"/>
    <col min="3324" max="3324" width="5" style="143" customWidth="1"/>
    <col min="3325" max="3325" width="41.90625" style="143" bestFit="1" customWidth="1"/>
    <col min="3326" max="3326" width="9" style="143"/>
    <col min="3327" max="3327" width="5" style="143" customWidth="1"/>
    <col min="3328" max="3328" width="22.1796875" style="143" bestFit="1" customWidth="1"/>
    <col min="3329" max="3329" width="5" style="143" customWidth="1"/>
    <col min="3330" max="3330" width="34" style="143" bestFit="1" customWidth="1"/>
    <col min="3331" max="3331" width="5" style="143" customWidth="1"/>
    <col min="3332" max="3332" width="44.90625" style="143" bestFit="1" customWidth="1"/>
    <col min="3333" max="3334" width="9" style="143"/>
    <col min="3335" max="3335" width="16.36328125" style="143" bestFit="1" customWidth="1"/>
    <col min="3336" max="3573" width="9" style="143"/>
    <col min="3574" max="3574" width="11.6328125" style="143" bestFit="1" customWidth="1"/>
    <col min="3575" max="3575" width="5" style="143" customWidth="1"/>
    <col min="3576" max="3577" width="9" style="143"/>
    <col min="3578" max="3578" width="5" style="143" customWidth="1"/>
    <col min="3579" max="3579" width="24.1796875" style="143" bestFit="1" customWidth="1"/>
    <col min="3580" max="3580" width="5" style="143" customWidth="1"/>
    <col min="3581" max="3581" width="41.90625" style="143" bestFit="1" customWidth="1"/>
    <col min="3582" max="3582" width="9" style="143"/>
    <col min="3583" max="3583" width="5" style="143" customWidth="1"/>
    <col min="3584" max="3584" width="22.1796875" style="143" bestFit="1" customWidth="1"/>
    <col min="3585" max="3585" width="5" style="143" customWidth="1"/>
    <col min="3586" max="3586" width="34" style="143" bestFit="1" customWidth="1"/>
    <col min="3587" max="3587" width="5" style="143" customWidth="1"/>
    <col min="3588" max="3588" width="44.90625" style="143" bestFit="1" customWidth="1"/>
    <col min="3589" max="3590" width="9" style="143"/>
    <col min="3591" max="3591" width="16.36328125" style="143" bestFit="1" customWidth="1"/>
    <col min="3592" max="3829" width="9" style="143"/>
    <col min="3830" max="3830" width="11.6328125" style="143" bestFit="1" customWidth="1"/>
    <col min="3831" max="3831" width="5" style="143" customWidth="1"/>
    <col min="3832" max="3833" width="9" style="143"/>
    <col min="3834" max="3834" width="5" style="143" customWidth="1"/>
    <col min="3835" max="3835" width="24.1796875" style="143" bestFit="1" customWidth="1"/>
    <col min="3836" max="3836" width="5" style="143" customWidth="1"/>
    <col min="3837" max="3837" width="41.90625" style="143" bestFit="1" customWidth="1"/>
    <col min="3838" max="3838" width="9" style="143"/>
    <col min="3839" max="3839" width="5" style="143" customWidth="1"/>
    <col min="3840" max="3840" width="22.1796875" style="143" bestFit="1" customWidth="1"/>
    <col min="3841" max="3841" width="5" style="143" customWidth="1"/>
    <col min="3842" max="3842" width="34" style="143" bestFit="1" customWidth="1"/>
    <col min="3843" max="3843" width="5" style="143" customWidth="1"/>
    <col min="3844" max="3844" width="44.90625" style="143" bestFit="1" customWidth="1"/>
    <col min="3845" max="3846" width="9" style="143"/>
    <col min="3847" max="3847" width="16.36328125" style="143" bestFit="1" customWidth="1"/>
    <col min="3848" max="4085" width="9" style="143"/>
    <col min="4086" max="4086" width="11.6328125" style="143" bestFit="1" customWidth="1"/>
    <col min="4087" max="4087" width="5" style="143" customWidth="1"/>
    <col min="4088" max="4089" width="9" style="143"/>
    <col min="4090" max="4090" width="5" style="143" customWidth="1"/>
    <col min="4091" max="4091" width="24.1796875" style="143" bestFit="1" customWidth="1"/>
    <col min="4092" max="4092" width="5" style="143" customWidth="1"/>
    <col min="4093" max="4093" width="41.90625" style="143" bestFit="1" customWidth="1"/>
    <col min="4094" max="4094" width="9" style="143"/>
    <col min="4095" max="4095" width="5" style="143" customWidth="1"/>
    <col min="4096" max="4096" width="22.1796875" style="143" bestFit="1" customWidth="1"/>
    <col min="4097" max="4097" width="5" style="143" customWidth="1"/>
    <col min="4098" max="4098" width="34" style="143" bestFit="1" customWidth="1"/>
    <col min="4099" max="4099" width="5" style="143" customWidth="1"/>
    <col min="4100" max="4100" width="44.90625" style="143" bestFit="1" customWidth="1"/>
    <col min="4101" max="4102" width="9" style="143"/>
    <col min="4103" max="4103" width="16.36328125" style="143" bestFit="1" customWidth="1"/>
    <col min="4104" max="4341" width="9" style="143"/>
    <col min="4342" max="4342" width="11.6328125" style="143" bestFit="1" customWidth="1"/>
    <col min="4343" max="4343" width="5" style="143" customWidth="1"/>
    <col min="4344" max="4345" width="9" style="143"/>
    <col min="4346" max="4346" width="5" style="143" customWidth="1"/>
    <col min="4347" max="4347" width="24.1796875" style="143" bestFit="1" customWidth="1"/>
    <col min="4348" max="4348" width="5" style="143" customWidth="1"/>
    <col min="4349" max="4349" width="41.90625" style="143" bestFit="1" customWidth="1"/>
    <col min="4350" max="4350" width="9" style="143"/>
    <col min="4351" max="4351" width="5" style="143" customWidth="1"/>
    <col min="4352" max="4352" width="22.1796875" style="143" bestFit="1" customWidth="1"/>
    <col min="4353" max="4353" width="5" style="143" customWidth="1"/>
    <col min="4354" max="4354" width="34" style="143" bestFit="1" customWidth="1"/>
    <col min="4355" max="4355" width="5" style="143" customWidth="1"/>
    <col min="4356" max="4356" width="44.90625" style="143" bestFit="1" customWidth="1"/>
    <col min="4357" max="4358" width="9" style="143"/>
    <col min="4359" max="4359" width="16.36328125" style="143" bestFit="1" customWidth="1"/>
    <col min="4360" max="4597" width="9" style="143"/>
    <col min="4598" max="4598" width="11.6328125" style="143" bestFit="1" customWidth="1"/>
    <col min="4599" max="4599" width="5" style="143" customWidth="1"/>
    <col min="4600" max="4601" width="9" style="143"/>
    <col min="4602" max="4602" width="5" style="143" customWidth="1"/>
    <col min="4603" max="4603" width="24.1796875" style="143" bestFit="1" customWidth="1"/>
    <col min="4604" max="4604" width="5" style="143" customWidth="1"/>
    <col min="4605" max="4605" width="41.90625" style="143" bestFit="1" customWidth="1"/>
    <col min="4606" max="4606" width="9" style="143"/>
    <col min="4607" max="4607" width="5" style="143" customWidth="1"/>
    <col min="4608" max="4608" width="22.1796875" style="143" bestFit="1" customWidth="1"/>
    <col min="4609" max="4609" width="5" style="143" customWidth="1"/>
    <col min="4610" max="4610" width="34" style="143" bestFit="1" customWidth="1"/>
    <col min="4611" max="4611" width="5" style="143" customWidth="1"/>
    <col min="4612" max="4612" width="44.90625" style="143" bestFit="1" customWidth="1"/>
    <col min="4613" max="4614" width="9" style="143"/>
    <col min="4615" max="4615" width="16.36328125" style="143" bestFit="1" customWidth="1"/>
    <col min="4616" max="4853" width="9" style="143"/>
    <col min="4854" max="4854" width="11.6328125" style="143" bestFit="1" customWidth="1"/>
    <col min="4855" max="4855" width="5" style="143" customWidth="1"/>
    <col min="4856" max="4857" width="9" style="143"/>
    <col min="4858" max="4858" width="5" style="143" customWidth="1"/>
    <col min="4859" max="4859" width="24.1796875" style="143" bestFit="1" customWidth="1"/>
    <col min="4860" max="4860" width="5" style="143" customWidth="1"/>
    <col min="4861" max="4861" width="41.90625" style="143" bestFit="1" customWidth="1"/>
    <col min="4862" max="4862" width="9" style="143"/>
    <col min="4863" max="4863" width="5" style="143" customWidth="1"/>
    <col min="4864" max="4864" width="22.1796875" style="143" bestFit="1" customWidth="1"/>
    <col min="4865" max="4865" width="5" style="143" customWidth="1"/>
    <col min="4866" max="4866" width="34" style="143" bestFit="1" customWidth="1"/>
    <col min="4867" max="4867" width="5" style="143" customWidth="1"/>
    <col min="4868" max="4868" width="44.90625" style="143" bestFit="1" customWidth="1"/>
    <col min="4869" max="4870" width="9" style="143"/>
    <col min="4871" max="4871" width="16.36328125" style="143" bestFit="1" customWidth="1"/>
    <col min="4872" max="5109" width="9" style="143"/>
    <col min="5110" max="5110" width="11.6328125" style="143" bestFit="1" customWidth="1"/>
    <col min="5111" max="5111" width="5" style="143" customWidth="1"/>
    <col min="5112" max="5113" width="9" style="143"/>
    <col min="5114" max="5114" width="5" style="143" customWidth="1"/>
    <col min="5115" max="5115" width="24.1796875" style="143" bestFit="1" customWidth="1"/>
    <col min="5116" max="5116" width="5" style="143" customWidth="1"/>
    <col min="5117" max="5117" width="41.90625" style="143" bestFit="1" customWidth="1"/>
    <col min="5118" max="5118" width="9" style="143"/>
    <col min="5119" max="5119" width="5" style="143" customWidth="1"/>
    <col min="5120" max="5120" width="22.1796875" style="143" bestFit="1" customWidth="1"/>
    <col min="5121" max="5121" width="5" style="143" customWidth="1"/>
    <col min="5122" max="5122" width="34" style="143" bestFit="1" customWidth="1"/>
    <col min="5123" max="5123" width="5" style="143" customWidth="1"/>
    <col min="5124" max="5124" width="44.90625" style="143" bestFit="1" customWidth="1"/>
    <col min="5125" max="5126" width="9" style="143"/>
    <col min="5127" max="5127" width="16.36328125" style="143" bestFit="1" customWidth="1"/>
    <col min="5128" max="5365" width="9" style="143"/>
    <col min="5366" max="5366" width="11.6328125" style="143" bestFit="1" customWidth="1"/>
    <col min="5367" max="5367" width="5" style="143" customWidth="1"/>
    <col min="5368" max="5369" width="9" style="143"/>
    <col min="5370" max="5370" width="5" style="143" customWidth="1"/>
    <col min="5371" max="5371" width="24.1796875" style="143" bestFit="1" customWidth="1"/>
    <col min="5372" max="5372" width="5" style="143" customWidth="1"/>
    <col min="5373" max="5373" width="41.90625" style="143" bestFit="1" customWidth="1"/>
    <col min="5374" max="5374" width="9" style="143"/>
    <col min="5375" max="5375" width="5" style="143" customWidth="1"/>
    <col min="5376" max="5376" width="22.1796875" style="143" bestFit="1" customWidth="1"/>
    <col min="5377" max="5377" width="5" style="143" customWidth="1"/>
    <col min="5378" max="5378" width="34" style="143" bestFit="1" customWidth="1"/>
    <col min="5379" max="5379" width="5" style="143" customWidth="1"/>
    <col min="5380" max="5380" width="44.90625" style="143" bestFit="1" customWidth="1"/>
    <col min="5381" max="5382" width="9" style="143"/>
    <col min="5383" max="5383" width="16.36328125" style="143" bestFit="1" customWidth="1"/>
    <col min="5384" max="5621" width="9" style="143"/>
    <col min="5622" max="5622" width="11.6328125" style="143" bestFit="1" customWidth="1"/>
    <col min="5623" max="5623" width="5" style="143" customWidth="1"/>
    <col min="5624" max="5625" width="9" style="143"/>
    <col min="5626" max="5626" width="5" style="143" customWidth="1"/>
    <col min="5627" max="5627" width="24.1796875" style="143" bestFit="1" customWidth="1"/>
    <col min="5628" max="5628" width="5" style="143" customWidth="1"/>
    <col min="5629" max="5629" width="41.90625" style="143" bestFit="1" customWidth="1"/>
    <col min="5630" max="5630" width="9" style="143"/>
    <col min="5631" max="5631" width="5" style="143" customWidth="1"/>
    <col min="5632" max="5632" width="22.1796875" style="143" bestFit="1" customWidth="1"/>
    <col min="5633" max="5633" width="5" style="143" customWidth="1"/>
    <col min="5634" max="5634" width="34" style="143" bestFit="1" customWidth="1"/>
    <col min="5635" max="5635" width="5" style="143" customWidth="1"/>
    <col min="5636" max="5636" width="44.90625" style="143" bestFit="1" customWidth="1"/>
    <col min="5637" max="5638" width="9" style="143"/>
    <col min="5639" max="5639" width="16.36328125" style="143" bestFit="1" customWidth="1"/>
    <col min="5640" max="5877" width="9" style="143"/>
    <col min="5878" max="5878" width="11.6328125" style="143" bestFit="1" customWidth="1"/>
    <col min="5879" max="5879" width="5" style="143" customWidth="1"/>
    <col min="5880" max="5881" width="9" style="143"/>
    <col min="5882" max="5882" width="5" style="143" customWidth="1"/>
    <col min="5883" max="5883" width="24.1796875" style="143" bestFit="1" customWidth="1"/>
    <col min="5884" max="5884" width="5" style="143" customWidth="1"/>
    <col min="5885" max="5885" width="41.90625" style="143" bestFit="1" customWidth="1"/>
    <col min="5886" max="5886" width="9" style="143"/>
    <col min="5887" max="5887" width="5" style="143" customWidth="1"/>
    <col min="5888" max="5888" width="22.1796875" style="143" bestFit="1" customWidth="1"/>
    <col min="5889" max="5889" width="5" style="143" customWidth="1"/>
    <col min="5890" max="5890" width="34" style="143" bestFit="1" customWidth="1"/>
    <col min="5891" max="5891" width="5" style="143" customWidth="1"/>
    <col min="5892" max="5892" width="44.90625" style="143" bestFit="1" customWidth="1"/>
    <col min="5893" max="5894" width="9" style="143"/>
    <col min="5895" max="5895" width="16.36328125" style="143" bestFit="1" customWidth="1"/>
    <col min="5896" max="6133" width="9" style="143"/>
    <col min="6134" max="6134" width="11.6328125" style="143" bestFit="1" customWidth="1"/>
    <col min="6135" max="6135" width="5" style="143" customWidth="1"/>
    <col min="6136" max="6137" width="9" style="143"/>
    <col min="6138" max="6138" width="5" style="143" customWidth="1"/>
    <col min="6139" max="6139" width="24.1796875" style="143" bestFit="1" customWidth="1"/>
    <col min="6140" max="6140" width="5" style="143" customWidth="1"/>
    <col min="6141" max="6141" width="41.90625" style="143" bestFit="1" customWidth="1"/>
    <col min="6142" max="6142" width="9" style="143"/>
    <col min="6143" max="6143" width="5" style="143" customWidth="1"/>
    <col min="6144" max="6144" width="22.1796875" style="143" bestFit="1" customWidth="1"/>
    <col min="6145" max="6145" width="5" style="143" customWidth="1"/>
    <col min="6146" max="6146" width="34" style="143" bestFit="1" customWidth="1"/>
    <col min="6147" max="6147" width="5" style="143" customWidth="1"/>
    <col min="6148" max="6148" width="44.90625" style="143" bestFit="1" customWidth="1"/>
    <col min="6149" max="6150" width="9" style="143"/>
    <col min="6151" max="6151" width="16.36328125" style="143" bestFit="1" customWidth="1"/>
    <col min="6152" max="6389" width="9" style="143"/>
    <col min="6390" max="6390" width="11.6328125" style="143" bestFit="1" customWidth="1"/>
    <col min="6391" max="6391" width="5" style="143" customWidth="1"/>
    <col min="6392" max="6393" width="9" style="143"/>
    <col min="6394" max="6394" width="5" style="143" customWidth="1"/>
    <col min="6395" max="6395" width="24.1796875" style="143" bestFit="1" customWidth="1"/>
    <col min="6396" max="6396" width="5" style="143" customWidth="1"/>
    <col min="6397" max="6397" width="41.90625" style="143" bestFit="1" customWidth="1"/>
    <col min="6398" max="6398" width="9" style="143"/>
    <col min="6399" max="6399" width="5" style="143" customWidth="1"/>
    <col min="6400" max="6400" width="22.1796875" style="143" bestFit="1" customWidth="1"/>
    <col min="6401" max="6401" width="5" style="143" customWidth="1"/>
    <col min="6402" max="6402" width="34" style="143" bestFit="1" customWidth="1"/>
    <col min="6403" max="6403" width="5" style="143" customWidth="1"/>
    <col min="6404" max="6404" width="44.90625" style="143" bestFit="1" customWidth="1"/>
    <col min="6405" max="6406" width="9" style="143"/>
    <col min="6407" max="6407" width="16.36328125" style="143" bestFit="1" customWidth="1"/>
    <col min="6408" max="6645" width="9" style="143"/>
    <col min="6646" max="6646" width="11.6328125" style="143" bestFit="1" customWidth="1"/>
    <col min="6647" max="6647" width="5" style="143" customWidth="1"/>
    <col min="6648" max="6649" width="9" style="143"/>
    <col min="6650" max="6650" width="5" style="143" customWidth="1"/>
    <col min="6651" max="6651" width="24.1796875" style="143" bestFit="1" customWidth="1"/>
    <col min="6652" max="6652" width="5" style="143" customWidth="1"/>
    <col min="6653" max="6653" width="41.90625" style="143" bestFit="1" customWidth="1"/>
    <col min="6654" max="6654" width="9" style="143"/>
    <col min="6655" max="6655" width="5" style="143" customWidth="1"/>
    <col min="6656" max="6656" width="22.1796875" style="143" bestFit="1" customWidth="1"/>
    <col min="6657" max="6657" width="5" style="143" customWidth="1"/>
    <col min="6658" max="6658" width="34" style="143" bestFit="1" customWidth="1"/>
    <col min="6659" max="6659" width="5" style="143" customWidth="1"/>
    <col min="6660" max="6660" width="44.90625" style="143" bestFit="1" customWidth="1"/>
    <col min="6661" max="6662" width="9" style="143"/>
    <col min="6663" max="6663" width="16.36328125" style="143" bestFit="1" customWidth="1"/>
    <col min="6664" max="6901" width="9" style="143"/>
    <col min="6902" max="6902" width="11.6328125" style="143" bestFit="1" customWidth="1"/>
    <col min="6903" max="6903" width="5" style="143" customWidth="1"/>
    <col min="6904" max="6905" width="9" style="143"/>
    <col min="6906" max="6906" width="5" style="143" customWidth="1"/>
    <col min="6907" max="6907" width="24.1796875" style="143" bestFit="1" customWidth="1"/>
    <col min="6908" max="6908" width="5" style="143" customWidth="1"/>
    <col min="6909" max="6909" width="41.90625" style="143" bestFit="1" customWidth="1"/>
    <col min="6910" max="6910" width="9" style="143"/>
    <col min="6911" max="6911" width="5" style="143" customWidth="1"/>
    <col min="6912" max="6912" width="22.1796875" style="143" bestFit="1" customWidth="1"/>
    <col min="6913" max="6913" width="5" style="143" customWidth="1"/>
    <col min="6914" max="6914" width="34" style="143" bestFit="1" customWidth="1"/>
    <col min="6915" max="6915" width="5" style="143" customWidth="1"/>
    <col min="6916" max="6916" width="44.90625" style="143" bestFit="1" customWidth="1"/>
    <col min="6917" max="6918" width="9" style="143"/>
    <col min="6919" max="6919" width="16.36328125" style="143" bestFit="1" customWidth="1"/>
    <col min="6920" max="7157" width="9" style="143"/>
    <col min="7158" max="7158" width="11.6328125" style="143" bestFit="1" customWidth="1"/>
    <col min="7159" max="7159" width="5" style="143" customWidth="1"/>
    <col min="7160" max="7161" width="9" style="143"/>
    <col min="7162" max="7162" width="5" style="143" customWidth="1"/>
    <col min="7163" max="7163" width="24.1796875" style="143" bestFit="1" customWidth="1"/>
    <col min="7164" max="7164" width="5" style="143" customWidth="1"/>
    <col min="7165" max="7165" width="41.90625" style="143" bestFit="1" customWidth="1"/>
    <col min="7166" max="7166" width="9" style="143"/>
    <col min="7167" max="7167" width="5" style="143" customWidth="1"/>
    <col min="7168" max="7168" width="22.1796875" style="143" bestFit="1" customWidth="1"/>
    <col min="7169" max="7169" width="5" style="143" customWidth="1"/>
    <col min="7170" max="7170" width="34" style="143" bestFit="1" customWidth="1"/>
    <col min="7171" max="7171" width="5" style="143" customWidth="1"/>
    <col min="7172" max="7172" width="44.90625" style="143" bestFit="1" customWidth="1"/>
    <col min="7173" max="7174" width="9" style="143"/>
    <col min="7175" max="7175" width="16.36328125" style="143" bestFit="1" customWidth="1"/>
    <col min="7176" max="7413" width="9" style="143"/>
    <col min="7414" max="7414" width="11.6328125" style="143" bestFit="1" customWidth="1"/>
    <col min="7415" max="7415" width="5" style="143" customWidth="1"/>
    <col min="7416" max="7417" width="9" style="143"/>
    <col min="7418" max="7418" width="5" style="143" customWidth="1"/>
    <col min="7419" max="7419" width="24.1796875" style="143" bestFit="1" customWidth="1"/>
    <col min="7420" max="7420" width="5" style="143" customWidth="1"/>
    <col min="7421" max="7421" width="41.90625" style="143" bestFit="1" customWidth="1"/>
    <col min="7422" max="7422" width="9" style="143"/>
    <col min="7423" max="7423" width="5" style="143" customWidth="1"/>
    <col min="7424" max="7424" width="22.1796875" style="143" bestFit="1" customWidth="1"/>
    <col min="7425" max="7425" width="5" style="143" customWidth="1"/>
    <col min="7426" max="7426" width="34" style="143" bestFit="1" customWidth="1"/>
    <col min="7427" max="7427" width="5" style="143" customWidth="1"/>
    <col min="7428" max="7428" width="44.90625" style="143" bestFit="1" customWidth="1"/>
    <col min="7429" max="7430" width="9" style="143"/>
    <col min="7431" max="7431" width="16.36328125" style="143" bestFit="1" customWidth="1"/>
    <col min="7432" max="7669" width="9" style="143"/>
    <col min="7670" max="7670" width="11.6328125" style="143" bestFit="1" customWidth="1"/>
    <col min="7671" max="7671" width="5" style="143" customWidth="1"/>
    <col min="7672" max="7673" width="9" style="143"/>
    <col min="7674" max="7674" width="5" style="143" customWidth="1"/>
    <col min="7675" max="7675" width="24.1796875" style="143" bestFit="1" customWidth="1"/>
    <col min="7676" max="7676" width="5" style="143" customWidth="1"/>
    <col min="7677" max="7677" width="41.90625" style="143" bestFit="1" customWidth="1"/>
    <col min="7678" max="7678" width="9" style="143"/>
    <col min="7679" max="7679" width="5" style="143" customWidth="1"/>
    <col min="7680" max="7680" width="22.1796875" style="143" bestFit="1" customWidth="1"/>
    <col min="7681" max="7681" width="5" style="143" customWidth="1"/>
    <col min="7682" max="7682" width="34" style="143" bestFit="1" customWidth="1"/>
    <col min="7683" max="7683" width="5" style="143" customWidth="1"/>
    <col min="7684" max="7684" width="44.90625" style="143" bestFit="1" customWidth="1"/>
    <col min="7685" max="7686" width="9" style="143"/>
    <col min="7687" max="7687" width="16.36328125" style="143" bestFit="1" customWidth="1"/>
    <col min="7688" max="7925" width="9" style="143"/>
    <col min="7926" max="7926" width="11.6328125" style="143" bestFit="1" customWidth="1"/>
    <col min="7927" max="7927" width="5" style="143" customWidth="1"/>
    <col min="7928" max="7929" width="9" style="143"/>
    <col min="7930" max="7930" width="5" style="143" customWidth="1"/>
    <col min="7931" max="7931" width="24.1796875" style="143" bestFit="1" customWidth="1"/>
    <col min="7932" max="7932" width="5" style="143" customWidth="1"/>
    <col min="7933" max="7933" width="41.90625" style="143" bestFit="1" customWidth="1"/>
    <col min="7934" max="7934" width="9" style="143"/>
    <col min="7935" max="7935" width="5" style="143" customWidth="1"/>
    <col min="7936" max="7936" width="22.1796875" style="143" bestFit="1" customWidth="1"/>
    <col min="7937" max="7937" width="5" style="143" customWidth="1"/>
    <col min="7938" max="7938" width="34" style="143" bestFit="1" customWidth="1"/>
    <col min="7939" max="7939" width="5" style="143" customWidth="1"/>
    <col min="7940" max="7940" width="44.90625" style="143" bestFit="1" customWidth="1"/>
    <col min="7941" max="7942" width="9" style="143"/>
    <col min="7943" max="7943" width="16.36328125" style="143" bestFit="1" customWidth="1"/>
    <col min="7944" max="8181" width="9" style="143"/>
    <col min="8182" max="8182" width="11.6328125" style="143" bestFit="1" customWidth="1"/>
    <col min="8183" max="8183" width="5" style="143" customWidth="1"/>
    <col min="8184" max="8185" width="9" style="143"/>
    <col min="8186" max="8186" width="5" style="143" customWidth="1"/>
    <col min="8187" max="8187" width="24.1796875" style="143" bestFit="1" customWidth="1"/>
    <col min="8188" max="8188" width="5" style="143" customWidth="1"/>
    <col min="8189" max="8189" width="41.90625" style="143" bestFit="1" customWidth="1"/>
    <col min="8190" max="8190" width="9" style="143"/>
    <col min="8191" max="8191" width="5" style="143" customWidth="1"/>
    <col min="8192" max="8192" width="22.1796875" style="143" bestFit="1" customWidth="1"/>
    <col min="8193" max="8193" width="5" style="143" customWidth="1"/>
    <col min="8194" max="8194" width="34" style="143" bestFit="1" customWidth="1"/>
    <col min="8195" max="8195" width="5" style="143" customWidth="1"/>
    <col min="8196" max="8196" width="44.90625" style="143" bestFit="1" customWidth="1"/>
    <col min="8197" max="8198" width="9" style="143"/>
    <col min="8199" max="8199" width="16.36328125" style="143" bestFit="1" customWidth="1"/>
    <col min="8200" max="8437" width="9" style="143"/>
    <col min="8438" max="8438" width="11.6328125" style="143" bestFit="1" customWidth="1"/>
    <col min="8439" max="8439" width="5" style="143" customWidth="1"/>
    <col min="8440" max="8441" width="9" style="143"/>
    <col min="8442" max="8442" width="5" style="143" customWidth="1"/>
    <col min="8443" max="8443" width="24.1796875" style="143" bestFit="1" customWidth="1"/>
    <col min="8444" max="8444" width="5" style="143" customWidth="1"/>
    <col min="8445" max="8445" width="41.90625" style="143" bestFit="1" customWidth="1"/>
    <col min="8446" max="8446" width="9" style="143"/>
    <col min="8447" max="8447" width="5" style="143" customWidth="1"/>
    <col min="8448" max="8448" width="22.1796875" style="143" bestFit="1" customWidth="1"/>
    <col min="8449" max="8449" width="5" style="143" customWidth="1"/>
    <col min="8450" max="8450" width="34" style="143" bestFit="1" customWidth="1"/>
    <col min="8451" max="8451" width="5" style="143" customWidth="1"/>
    <col min="8452" max="8452" width="44.90625" style="143" bestFit="1" customWidth="1"/>
    <col min="8453" max="8454" width="9" style="143"/>
    <col min="8455" max="8455" width="16.36328125" style="143" bestFit="1" customWidth="1"/>
    <col min="8456" max="8693" width="9" style="143"/>
    <col min="8694" max="8694" width="11.6328125" style="143" bestFit="1" customWidth="1"/>
    <col min="8695" max="8695" width="5" style="143" customWidth="1"/>
    <col min="8696" max="8697" width="9" style="143"/>
    <col min="8698" max="8698" width="5" style="143" customWidth="1"/>
    <col min="8699" max="8699" width="24.1796875" style="143" bestFit="1" customWidth="1"/>
    <col min="8700" max="8700" width="5" style="143" customWidth="1"/>
    <col min="8701" max="8701" width="41.90625" style="143" bestFit="1" customWidth="1"/>
    <col min="8702" max="8702" width="9" style="143"/>
    <col min="8703" max="8703" width="5" style="143" customWidth="1"/>
    <col min="8704" max="8704" width="22.1796875" style="143" bestFit="1" customWidth="1"/>
    <col min="8705" max="8705" width="5" style="143" customWidth="1"/>
    <col min="8706" max="8706" width="34" style="143" bestFit="1" customWidth="1"/>
    <col min="8707" max="8707" width="5" style="143" customWidth="1"/>
    <col min="8708" max="8708" width="44.90625" style="143" bestFit="1" customWidth="1"/>
    <col min="8709" max="8710" width="9" style="143"/>
    <col min="8711" max="8711" width="16.36328125" style="143" bestFit="1" customWidth="1"/>
    <col min="8712" max="8949" width="9" style="143"/>
    <col min="8950" max="8950" width="11.6328125" style="143" bestFit="1" customWidth="1"/>
    <col min="8951" max="8951" width="5" style="143" customWidth="1"/>
    <col min="8952" max="8953" width="9" style="143"/>
    <col min="8954" max="8954" width="5" style="143" customWidth="1"/>
    <col min="8955" max="8955" width="24.1796875" style="143" bestFit="1" customWidth="1"/>
    <col min="8956" max="8956" width="5" style="143" customWidth="1"/>
    <col min="8957" max="8957" width="41.90625" style="143" bestFit="1" customWidth="1"/>
    <col min="8958" max="8958" width="9" style="143"/>
    <col min="8959" max="8959" width="5" style="143" customWidth="1"/>
    <col min="8960" max="8960" width="22.1796875" style="143" bestFit="1" customWidth="1"/>
    <col min="8961" max="8961" width="5" style="143" customWidth="1"/>
    <col min="8962" max="8962" width="34" style="143" bestFit="1" customWidth="1"/>
    <col min="8963" max="8963" width="5" style="143" customWidth="1"/>
    <col min="8964" max="8964" width="44.90625" style="143" bestFit="1" customWidth="1"/>
    <col min="8965" max="8966" width="9" style="143"/>
    <col min="8967" max="8967" width="16.36328125" style="143" bestFit="1" customWidth="1"/>
    <col min="8968" max="9205" width="9" style="143"/>
    <col min="9206" max="9206" width="11.6328125" style="143" bestFit="1" customWidth="1"/>
    <col min="9207" max="9207" width="5" style="143" customWidth="1"/>
    <col min="9208" max="9209" width="9" style="143"/>
    <col min="9210" max="9210" width="5" style="143" customWidth="1"/>
    <col min="9211" max="9211" width="24.1796875" style="143" bestFit="1" customWidth="1"/>
    <col min="9212" max="9212" width="5" style="143" customWidth="1"/>
    <col min="9213" max="9213" width="41.90625" style="143" bestFit="1" customWidth="1"/>
    <col min="9214" max="9214" width="9" style="143"/>
    <col min="9215" max="9215" width="5" style="143" customWidth="1"/>
    <col min="9216" max="9216" width="22.1796875" style="143" bestFit="1" customWidth="1"/>
    <col min="9217" max="9217" width="5" style="143" customWidth="1"/>
    <col min="9218" max="9218" width="34" style="143" bestFit="1" customWidth="1"/>
    <col min="9219" max="9219" width="5" style="143" customWidth="1"/>
    <col min="9220" max="9220" width="44.90625" style="143" bestFit="1" customWidth="1"/>
    <col min="9221" max="9222" width="9" style="143"/>
    <col min="9223" max="9223" width="16.36328125" style="143" bestFit="1" customWidth="1"/>
    <col min="9224" max="9461" width="9" style="143"/>
    <col min="9462" max="9462" width="11.6328125" style="143" bestFit="1" customWidth="1"/>
    <col min="9463" max="9463" width="5" style="143" customWidth="1"/>
    <col min="9464" max="9465" width="9" style="143"/>
    <col min="9466" max="9466" width="5" style="143" customWidth="1"/>
    <col min="9467" max="9467" width="24.1796875" style="143" bestFit="1" customWidth="1"/>
    <col min="9468" max="9468" width="5" style="143" customWidth="1"/>
    <col min="9469" max="9469" width="41.90625" style="143" bestFit="1" customWidth="1"/>
    <col min="9470" max="9470" width="9" style="143"/>
    <col min="9471" max="9471" width="5" style="143" customWidth="1"/>
    <col min="9472" max="9472" width="22.1796875" style="143" bestFit="1" customWidth="1"/>
    <col min="9473" max="9473" width="5" style="143" customWidth="1"/>
    <col min="9474" max="9474" width="34" style="143" bestFit="1" customWidth="1"/>
    <col min="9475" max="9475" width="5" style="143" customWidth="1"/>
    <col min="9476" max="9476" width="44.90625" style="143" bestFit="1" customWidth="1"/>
    <col min="9477" max="9478" width="9" style="143"/>
    <col min="9479" max="9479" width="16.36328125" style="143" bestFit="1" customWidth="1"/>
    <col min="9480" max="9717" width="9" style="143"/>
    <col min="9718" max="9718" width="11.6328125" style="143" bestFit="1" customWidth="1"/>
    <col min="9719" max="9719" width="5" style="143" customWidth="1"/>
    <col min="9720" max="9721" width="9" style="143"/>
    <col min="9722" max="9722" width="5" style="143" customWidth="1"/>
    <col min="9723" max="9723" width="24.1796875" style="143" bestFit="1" customWidth="1"/>
    <col min="9724" max="9724" width="5" style="143" customWidth="1"/>
    <col min="9725" max="9725" width="41.90625" style="143" bestFit="1" customWidth="1"/>
    <col min="9726" max="9726" width="9" style="143"/>
    <col min="9727" max="9727" width="5" style="143" customWidth="1"/>
    <col min="9728" max="9728" width="22.1796875" style="143" bestFit="1" customWidth="1"/>
    <col min="9729" max="9729" width="5" style="143" customWidth="1"/>
    <col min="9730" max="9730" width="34" style="143" bestFit="1" customWidth="1"/>
    <col min="9731" max="9731" width="5" style="143" customWidth="1"/>
    <col min="9732" max="9732" width="44.90625" style="143" bestFit="1" customWidth="1"/>
    <col min="9733" max="9734" width="9" style="143"/>
    <col min="9735" max="9735" width="16.36328125" style="143" bestFit="1" customWidth="1"/>
    <col min="9736" max="9973" width="9" style="143"/>
    <col min="9974" max="9974" width="11.6328125" style="143" bestFit="1" customWidth="1"/>
    <col min="9975" max="9975" width="5" style="143" customWidth="1"/>
    <col min="9976" max="9977" width="9" style="143"/>
    <col min="9978" max="9978" width="5" style="143" customWidth="1"/>
    <col min="9979" max="9979" width="24.1796875" style="143" bestFit="1" customWidth="1"/>
    <col min="9980" max="9980" width="5" style="143" customWidth="1"/>
    <col min="9981" max="9981" width="41.90625" style="143" bestFit="1" customWidth="1"/>
    <col min="9982" max="9982" width="9" style="143"/>
    <col min="9983" max="9983" width="5" style="143" customWidth="1"/>
    <col min="9984" max="9984" width="22.1796875" style="143" bestFit="1" customWidth="1"/>
    <col min="9985" max="9985" width="5" style="143" customWidth="1"/>
    <col min="9986" max="9986" width="34" style="143" bestFit="1" customWidth="1"/>
    <col min="9987" max="9987" width="5" style="143" customWidth="1"/>
    <col min="9988" max="9988" width="44.90625" style="143" bestFit="1" customWidth="1"/>
    <col min="9989" max="9990" width="9" style="143"/>
    <col min="9991" max="9991" width="16.36328125" style="143" bestFit="1" customWidth="1"/>
    <col min="9992" max="10229" width="9" style="143"/>
    <col min="10230" max="10230" width="11.6328125" style="143" bestFit="1" customWidth="1"/>
    <col min="10231" max="10231" width="5" style="143" customWidth="1"/>
    <col min="10232" max="10233" width="9" style="143"/>
    <col min="10234" max="10234" width="5" style="143" customWidth="1"/>
    <col min="10235" max="10235" width="24.1796875" style="143" bestFit="1" customWidth="1"/>
    <col min="10236" max="10236" width="5" style="143" customWidth="1"/>
    <col min="10237" max="10237" width="41.90625" style="143" bestFit="1" customWidth="1"/>
    <col min="10238" max="10238" width="9" style="143"/>
    <col min="10239" max="10239" width="5" style="143" customWidth="1"/>
    <col min="10240" max="10240" width="22.1796875" style="143" bestFit="1" customWidth="1"/>
    <col min="10241" max="10241" width="5" style="143" customWidth="1"/>
    <col min="10242" max="10242" width="34" style="143" bestFit="1" customWidth="1"/>
    <col min="10243" max="10243" width="5" style="143" customWidth="1"/>
    <col min="10244" max="10244" width="44.90625" style="143" bestFit="1" customWidth="1"/>
    <col min="10245" max="10246" width="9" style="143"/>
    <col min="10247" max="10247" width="16.36328125" style="143" bestFit="1" customWidth="1"/>
    <col min="10248" max="10485" width="9" style="143"/>
    <col min="10486" max="10486" width="11.6328125" style="143" bestFit="1" customWidth="1"/>
    <col min="10487" max="10487" width="5" style="143" customWidth="1"/>
    <col min="10488" max="10489" width="9" style="143"/>
    <col min="10490" max="10490" width="5" style="143" customWidth="1"/>
    <col min="10491" max="10491" width="24.1796875" style="143" bestFit="1" customWidth="1"/>
    <col min="10492" max="10492" width="5" style="143" customWidth="1"/>
    <col min="10493" max="10493" width="41.90625" style="143" bestFit="1" customWidth="1"/>
    <col min="10494" max="10494" width="9" style="143"/>
    <col min="10495" max="10495" width="5" style="143" customWidth="1"/>
    <col min="10496" max="10496" width="22.1796875" style="143" bestFit="1" customWidth="1"/>
    <col min="10497" max="10497" width="5" style="143" customWidth="1"/>
    <col min="10498" max="10498" width="34" style="143" bestFit="1" customWidth="1"/>
    <col min="10499" max="10499" width="5" style="143" customWidth="1"/>
    <col min="10500" max="10500" width="44.90625" style="143" bestFit="1" customWidth="1"/>
    <col min="10501" max="10502" width="9" style="143"/>
    <col min="10503" max="10503" width="16.36328125" style="143" bestFit="1" customWidth="1"/>
    <col min="10504" max="10741" width="9" style="143"/>
    <col min="10742" max="10742" width="11.6328125" style="143" bestFit="1" customWidth="1"/>
    <col min="10743" max="10743" width="5" style="143" customWidth="1"/>
    <col min="10744" max="10745" width="9" style="143"/>
    <col min="10746" max="10746" width="5" style="143" customWidth="1"/>
    <col min="10747" max="10747" width="24.1796875" style="143" bestFit="1" customWidth="1"/>
    <col min="10748" max="10748" width="5" style="143" customWidth="1"/>
    <col min="10749" max="10749" width="41.90625" style="143" bestFit="1" customWidth="1"/>
    <col min="10750" max="10750" width="9" style="143"/>
    <col min="10751" max="10751" width="5" style="143" customWidth="1"/>
    <col min="10752" max="10752" width="22.1796875" style="143" bestFit="1" customWidth="1"/>
    <col min="10753" max="10753" width="5" style="143" customWidth="1"/>
    <col min="10754" max="10754" width="34" style="143" bestFit="1" customWidth="1"/>
    <col min="10755" max="10755" width="5" style="143" customWidth="1"/>
    <col min="10756" max="10756" width="44.90625" style="143" bestFit="1" customWidth="1"/>
    <col min="10757" max="10758" width="9" style="143"/>
    <col min="10759" max="10759" width="16.36328125" style="143" bestFit="1" customWidth="1"/>
    <col min="10760" max="10997" width="9" style="143"/>
    <col min="10998" max="10998" width="11.6328125" style="143" bestFit="1" customWidth="1"/>
    <col min="10999" max="10999" width="5" style="143" customWidth="1"/>
    <col min="11000" max="11001" width="9" style="143"/>
    <col min="11002" max="11002" width="5" style="143" customWidth="1"/>
    <col min="11003" max="11003" width="24.1796875" style="143" bestFit="1" customWidth="1"/>
    <col min="11004" max="11004" width="5" style="143" customWidth="1"/>
    <col min="11005" max="11005" width="41.90625" style="143" bestFit="1" customWidth="1"/>
    <col min="11006" max="11006" width="9" style="143"/>
    <col min="11007" max="11007" width="5" style="143" customWidth="1"/>
    <col min="11008" max="11008" width="22.1796875" style="143" bestFit="1" customWidth="1"/>
    <col min="11009" max="11009" width="5" style="143" customWidth="1"/>
    <col min="11010" max="11010" width="34" style="143" bestFit="1" customWidth="1"/>
    <col min="11011" max="11011" width="5" style="143" customWidth="1"/>
    <col min="11012" max="11012" width="44.90625" style="143" bestFit="1" customWidth="1"/>
    <col min="11013" max="11014" width="9" style="143"/>
    <col min="11015" max="11015" width="16.36328125" style="143" bestFit="1" customWidth="1"/>
    <col min="11016" max="11253" width="9" style="143"/>
    <col min="11254" max="11254" width="11.6328125" style="143" bestFit="1" customWidth="1"/>
    <col min="11255" max="11255" width="5" style="143" customWidth="1"/>
    <col min="11256" max="11257" width="9" style="143"/>
    <col min="11258" max="11258" width="5" style="143" customWidth="1"/>
    <col min="11259" max="11259" width="24.1796875" style="143" bestFit="1" customWidth="1"/>
    <col min="11260" max="11260" width="5" style="143" customWidth="1"/>
    <col min="11261" max="11261" width="41.90625" style="143" bestFit="1" customWidth="1"/>
    <col min="11262" max="11262" width="9" style="143"/>
    <col min="11263" max="11263" width="5" style="143" customWidth="1"/>
    <col min="11264" max="11264" width="22.1796875" style="143" bestFit="1" customWidth="1"/>
    <col min="11265" max="11265" width="5" style="143" customWidth="1"/>
    <col min="11266" max="11266" width="34" style="143" bestFit="1" customWidth="1"/>
    <col min="11267" max="11267" width="5" style="143" customWidth="1"/>
    <col min="11268" max="11268" width="44.90625" style="143" bestFit="1" customWidth="1"/>
    <col min="11269" max="11270" width="9" style="143"/>
    <col min="11271" max="11271" width="16.36328125" style="143" bestFit="1" customWidth="1"/>
    <col min="11272" max="11509" width="9" style="143"/>
    <col min="11510" max="11510" width="11.6328125" style="143" bestFit="1" customWidth="1"/>
    <col min="11511" max="11511" width="5" style="143" customWidth="1"/>
    <col min="11512" max="11513" width="9" style="143"/>
    <col min="11514" max="11514" width="5" style="143" customWidth="1"/>
    <col min="11515" max="11515" width="24.1796875" style="143" bestFit="1" customWidth="1"/>
    <col min="11516" max="11516" width="5" style="143" customWidth="1"/>
    <col min="11517" max="11517" width="41.90625" style="143" bestFit="1" customWidth="1"/>
    <col min="11518" max="11518" width="9" style="143"/>
    <col min="11519" max="11519" width="5" style="143" customWidth="1"/>
    <col min="11520" max="11520" width="22.1796875" style="143" bestFit="1" customWidth="1"/>
    <col min="11521" max="11521" width="5" style="143" customWidth="1"/>
    <col min="11522" max="11522" width="34" style="143" bestFit="1" customWidth="1"/>
    <col min="11523" max="11523" width="5" style="143" customWidth="1"/>
    <col min="11524" max="11524" width="44.90625" style="143" bestFit="1" customWidth="1"/>
    <col min="11525" max="11526" width="9" style="143"/>
    <col min="11527" max="11527" width="16.36328125" style="143" bestFit="1" customWidth="1"/>
    <col min="11528" max="11765" width="9" style="143"/>
    <col min="11766" max="11766" width="11.6328125" style="143" bestFit="1" customWidth="1"/>
    <col min="11767" max="11767" width="5" style="143" customWidth="1"/>
    <col min="11768" max="11769" width="9" style="143"/>
    <col min="11770" max="11770" width="5" style="143" customWidth="1"/>
    <col min="11771" max="11771" width="24.1796875" style="143" bestFit="1" customWidth="1"/>
    <col min="11772" max="11772" width="5" style="143" customWidth="1"/>
    <col min="11773" max="11773" width="41.90625" style="143" bestFit="1" customWidth="1"/>
    <col min="11774" max="11774" width="9" style="143"/>
    <col min="11775" max="11775" width="5" style="143" customWidth="1"/>
    <col min="11776" max="11776" width="22.1796875" style="143" bestFit="1" customWidth="1"/>
    <col min="11777" max="11777" width="5" style="143" customWidth="1"/>
    <col min="11778" max="11778" width="34" style="143" bestFit="1" customWidth="1"/>
    <col min="11779" max="11779" width="5" style="143" customWidth="1"/>
    <col min="11780" max="11780" width="44.90625" style="143" bestFit="1" customWidth="1"/>
    <col min="11781" max="11782" width="9" style="143"/>
    <col min="11783" max="11783" width="16.36328125" style="143" bestFit="1" customWidth="1"/>
    <col min="11784" max="12021" width="9" style="143"/>
    <col min="12022" max="12022" width="11.6328125" style="143" bestFit="1" customWidth="1"/>
    <col min="12023" max="12023" width="5" style="143" customWidth="1"/>
    <col min="12024" max="12025" width="9" style="143"/>
    <col min="12026" max="12026" width="5" style="143" customWidth="1"/>
    <col min="12027" max="12027" width="24.1796875" style="143" bestFit="1" customWidth="1"/>
    <col min="12028" max="12028" width="5" style="143" customWidth="1"/>
    <col min="12029" max="12029" width="41.90625" style="143" bestFit="1" customWidth="1"/>
    <col min="12030" max="12030" width="9" style="143"/>
    <col min="12031" max="12031" width="5" style="143" customWidth="1"/>
    <col min="12032" max="12032" width="22.1796875" style="143" bestFit="1" customWidth="1"/>
    <col min="12033" max="12033" width="5" style="143" customWidth="1"/>
    <col min="12034" max="12034" width="34" style="143" bestFit="1" customWidth="1"/>
    <col min="12035" max="12035" width="5" style="143" customWidth="1"/>
    <col min="12036" max="12036" width="44.90625" style="143" bestFit="1" customWidth="1"/>
    <col min="12037" max="12038" width="9" style="143"/>
    <col min="12039" max="12039" width="16.36328125" style="143" bestFit="1" customWidth="1"/>
    <col min="12040" max="12277" width="9" style="143"/>
    <col min="12278" max="12278" width="11.6328125" style="143" bestFit="1" customWidth="1"/>
    <col min="12279" max="12279" width="5" style="143" customWidth="1"/>
    <col min="12280" max="12281" width="9" style="143"/>
    <col min="12282" max="12282" width="5" style="143" customWidth="1"/>
    <col min="12283" max="12283" width="24.1796875" style="143" bestFit="1" customWidth="1"/>
    <col min="12284" max="12284" width="5" style="143" customWidth="1"/>
    <col min="12285" max="12285" width="41.90625" style="143" bestFit="1" customWidth="1"/>
    <col min="12286" max="12286" width="9" style="143"/>
    <col min="12287" max="12287" width="5" style="143" customWidth="1"/>
    <col min="12288" max="12288" width="22.1796875" style="143" bestFit="1" customWidth="1"/>
    <col min="12289" max="12289" width="5" style="143" customWidth="1"/>
    <col min="12290" max="12290" width="34" style="143" bestFit="1" customWidth="1"/>
    <col min="12291" max="12291" width="5" style="143" customWidth="1"/>
    <col min="12292" max="12292" width="44.90625" style="143" bestFit="1" customWidth="1"/>
    <col min="12293" max="12294" width="9" style="143"/>
    <col min="12295" max="12295" width="16.36328125" style="143" bestFit="1" customWidth="1"/>
    <col min="12296" max="12533" width="9" style="143"/>
    <col min="12534" max="12534" width="11.6328125" style="143" bestFit="1" customWidth="1"/>
    <col min="12535" max="12535" width="5" style="143" customWidth="1"/>
    <col min="12536" max="12537" width="9" style="143"/>
    <col min="12538" max="12538" width="5" style="143" customWidth="1"/>
    <col min="12539" max="12539" width="24.1796875" style="143" bestFit="1" customWidth="1"/>
    <col min="12540" max="12540" width="5" style="143" customWidth="1"/>
    <col min="12541" max="12541" width="41.90625" style="143" bestFit="1" customWidth="1"/>
    <col min="12542" max="12542" width="9" style="143"/>
    <col min="12543" max="12543" width="5" style="143" customWidth="1"/>
    <col min="12544" max="12544" width="22.1796875" style="143" bestFit="1" customWidth="1"/>
    <col min="12545" max="12545" width="5" style="143" customWidth="1"/>
    <col min="12546" max="12546" width="34" style="143" bestFit="1" customWidth="1"/>
    <col min="12547" max="12547" width="5" style="143" customWidth="1"/>
    <col min="12548" max="12548" width="44.90625" style="143" bestFit="1" customWidth="1"/>
    <col min="12549" max="12550" width="9" style="143"/>
    <col min="12551" max="12551" width="16.36328125" style="143" bestFit="1" customWidth="1"/>
    <col min="12552" max="12789" width="9" style="143"/>
    <col min="12790" max="12790" width="11.6328125" style="143" bestFit="1" customWidth="1"/>
    <col min="12791" max="12791" width="5" style="143" customWidth="1"/>
    <col min="12792" max="12793" width="9" style="143"/>
    <col min="12794" max="12794" width="5" style="143" customWidth="1"/>
    <col min="12795" max="12795" width="24.1796875" style="143" bestFit="1" customWidth="1"/>
    <col min="12796" max="12796" width="5" style="143" customWidth="1"/>
    <col min="12797" max="12797" width="41.90625" style="143" bestFit="1" customWidth="1"/>
    <col min="12798" max="12798" width="9" style="143"/>
    <col min="12799" max="12799" width="5" style="143" customWidth="1"/>
    <col min="12800" max="12800" width="22.1796875" style="143" bestFit="1" customWidth="1"/>
    <col min="12801" max="12801" width="5" style="143" customWidth="1"/>
    <col min="12802" max="12802" width="34" style="143" bestFit="1" customWidth="1"/>
    <col min="12803" max="12803" width="5" style="143" customWidth="1"/>
    <col min="12804" max="12804" width="44.90625" style="143" bestFit="1" customWidth="1"/>
    <col min="12805" max="12806" width="9" style="143"/>
    <col min="12807" max="12807" width="16.36328125" style="143" bestFit="1" customWidth="1"/>
    <col min="12808" max="13045" width="9" style="143"/>
    <col min="13046" max="13046" width="11.6328125" style="143" bestFit="1" customWidth="1"/>
    <col min="13047" max="13047" width="5" style="143" customWidth="1"/>
    <col min="13048" max="13049" width="9" style="143"/>
    <col min="13050" max="13050" width="5" style="143" customWidth="1"/>
    <col min="13051" max="13051" width="24.1796875" style="143" bestFit="1" customWidth="1"/>
    <col min="13052" max="13052" width="5" style="143" customWidth="1"/>
    <col min="13053" max="13053" width="41.90625" style="143" bestFit="1" customWidth="1"/>
    <col min="13054" max="13054" width="9" style="143"/>
    <col min="13055" max="13055" width="5" style="143" customWidth="1"/>
    <col min="13056" max="13056" width="22.1796875" style="143" bestFit="1" customWidth="1"/>
    <col min="13057" max="13057" width="5" style="143" customWidth="1"/>
    <col min="13058" max="13058" width="34" style="143" bestFit="1" customWidth="1"/>
    <col min="13059" max="13059" width="5" style="143" customWidth="1"/>
    <col min="13060" max="13060" width="44.90625" style="143" bestFit="1" customWidth="1"/>
    <col min="13061" max="13062" width="9" style="143"/>
    <col min="13063" max="13063" width="16.36328125" style="143" bestFit="1" customWidth="1"/>
    <col min="13064" max="13301" width="9" style="143"/>
    <col min="13302" max="13302" width="11.6328125" style="143" bestFit="1" customWidth="1"/>
    <col min="13303" max="13303" width="5" style="143" customWidth="1"/>
    <col min="13304" max="13305" width="9" style="143"/>
    <col min="13306" max="13306" width="5" style="143" customWidth="1"/>
    <col min="13307" max="13307" width="24.1796875" style="143" bestFit="1" customWidth="1"/>
    <col min="13308" max="13308" width="5" style="143" customWidth="1"/>
    <col min="13309" max="13309" width="41.90625" style="143" bestFit="1" customWidth="1"/>
    <col min="13310" max="13310" width="9" style="143"/>
    <col min="13311" max="13311" width="5" style="143" customWidth="1"/>
    <col min="13312" max="13312" width="22.1796875" style="143" bestFit="1" customWidth="1"/>
    <col min="13313" max="13313" width="5" style="143" customWidth="1"/>
    <col min="13314" max="13314" width="34" style="143" bestFit="1" customWidth="1"/>
    <col min="13315" max="13315" width="5" style="143" customWidth="1"/>
    <col min="13316" max="13316" width="44.90625" style="143" bestFit="1" customWidth="1"/>
    <col min="13317" max="13318" width="9" style="143"/>
    <col min="13319" max="13319" width="16.36328125" style="143" bestFit="1" customWidth="1"/>
    <col min="13320" max="13557" width="9" style="143"/>
    <col min="13558" max="13558" width="11.6328125" style="143" bestFit="1" customWidth="1"/>
    <col min="13559" max="13559" width="5" style="143" customWidth="1"/>
    <col min="13560" max="13561" width="9" style="143"/>
    <col min="13562" max="13562" width="5" style="143" customWidth="1"/>
    <col min="13563" max="13563" width="24.1796875" style="143" bestFit="1" customWidth="1"/>
    <col min="13564" max="13564" width="5" style="143" customWidth="1"/>
    <col min="13565" max="13565" width="41.90625" style="143" bestFit="1" customWidth="1"/>
    <col min="13566" max="13566" width="9" style="143"/>
    <col min="13567" max="13567" width="5" style="143" customWidth="1"/>
    <col min="13568" max="13568" width="22.1796875" style="143" bestFit="1" customWidth="1"/>
    <col min="13569" max="13569" width="5" style="143" customWidth="1"/>
    <col min="13570" max="13570" width="34" style="143" bestFit="1" customWidth="1"/>
    <col min="13571" max="13571" width="5" style="143" customWidth="1"/>
    <col min="13572" max="13572" width="44.90625" style="143" bestFit="1" customWidth="1"/>
    <col min="13573" max="13574" width="9" style="143"/>
    <col min="13575" max="13575" width="16.36328125" style="143" bestFit="1" customWidth="1"/>
    <col min="13576" max="13813" width="9" style="143"/>
    <col min="13814" max="13814" width="11.6328125" style="143" bestFit="1" customWidth="1"/>
    <col min="13815" max="13815" width="5" style="143" customWidth="1"/>
    <col min="13816" max="13817" width="9" style="143"/>
    <col min="13818" max="13818" width="5" style="143" customWidth="1"/>
    <col min="13819" max="13819" width="24.1796875" style="143" bestFit="1" customWidth="1"/>
    <col min="13820" max="13820" width="5" style="143" customWidth="1"/>
    <col min="13821" max="13821" width="41.90625" style="143" bestFit="1" customWidth="1"/>
    <col min="13822" max="13822" width="9" style="143"/>
    <col min="13823" max="13823" width="5" style="143" customWidth="1"/>
    <col min="13824" max="13824" width="22.1796875" style="143" bestFit="1" customWidth="1"/>
    <col min="13825" max="13825" width="5" style="143" customWidth="1"/>
    <col min="13826" max="13826" width="34" style="143" bestFit="1" customWidth="1"/>
    <col min="13827" max="13827" width="5" style="143" customWidth="1"/>
    <col min="13828" max="13828" width="44.90625" style="143" bestFit="1" customWidth="1"/>
    <col min="13829" max="13830" width="9" style="143"/>
    <col min="13831" max="13831" width="16.36328125" style="143" bestFit="1" customWidth="1"/>
    <col min="13832" max="14069" width="9" style="143"/>
    <col min="14070" max="14070" width="11.6328125" style="143" bestFit="1" customWidth="1"/>
    <col min="14071" max="14071" width="5" style="143" customWidth="1"/>
    <col min="14072" max="14073" width="9" style="143"/>
    <col min="14074" max="14074" width="5" style="143" customWidth="1"/>
    <col min="14075" max="14075" width="24.1796875" style="143" bestFit="1" customWidth="1"/>
    <col min="14076" max="14076" width="5" style="143" customWidth="1"/>
    <col min="14077" max="14077" width="41.90625" style="143" bestFit="1" customWidth="1"/>
    <col min="14078" max="14078" width="9" style="143"/>
    <col min="14079" max="14079" width="5" style="143" customWidth="1"/>
    <col min="14080" max="14080" width="22.1796875" style="143" bestFit="1" customWidth="1"/>
    <col min="14081" max="14081" width="5" style="143" customWidth="1"/>
    <col min="14082" max="14082" width="34" style="143" bestFit="1" customWidth="1"/>
    <col min="14083" max="14083" width="5" style="143" customWidth="1"/>
    <col min="14084" max="14084" width="44.90625" style="143" bestFit="1" customWidth="1"/>
    <col min="14085" max="14086" width="9" style="143"/>
    <col min="14087" max="14087" width="16.36328125" style="143" bestFit="1" customWidth="1"/>
    <col min="14088" max="14325" width="9" style="143"/>
    <col min="14326" max="14326" width="11.6328125" style="143" bestFit="1" customWidth="1"/>
    <col min="14327" max="14327" width="5" style="143" customWidth="1"/>
    <col min="14328" max="14329" width="9" style="143"/>
    <col min="14330" max="14330" width="5" style="143" customWidth="1"/>
    <col min="14331" max="14331" width="24.1796875" style="143" bestFit="1" customWidth="1"/>
    <col min="14332" max="14332" width="5" style="143" customWidth="1"/>
    <col min="14333" max="14333" width="41.90625" style="143" bestFit="1" customWidth="1"/>
    <col min="14334" max="14334" width="9" style="143"/>
    <col min="14335" max="14335" width="5" style="143" customWidth="1"/>
    <col min="14336" max="14336" width="22.1796875" style="143" bestFit="1" customWidth="1"/>
    <col min="14337" max="14337" width="5" style="143" customWidth="1"/>
    <col min="14338" max="14338" width="34" style="143" bestFit="1" customWidth="1"/>
    <col min="14339" max="14339" width="5" style="143" customWidth="1"/>
    <col min="14340" max="14340" width="44.90625" style="143" bestFit="1" customWidth="1"/>
    <col min="14341" max="14342" width="9" style="143"/>
    <col min="14343" max="14343" width="16.36328125" style="143" bestFit="1" customWidth="1"/>
    <col min="14344" max="14581" width="9" style="143"/>
    <col min="14582" max="14582" width="11.6328125" style="143" bestFit="1" customWidth="1"/>
    <col min="14583" max="14583" width="5" style="143" customWidth="1"/>
    <col min="14584" max="14585" width="9" style="143"/>
    <col min="14586" max="14586" width="5" style="143" customWidth="1"/>
    <col min="14587" max="14587" width="24.1796875" style="143" bestFit="1" customWidth="1"/>
    <col min="14588" max="14588" width="5" style="143" customWidth="1"/>
    <col min="14589" max="14589" width="41.90625" style="143" bestFit="1" customWidth="1"/>
    <col min="14590" max="14590" width="9" style="143"/>
    <col min="14591" max="14591" width="5" style="143" customWidth="1"/>
    <col min="14592" max="14592" width="22.1796875" style="143" bestFit="1" customWidth="1"/>
    <col min="14593" max="14593" width="5" style="143" customWidth="1"/>
    <col min="14594" max="14594" width="34" style="143" bestFit="1" customWidth="1"/>
    <col min="14595" max="14595" width="5" style="143" customWidth="1"/>
    <col min="14596" max="14596" width="44.90625" style="143" bestFit="1" customWidth="1"/>
    <col min="14597" max="14598" width="9" style="143"/>
    <col min="14599" max="14599" width="16.36328125" style="143" bestFit="1" customWidth="1"/>
    <col min="14600" max="14837" width="9" style="143"/>
    <col min="14838" max="14838" width="11.6328125" style="143" bestFit="1" customWidth="1"/>
    <col min="14839" max="14839" width="5" style="143" customWidth="1"/>
    <col min="14840" max="14841" width="9" style="143"/>
    <col min="14842" max="14842" width="5" style="143" customWidth="1"/>
    <col min="14843" max="14843" width="24.1796875" style="143" bestFit="1" customWidth="1"/>
    <col min="14844" max="14844" width="5" style="143" customWidth="1"/>
    <col min="14845" max="14845" width="41.90625" style="143" bestFit="1" customWidth="1"/>
    <col min="14846" max="14846" width="9" style="143"/>
    <col min="14847" max="14847" width="5" style="143" customWidth="1"/>
    <col min="14848" max="14848" width="22.1796875" style="143" bestFit="1" customWidth="1"/>
    <col min="14849" max="14849" width="5" style="143" customWidth="1"/>
    <col min="14850" max="14850" width="34" style="143" bestFit="1" customWidth="1"/>
    <col min="14851" max="14851" width="5" style="143" customWidth="1"/>
    <col min="14852" max="14852" width="44.90625" style="143" bestFit="1" customWidth="1"/>
    <col min="14853" max="14854" width="9" style="143"/>
    <col min="14855" max="14855" width="16.36328125" style="143" bestFit="1" customWidth="1"/>
    <col min="14856" max="15093" width="9" style="143"/>
    <col min="15094" max="15094" width="11.6328125" style="143" bestFit="1" customWidth="1"/>
    <col min="15095" max="15095" width="5" style="143" customWidth="1"/>
    <col min="15096" max="15097" width="9" style="143"/>
    <col min="15098" max="15098" width="5" style="143" customWidth="1"/>
    <col min="15099" max="15099" width="24.1796875" style="143" bestFit="1" customWidth="1"/>
    <col min="15100" max="15100" width="5" style="143" customWidth="1"/>
    <col min="15101" max="15101" width="41.90625" style="143" bestFit="1" customWidth="1"/>
    <col min="15102" max="15102" width="9" style="143"/>
    <col min="15103" max="15103" width="5" style="143" customWidth="1"/>
    <col min="15104" max="15104" width="22.1796875" style="143" bestFit="1" customWidth="1"/>
    <col min="15105" max="15105" width="5" style="143" customWidth="1"/>
    <col min="15106" max="15106" width="34" style="143" bestFit="1" customWidth="1"/>
    <col min="15107" max="15107" width="5" style="143" customWidth="1"/>
    <col min="15108" max="15108" width="44.90625" style="143" bestFit="1" customWidth="1"/>
    <col min="15109" max="15110" width="9" style="143"/>
    <col min="15111" max="15111" width="16.36328125" style="143" bestFit="1" customWidth="1"/>
    <col min="15112" max="15349" width="9" style="143"/>
    <col min="15350" max="15350" width="11.6328125" style="143" bestFit="1" customWidth="1"/>
    <col min="15351" max="15351" width="5" style="143" customWidth="1"/>
    <col min="15352" max="15353" width="9" style="143"/>
    <col min="15354" max="15354" width="5" style="143" customWidth="1"/>
    <col min="15355" max="15355" width="24.1796875" style="143" bestFit="1" customWidth="1"/>
    <col min="15356" max="15356" width="5" style="143" customWidth="1"/>
    <col min="15357" max="15357" width="41.90625" style="143" bestFit="1" customWidth="1"/>
    <col min="15358" max="15358" width="9" style="143"/>
    <col min="15359" max="15359" width="5" style="143" customWidth="1"/>
    <col min="15360" max="15360" width="22.1796875" style="143" bestFit="1" customWidth="1"/>
    <col min="15361" max="15361" width="5" style="143" customWidth="1"/>
    <col min="15362" max="15362" width="34" style="143" bestFit="1" customWidth="1"/>
    <col min="15363" max="15363" width="5" style="143" customWidth="1"/>
    <col min="15364" max="15364" width="44.90625" style="143" bestFit="1" customWidth="1"/>
    <col min="15365" max="15366" width="9" style="143"/>
    <col min="15367" max="15367" width="16.36328125" style="143" bestFit="1" customWidth="1"/>
    <col min="15368" max="15605" width="9" style="143"/>
    <col min="15606" max="15606" width="11.6328125" style="143" bestFit="1" customWidth="1"/>
    <col min="15607" max="15607" width="5" style="143" customWidth="1"/>
    <col min="15608" max="15609" width="9" style="143"/>
    <col min="15610" max="15610" width="5" style="143" customWidth="1"/>
    <col min="15611" max="15611" width="24.1796875" style="143" bestFit="1" customWidth="1"/>
    <col min="15612" max="15612" width="5" style="143" customWidth="1"/>
    <col min="15613" max="15613" width="41.90625" style="143" bestFit="1" customWidth="1"/>
    <col min="15614" max="15614" width="9" style="143"/>
    <col min="15615" max="15615" width="5" style="143" customWidth="1"/>
    <col min="15616" max="15616" width="22.1796875" style="143" bestFit="1" customWidth="1"/>
    <col min="15617" max="15617" width="5" style="143" customWidth="1"/>
    <col min="15618" max="15618" width="34" style="143" bestFit="1" customWidth="1"/>
    <col min="15619" max="15619" width="5" style="143" customWidth="1"/>
    <col min="15620" max="15620" width="44.90625" style="143" bestFit="1" customWidth="1"/>
    <col min="15621" max="15622" width="9" style="143"/>
    <col min="15623" max="15623" width="16.36328125" style="143" bestFit="1" customWidth="1"/>
    <col min="15624" max="15861" width="9" style="143"/>
    <col min="15862" max="15862" width="11.6328125" style="143" bestFit="1" customWidth="1"/>
    <col min="15863" max="15863" width="5" style="143" customWidth="1"/>
    <col min="15864" max="15865" width="9" style="143"/>
    <col min="15866" max="15866" width="5" style="143" customWidth="1"/>
    <col min="15867" max="15867" width="24.1796875" style="143" bestFit="1" customWidth="1"/>
    <col min="15868" max="15868" width="5" style="143" customWidth="1"/>
    <col min="15869" max="15869" width="41.90625" style="143" bestFit="1" customWidth="1"/>
    <col min="15870" max="15870" width="9" style="143"/>
    <col min="15871" max="15871" width="5" style="143" customWidth="1"/>
    <col min="15872" max="15872" width="22.1796875" style="143" bestFit="1" customWidth="1"/>
    <col min="15873" max="15873" width="5" style="143" customWidth="1"/>
    <col min="15874" max="15874" width="34" style="143" bestFit="1" customWidth="1"/>
    <col min="15875" max="15875" width="5" style="143" customWidth="1"/>
    <col min="15876" max="15876" width="44.90625" style="143" bestFit="1" customWidth="1"/>
    <col min="15877" max="15878" width="9" style="143"/>
    <col min="15879" max="15879" width="16.36328125" style="143" bestFit="1" customWidth="1"/>
    <col min="15880" max="16117" width="9" style="143"/>
    <col min="16118" max="16118" width="11.6328125" style="143" bestFit="1" customWidth="1"/>
    <col min="16119" max="16119" width="5" style="143" customWidth="1"/>
    <col min="16120" max="16121" width="9" style="143"/>
    <col min="16122" max="16122" width="5" style="143" customWidth="1"/>
    <col min="16123" max="16123" width="24.1796875" style="143" bestFit="1" customWidth="1"/>
    <col min="16124" max="16124" width="5" style="143" customWidth="1"/>
    <col min="16125" max="16125" width="41.90625" style="143" bestFit="1" customWidth="1"/>
    <col min="16126" max="16126" width="9" style="143"/>
    <col min="16127" max="16127" width="5" style="143" customWidth="1"/>
    <col min="16128" max="16128" width="22.1796875" style="143" bestFit="1" customWidth="1"/>
    <col min="16129" max="16129" width="5" style="143" customWidth="1"/>
    <col min="16130" max="16130" width="34" style="143" bestFit="1" customWidth="1"/>
    <col min="16131" max="16131" width="5" style="143" customWidth="1"/>
    <col min="16132" max="16132" width="44.90625" style="143" bestFit="1" customWidth="1"/>
    <col min="16133" max="16134" width="9" style="143"/>
    <col min="16135" max="16135" width="16.36328125" style="143" bestFit="1" customWidth="1"/>
    <col min="16136" max="16384" width="9" style="143"/>
  </cols>
  <sheetData>
    <row r="1" spans="1:14" ht="12.75" customHeight="1" thickBot="1">
      <c r="A1" s="142" t="s">
        <v>44</v>
      </c>
      <c r="C1" s="144" t="s">
        <v>369</v>
      </c>
      <c r="D1" s="145" t="s">
        <v>340</v>
      </c>
      <c r="E1" s="146" t="s">
        <v>156</v>
      </c>
      <c r="F1" s="145" t="s">
        <v>157</v>
      </c>
      <c r="G1" s="147" t="s">
        <v>156</v>
      </c>
      <c r="H1" s="148" t="s">
        <v>343</v>
      </c>
      <c r="I1" s="149"/>
      <c r="J1" s="224"/>
      <c r="K1" s="150"/>
      <c r="L1" s="151" t="s">
        <v>374</v>
      </c>
    </row>
    <row r="2" spans="1:14" ht="12" customHeight="1" thickBot="1">
      <c r="A2" s="152" t="s">
        <v>357</v>
      </c>
      <c r="C2" s="153" t="s">
        <v>364</v>
      </c>
      <c r="D2" s="145"/>
      <c r="E2" s="146"/>
      <c r="F2" s="145"/>
      <c r="G2" s="147"/>
      <c r="H2" s="148"/>
      <c r="I2" s="149"/>
      <c r="J2" s="224"/>
      <c r="K2" s="154"/>
      <c r="L2" s="154" t="str">
        <f>IF(K2&gt;0,C2,"")</f>
        <v/>
      </c>
    </row>
    <row r="3" spans="1:14" ht="12.75" customHeight="1">
      <c r="A3" s="152" t="s">
        <v>364</v>
      </c>
      <c r="C3" s="155" t="s">
        <v>45</v>
      </c>
      <c r="D3" s="156">
        <v>1650</v>
      </c>
      <c r="E3" s="157" t="s">
        <v>158</v>
      </c>
      <c r="F3" s="156">
        <f>ROUNDDOWN(D3/2,-1)</f>
        <v>820</v>
      </c>
      <c r="G3" s="158" t="s">
        <v>249</v>
      </c>
      <c r="H3" s="159" t="s">
        <v>349</v>
      </c>
      <c r="I3" s="160"/>
      <c r="J3" s="224" t="b">
        <v>0</v>
      </c>
      <c r="K3" s="150">
        <f>IF(J3=TRUE,COUNTIF(J$3:J3,TRUE),0)</f>
        <v>0</v>
      </c>
      <c r="L3" s="154" t="str">
        <f>IF(K3&gt;=1,C3,"")</f>
        <v/>
      </c>
    </row>
    <row r="4" spans="1:14" ht="12.75" customHeight="1">
      <c r="A4" s="161" t="s">
        <v>46</v>
      </c>
      <c r="C4" s="162" t="s">
        <v>48</v>
      </c>
      <c r="D4" s="166">
        <v>1870</v>
      </c>
      <c r="E4" s="167" t="s">
        <v>159</v>
      </c>
      <c r="F4" s="166">
        <f t="shared" ref="F4" si="0">ROUNDDOWN(D4/2,-1)</f>
        <v>930</v>
      </c>
      <c r="G4" s="168" t="s">
        <v>250</v>
      </c>
      <c r="H4" s="159" t="s">
        <v>349</v>
      </c>
      <c r="I4" s="160"/>
      <c r="J4" s="224" t="b">
        <v>0</v>
      </c>
      <c r="K4" s="150">
        <f>IF(J4=TRUE,COUNTIF(J$3:J4,TRUE),0)</f>
        <v>0</v>
      </c>
      <c r="L4" s="154" t="str">
        <f>IF(K4&gt;=1,C4,"")</f>
        <v/>
      </c>
    </row>
    <row r="5" spans="1:14" ht="12" customHeight="1" thickBot="1">
      <c r="A5" s="161" t="s">
        <v>47</v>
      </c>
      <c r="C5" s="162" t="s">
        <v>427</v>
      </c>
      <c r="D5" s="166">
        <v>1760</v>
      </c>
      <c r="E5" s="182">
        <v>5104</v>
      </c>
      <c r="F5" s="181">
        <f t="shared" ref="F5" si="1">ROUNDDOWN(D5/2,-1)</f>
        <v>880</v>
      </c>
      <c r="G5" s="183">
        <v>7104</v>
      </c>
      <c r="H5" s="159" t="s">
        <v>349</v>
      </c>
      <c r="I5" s="160"/>
      <c r="J5" s="224" t="b">
        <v>0</v>
      </c>
      <c r="K5" s="150">
        <f>IF(J5=TRUE,COUNTIF(J$3:J5,TRUE),0)</f>
        <v>0</v>
      </c>
      <c r="L5" s="154" t="str">
        <f>IF(K5&gt;=1,C5,"")</f>
        <v/>
      </c>
    </row>
    <row r="6" spans="1:14" ht="12" customHeight="1" thickBot="1">
      <c r="A6" s="161" t="s">
        <v>49</v>
      </c>
      <c r="C6" s="153" t="s">
        <v>363</v>
      </c>
      <c r="D6" s="169"/>
      <c r="E6" s="170"/>
      <c r="F6" s="171"/>
      <c r="G6" s="172"/>
      <c r="H6" s="173"/>
      <c r="I6" s="149"/>
      <c r="J6" s="224"/>
      <c r="K6" s="150">
        <f>IF(J6=TRUE,COUNTIF(J$3:J6,TRUE),0)</f>
        <v>0</v>
      </c>
      <c r="L6" s="154" t="str">
        <f>IF(K6&gt;=1,C6,"")</f>
        <v/>
      </c>
    </row>
    <row r="7" spans="1:14" ht="12.75" customHeight="1" thickBot="1">
      <c r="A7" s="174" t="s">
        <v>50</v>
      </c>
      <c r="C7" s="155" t="s">
        <v>51</v>
      </c>
      <c r="D7" s="175">
        <v>550</v>
      </c>
      <c r="E7" s="176" t="s">
        <v>160</v>
      </c>
      <c r="F7" s="175">
        <f>ROUNDDOWN(D7/2,-1)</f>
        <v>270</v>
      </c>
      <c r="G7" s="177" t="s">
        <v>251</v>
      </c>
      <c r="H7" s="159" t="s">
        <v>349</v>
      </c>
      <c r="I7" s="160"/>
      <c r="J7" s="224" t="b">
        <v>0</v>
      </c>
      <c r="K7" s="150">
        <f>IF(J7=TRUE,COUNTIF(J$3:J7,TRUE),0)</f>
        <v>0</v>
      </c>
      <c r="L7" s="154" t="str">
        <f t="shared" ref="L7:L38" si="2">IF(K7&gt;0,C7,"")</f>
        <v/>
      </c>
    </row>
    <row r="8" spans="1:14" ht="12.75" customHeight="1" thickBot="1">
      <c r="A8" s="161" t="s">
        <v>52</v>
      </c>
      <c r="C8" s="153" t="s">
        <v>362</v>
      </c>
      <c r="D8" s="169"/>
      <c r="E8" s="170"/>
      <c r="F8" s="171"/>
      <c r="G8" s="172"/>
      <c r="H8" s="173"/>
      <c r="I8" s="149"/>
      <c r="J8" s="224"/>
      <c r="K8" s="150">
        <f>IF(J8=TRUE,COUNTIF(J$3:J8,TRUE),0)</f>
        <v>0</v>
      </c>
      <c r="L8" s="154" t="str">
        <f>IF(K8&gt;0,C8,"")</f>
        <v/>
      </c>
    </row>
    <row r="9" spans="1:14" ht="12.75" customHeight="1">
      <c r="A9" s="161" t="s">
        <v>53</v>
      </c>
      <c r="C9" s="178" t="s">
        <v>54</v>
      </c>
      <c r="D9" s="156">
        <v>1320</v>
      </c>
      <c r="E9" s="157" t="s">
        <v>161</v>
      </c>
      <c r="F9" s="156">
        <f t="shared" ref="F9:F11" si="3">ROUNDDOWN(D9/2,-1)</f>
        <v>660</v>
      </c>
      <c r="G9" s="158" t="s">
        <v>252</v>
      </c>
      <c r="H9" s="159" t="s">
        <v>349</v>
      </c>
      <c r="I9" s="160"/>
      <c r="J9" s="224" t="b">
        <v>0</v>
      </c>
      <c r="K9" s="150">
        <f>IF(J9=TRUE,COUNTIF(J$3:J9,TRUE),0)</f>
        <v>0</v>
      </c>
      <c r="L9" s="154" t="str">
        <f t="shared" si="2"/>
        <v/>
      </c>
    </row>
    <row r="10" spans="1:14" ht="12" customHeight="1">
      <c r="A10" s="179" t="s">
        <v>55</v>
      </c>
      <c r="C10" s="180" t="s">
        <v>56</v>
      </c>
      <c r="D10" s="163">
        <v>660</v>
      </c>
      <c r="E10" s="164" t="s">
        <v>162</v>
      </c>
      <c r="F10" s="163">
        <f t="shared" si="3"/>
        <v>330</v>
      </c>
      <c r="G10" s="165" t="s">
        <v>253</v>
      </c>
      <c r="H10" s="159" t="s">
        <v>349</v>
      </c>
      <c r="I10" s="160"/>
      <c r="J10" s="224" t="b">
        <v>0</v>
      </c>
      <c r="K10" s="150">
        <f>IF(J10=TRUE,COUNTIF(J$3:J10,TRUE),0)</f>
        <v>0</v>
      </c>
      <c r="L10" s="154" t="str">
        <f t="shared" si="2"/>
        <v/>
      </c>
    </row>
    <row r="11" spans="1:14" ht="12.75" customHeight="1" thickBot="1">
      <c r="A11" s="161" t="s">
        <v>57</v>
      </c>
      <c r="C11" s="162" t="s">
        <v>58</v>
      </c>
      <c r="D11" s="181">
        <v>1320</v>
      </c>
      <c r="E11" s="182" t="s">
        <v>163</v>
      </c>
      <c r="F11" s="181">
        <f t="shared" si="3"/>
        <v>660</v>
      </c>
      <c r="G11" s="183" t="s">
        <v>254</v>
      </c>
      <c r="H11" s="184" t="s">
        <v>349</v>
      </c>
      <c r="I11" s="160"/>
      <c r="J11" s="224" t="b">
        <v>0</v>
      </c>
      <c r="K11" s="150">
        <f>IF(J11=TRUE,COUNTIF(J$3:J11,TRUE),0)</f>
        <v>0</v>
      </c>
      <c r="L11" s="154" t="str">
        <f t="shared" si="2"/>
        <v/>
      </c>
    </row>
    <row r="12" spans="1:14" ht="12.75" customHeight="1" thickBot="1">
      <c r="A12" s="161" t="s">
        <v>59</v>
      </c>
      <c r="C12" s="153" t="s">
        <v>361</v>
      </c>
      <c r="D12" s="169"/>
      <c r="E12" s="170"/>
      <c r="F12" s="171"/>
      <c r="G12" s="172"/>
      <c r="H12" s="173"/>
      <c r="I12" s="149"/>
      <c r="J12" s="224"/>
      <c r="K12" s="150">
        <f>IF(J12=TRUE,COUNTIF(J$3:J12,TRUE),0)</f>
        <v>0</v>
      </c>
      <c r="L12" s="154" t="str">
        <f t="shared" si="2"/>
        <v/>
      </c>
    </row>
    <row r="13" spans="1:14" ht="12.75" customHeight="1">
      <c r="A13" s="161" t="s">
        <v>60</v>
      </c>
      <c r="C13" s="178" t="s">
        <v>61</v>
      </c>
      <c r="D13" s="156">
        <v>1210</v>
      </c>
      <c r="E13" s="157" t="s">
        <v>164</v>
      </c>
      <c r="F13" s="156">
        <f t="shared" ref="F13:F42" si="4">ROUNDDOWN(D13/2,-1)</f>
        <v>600</v>
      </c>
      <c r="G13" s="158" t="s">
        <v>255</v>
      </c>
      <c r="H13" s="159" t="s">
        <v>349</v>
      </c>
      <c r="I13" s="160"/>
      <c r="J13" s="224" t="b">
        <v>0</v>
      </c>
      <c r="K13" s="150">
        <f>IF(J13=TRUE,COUNTIF(J$3:J13,TRUE),0)</f>
        <v>0</v>
      </c>
      <c r="L13" s="154" t="str">
        <f t="shared" si="2"/>
        <v/>
      </c>
      <c r="M13" s="185"/>
      <c r="N13" s="185" t="s">
        <v>373</v>
      </c>
    </row>
    <row r="14" spans="1:14" ht="12" customHeight="1">
      <c r="A14" s="186" t="s">
        <v>62</v>
      </c>
      <c r="C14" s="180" t="s">
        <v>63</v>
      </c>
      <c r="D14" s="187">
        <v>1870</v>
      </c>
      <c r="E14" s="188" t="s">
        <v>165</v>
      </c>
      <c r="F14" s="187">
        <f t="shared" si="4"/>
        <v>930</v>
      </c>
      <c r="G14" s="189" t="s">
        <v>256</v>
      </c>
      <c r="H14" s="190" t="s">
        <v>349</v>
      </c>
      <c r="I14" s="160"/>
      <c r="J14" s="224" t="b">
        <v>0</v>
      </c>
      <c r="K14" s="150">
        <f>IF(J14=TRUE,COUNTIF(J$3:J14,TRUE),0)</f>
        <v>0</v>
      </c>
      <c r="L14" s="154" t="str">
        <f t="shared" si="2"/>
        <v/>
      </c>
    </row>
    <row r="15" spans="1:14" ht="12.75" customHeight="1">
      <c r="A15" s="161" t="s">
        <v>64</v>
      </c>
      <c r="C15" s="180" t="s">
        <v>65</v>
      </c>
      <c r="D15" s="187">
        <v>3520</v>
      </c>
      <c r="E15" s="188" t="s">
        <v>166</v>
      </c>
      <c r="F15" s="187">
        <f t="shared" si="4"/>
        <v>1760</v>
      </c>
      <c r="G15" s="189" t="s">
        <v>257</v>
      </c>
      <c r="H15" s="190" t="s">
        <v>349</v>
      </c>
      <c r="I15" s="160"/>
      <c r="J15" s="224" t="b">
        <v>0</v>
      </c>
      <c r="K15" s="150">
        <f>IF(J15=TRUE,COUNTIF(J$3:J15,TRUE),0)</f>
        <v>0</v>
      </c>
      <c r="L15" s="154" t="str">
        <f t="shared" si="2"/>
        <v/>
      </c>
    </row>
    <row r="16" spans="1:14" ht="12.75" customHeight="1" thickBot="1">
      <c r="A16" s="191" t="s">
        <v>66</v>
      </c>
      <c r="C16" s="180" t="s">
        <v>67</v>
      </c>
      <c r="D16" s="187">
        <v>6050</v>
      </c>
      <c r="E16" s="188" t="s">
        <v>167</v>
      </c>
      <c r="F16" s="187">
        <f t="shared" si="4"/>
        <v>3020</v>
      </c>
      <c r="G16" s="189" t="s">
        <v>258</v>
      </c>
      <c r="H16" s="190" t="s">
        <v>349</v>
      </c>
      <c r="I16" s="160"/>
      <c r="J16" s="224" t="b">
        <v>0</v>
      </c>
      <c r="K16" s="150">
        <f>IF(J16=TRUE,COUNTIF(J$3:J16,TRUE),0)</f>
        <v>0</v>
      </c>
      <c r="L16" s="154" t="str">
        <f t="shared" si="2"/>
        <v/>
      </c>
    </row>
    <row r="17" spans="1:18" ht="12.75" customHeight="1">
      <c r="A17" s="192"/>
      <c r="C17" s="180" t="s">
        <v>402</v>
      </c>
      <c r="D17" s="187">
        <v>4400</v>
      </c>
      <c r="E17" s="188">
        <v>5431</v>
      </c>
      <c r="F17" s="187">
        <f t="shared" si="4"/>
        <v>2200</v>
      </c>
      <c r="G17" s="189">
        <v>7431</v>
      </c>
      <c r="H17" s="190" t="s">
        <v>349</v>
      </c>
      <c r="I17" s="160"/>
      <c r="J17" s="224" t="b">
        <v>0</v>
      </c>
      <c r="K17" s="150">
        <f>IF(J17=TRUE,COUNTIF(J$3:J17,TRUE),0)</f>
        <v>0</v>
      </c>
      <c r="L17" s="154" t="str">
        <f t="shared" ref="L17" si="5">IF(K17&gt;0,C17,"")</f>
        <v/>
      </c>
    </row>
    <row r="18" spans="1:18" ht="12.75" customHeight="1">
      <c r="C18" s="180" t="s">
        <v>68</v>
      </c>
      <c r="D18" s="187">
        <v>2640</v>
      </c>
      <c r="E18" s="188" t="s">
        <v>168</v>
      </c>
      <c r="F18" s="187">
        <f t="shared" si="4"/>
        <v>1320</v>
      </c>
      <c r="G18" s="189" t="s">
        <v>259</v>
      </c>
      <c r="H18" s="190" t="s">
        <v>349</v>
      </c>
      <c r="I18" s="160"/>
      <c r="J18" s="224" t="b">
        <v>0</v>
      </c>
      <c r="K18" s="150">
        <f>IF(J18=TRUE,COUNTIF(J$3:J18,TRUE),0)</f>
        <v>0</v>
      </c>
      <c r="L18" s="154" t="str">
        <f t="shared" si="2"/>
        <v/>
      </c>
    </row>
    <row r="19" spans="1:18" ht="12.75" customHeight="1">
      <c r="C19" s="180" t="s">
        <v>372</v>
      </c>
      <c r="D19" s="187">
        <v>3520</v>
      </c>
      <c r="E19" s="188" t="s">
        <v>169</v>
      </c>
      <c r="F19" s="187">
        <f t="shared" si="4"/>
        <v>1760</v>
      </c>
      <c r="G19" s="189" t="s">
        <v>260</v>
      </c>
      <c r="H19" s="190" t="s">
        <v>349</v>
      </c>
      <c r="I19" s="160"/>
      <c r="J19" s="224" t="b">
        <v>0</v>
      </c>
      <c r="K19" s="150">
        <f>IF(J19=TRUE,COUNTIF(J$3:J19,TRUE),0)</f>
        <v>0</v>
      </c>
      <c r="L19" s="154" t="str">
        <f t="shared" si="2"/>
        <v/>
      </c>
    </row>
    <row r="20" spans="1:18" ht="12.75" customHeight="1">
      <c r="C20" s="180" t="s">
        <v>69</v>
      </c>
      <c r="D20" s="187">
        <v>1650</v>
      </c>
      <c r="E20" s="188" t="s">
        <v>170</v>
      </c>
      <c r="F20" s="187">
        <f t="shared" si="4"/>
        <v>820</v>
      </c>
      <c r="G20" s="189" t="s">
        <v>261</v>
      </c>
      <c r="H20" s="190" t="s">
        <v>349</v>
      </c>
      <c r="I20" s="160"/>
      <c r="J20" s="224" t="b">
        <v>0</v>
      </c>
      <c r="K20" s="150">
        <f>IF(J20=TRUE,COUNTIF(J$3:J20,TRUE),0)</f>
        <v>0</v>
      </c>
      <c r="L20" s="154" t="str">
        <f t="shared" si="2"/>
        <v/>
      </c>
    </row>
    <row r="21" spans="1:18">
      <c r="C21" s="180" t="s">
        <v>70</v>
      </c>
      <c r="D21" s="187">
        <v>2860</v>
      </c>
      <c r="E21" s="188" t="s">
        <v>171</v>
      </c>
      <c r="F21" s="187">
        <f t="shared" si="4"/>
        <v>1430</v>
      </c>
      <c r="G21" s="189" t="s">
        <v>262</v>
      </c>
      <c r="H21" s="190" t="s">
        <v>349</v>
      </c>
      <c r="I21" s="160"/>
      <c r="J21" s="224" t="b">
        <v>0</v>
      </c>
      <c r="K21" s="150">
        <f>IF(J21=TRUE,COUNTIF(J$3:J21,TRUE),0)</f>
        <v>0</v>
      </c>
      <c r="L21" s="154" t="str">
        <f t="shared" si="2"/>
        <v/>
      </c>
    </row>
    <row r="22" spans="1:18">
      <c r="C22" s="180" t="s">
        <v>71</v>
      </c>
      <c r="D22" s="187">
        <v>1760</v>
      </c>
      <c r="E22" s="188" t="s">
        <v>172</v>
      </c>
      <c r="F22" s="187">
        <f t="shared" si="4"/>
        <v>880</v>
      </c>
      <c r="G22" s="189" t="s">
        <v>263</v>
      </c>
      <c r="H22" s="190" t="s">
        <v>349</v>
      </c>
      <c r="I22" s="160"/>
      <c r="J22" s="224" t="b">
        <v>0</v>
      </c>
      <c r="K22" s="150">
        <f>IF(J22=TRUE,COUNTIF(J$3:J22,TRUE),0)</f>
        <v>0</v>
      </c>
      <c r="L22" s="154" t="str">
        <f t="shared" si="2"/>
        <v/>
      </c>
    </row>
    <row r="23" spans="1:18" ht="12.75" customHeight="1">
      <c r="C23" s="180" t="s">
        <v>72</v>
      </c>
      <c r="D23" s="187">
        <v>880</v>
      </c>
      <c r="E23" s="188" t="s">
        <v>173</v>
      </c>
      <c r="F23" s="187">
        <f t="shared" si="4"/>
        <v>440</v>
      </c>
      <c r="G23" s="189" t="s">
        <v>264</v>
      </c>
      <c r="H23" s="190" t="s">
        <v>349</v>
      </c>
      <c r="I23" s="160"/>
      <c r="J23" s="224" t="b">
        <v>0</v>
      </c>
      <c r="K23" s="150">
        <f>IF(J23=TRUE,COUNTIF(J$3:J23,TRUE),0)</f>
        <v>0</v>
      </c>
      <c r="L23" s="154" t="str">
        <f t="shared" si="2"/>
        <v/>
      </c>
    </row>
    <row r="24" spans="1:18" ht="12.75" customHeight="1">
      <c r="C24" s="180" t="s">
        <v>73</v>
      </c>
      <c r="D24" s="187">
        <v>2420</v>
      </c>
      <c r="E24" s="188" t="s">
        <v>174</v>
      </c>
      <c r="F24" s="187">
        <f t="shared" si="4"/>
        <v>1210</v>
      </c>
      <c r="G24" s="189" t="s">
        <v>265</v>
      </c>
      <c r="H24" s="190" t="s">
        <v>349</v>
      </c>
      <c r="I24" s="160"/>
      <c r="J24" s="224" t="b">
        <v>0</v>
      </c>
      <c r="K24" s="150">
        <f>IF(J24=TRUE,COUNTIF(J$3:J24,TRUE),0)</f>
        <v>0</v>
      </c>
      <c r="L24" s="154" t="str">
        <f t="shared" si="2"/>
        <v/>
      </c>
      <c r="N24" s="577">
        <f>J109</f>
        <v>0</v>
      </c>
      <c r="O24" s="577"/>
      <c r="P24" s="577"/>
      <c r="Q24" s="577"/>
      <c r="R24" s="577"/>
    </row>
    <row r="25" spans="1:18" ht="12" customHeight="1">
      <c r="C25" s="180" t="s">
        <v>74</v>
      </c>
      <c r="D25" s="187">
        <v>3080</v>
      </c>
      <c r="E25" s="188" t="s">
        <v>175</v>
      </c>
      <c r="F25" s="187">
        <f t="shared" si="4"/>
        <v>1540</v>
      </c>
      <c r="G25" s="189" t="s">
        <v>266</v>
      </c>
      <c r="H25" s="190" t="s">
        <v>349</v>
      </c>
      <c r="I25" s="160"/>
      <c r="J25" s="224" t="b">
        <v>0</v>
      </c>
      <c r="K25" s="150">
        <f>IF(J25=TRUE,COUNTIF(J$3:J25,TRUE),0)</f>
        <v>0</v>
      </c>
      <c r="L25" s="154" t="str">
        <f t="shared" si="2"/>
        <v/>
      </c>
      <c r="N25" s="577"/>
      <c r="O25" s="577"/>
      <c r="P25" s="577"/>
      <c r="Q25" s="577"/>
      <c r="R25" s="577"/>
    </row>
    <row r="26" spans="1:18" ht="12.75" customHeight="1">
      <c r="C26" s="162" t="s">
        <v>75</v>
      </c>
      <c r="D26" s="187">
        <v>3520</v>
      </c>
      <c r="E26" s="188" t="s">
        <v>176</v>
      </c>
      <c r="F26" s="187">
        <f t="shared" si="4"/>
        <v>1760</v>
      </c>
      <c r="G26" s="189" t="s">
        <v>267</v>
      </c>
      <c r="H26" s="190" t="s">
        <v>349</v>
      </c>
      <c r="I26" s="160"/>
      <c r="J26" s="224" t="b">
        <v>0</v>
      </c>
      <c r="K26" s="150">
        <f>IF(J26=TRUE,COUNTIF(J$3:J26,TRUE),0)</f>
        <v>0</v>
      </c>
      <c r="L26" s="154" t="str">
        <f t="shared" si="2"/>
        <v/>
      </c>
      <c r="N26" s="577"/>
      <c r="O26" s="577"/>
      <c r="P26" s="577"/>
      <c r="Q26" s="577"/>
      <c r="R26" s="577"/>
    </row>
    <row r="27" spans="1:18">
      <c r="C27" s="162" t="s">
        <v>76</v>
      </c>
      <c r="D27" s="187">
        <v>1320</v>
      </c>
      <c r="E27" s="188" t="s">
        <v>177</v>
      </c>
      <c r="F27" s="187">
        <f t="shared" si="4"/>
        <v>660</v>
      </c>
      <c r="G27" s="189" t="s">
        <v>268</v>
      </c>
      <c r="H27" s="190" t="s">
        <v>349</v>
      </c>
      <c r="I27" s="160"/>
      <c r="J27" s="224" t="b">
        <v>0</v>
      </c>
      <c r="K27" s="150">
        <f>IF(J27=TRUE,COUNTIF(J$3:J27,TRUE),0)</f>
        <v>0</v>
      </c>
      <c r="L27" s="154" t="str">
        <f t="shared" si="2"/>
        <v/>
      </c>
    </row>
    <row r="28" spans="1:18">
      <c r="C28" s="162" t="s">
        <v>77</v>
      </c>
      <c r="D28" s="187">
        <v>1650</v>
      </c>
      <c r="E28" s="188" t="s">
        <v>178</v>
      </c>
      <c r="F28" s="187">
        <f t="shared" si="4"/>
        <v>820</v>
      </c>
      <c r="G28" s="189" t="s">
        <v>269</v>
      </c>
      <c r="H28" s="193" t="s">
        <v>349</v>
      </c>
      <c r="I28" s="160"/>
      <c r="J28" s="224" t="b">
        <v>0</v>
      </c>
      <c r="K28" s="150">
        <f>IF(J28=TRUE,COUNTIF(J$3:J28,TRUE),0)</f>
        <v>0</v>
      </c>
      <c r="L28" s="154" t="str">
        <f t="shared" si="2"/>
        <v/>
      </c>
    </row>
    <row r="29" spans="1:18">
      <c r="C29" s="162" t="s">
        <v>78</v>
      </c>
      <c r="D29" s="187">
        <v>6160</v>
      </c>
      <c r="E29" s="188" t="s">
        <v>179</v>
      </c>
      <c r="F29" s="187">
        <f t="shared" si="4"/>
        <v>3080</v>
      </c>
      <c r="G29" s="189" t="s">
        <v>270</v>
      </c>
      <c r="H29" s="193" t="s">
        <v>349</v>
      </c>
      <c r="I29" s="160"/>
      <c r="J29" s="224" t="b">
        <v>0</v>
      </c>
      <c r="K29" s="150">
        <f>IF(J29=TRUE,COUNTIF(J$3:J29,TRUE),0)</f>
        <v>0</v>
      </c>
      <c r="L29" s="154" t="str">
        <f t="shared" si="2"/>
        <v/>
      </c>
    </row>
    <row r="30" spans="1:18">
      <c r="C30" s="162" t="s">
        <v>79</v>
      </c>
      <c r="D30" s="187">
        <v>1210</v>
      </c>
      <c r="E30" s="188" t="s">
        <v>180</v>
      </c>
      <c r="F30" s="187">
        <f t="shared" si="4"/>
        <v>600</v>
      </c>
      <c r="G30" s="189" t="s">
        <v>271</v>
      </c>
      <c r="H30" s="193" t="s">
        <v>349</v>
      </c>
      <c r="I30" s="160"/>
      <c r="J30" s="224" t="b">
        <v>0</v>
      </c>
      <c r="K30" s="150">
        <f>IF(J30=TRUE,COUNTIF(J$3:J30,TRUE),0)</f>
        <v>0</v>
      </c>
      <c r="L30" s="154" t="str">
        <f t="shared" si="2"/>
        <v/>
      </c>
    </row>
    <row r="31" spans="1:18" ht="12.75" customHeight="1">
      <c r="C31" s="162" t="s">
        <v>80</v>
      </c>
      <c r="D31" s="187">
        <v>3630</v>
      </c>
      <c r="E31" s="188" t="s">
        <v>181</v>
      </c>
      <c r="F31" s="187">
        <f t="shared" si="4"/>
        <v>1810</v>
      </c>
      <c r="G31" s="189" t="s">
        <v>272</v>
      </c>
      <c r="H31" s="193" t="s">
        <v>349</v>
      </c>
      <c r="I31" s="160"/>
      <c r="J31" s="224" t="b">
        <v>0</v>
      </c>
      <c r="K31" s="150">
        <f>IF(J31=TRUE,COUNTIF(J$3:J31,TRUE),0)</f>
        <v>0</v>
      </c>
      <c r="L31" s="154" t="str">
        <f t="shared" si="2"/>
        <v/>
      </c>
    </row>
    <row r="32" spans="1:18" ht="12.75" customHeight="1">
      <c r="C32" s="162" t="s">
        <v>81</v>
      </c>
      <c r="D32" s="187">
        <v>2530</v>
      </c>
      <c r="E32" s="188" t="s">
        <v>182</v>
      </c>
      <c r="F32" s="187">
        <f t="shared" si="4"/>
        <v>1260</v>
      </c>
      <c r="G32" s="189" t="s">
        <v>273</v>
      </c>
      <c r="H32" s="193" t="s">
        <v>349</v>
      </c>
      <c r="I32" s="160"/>
      <c r="J32" s="224" t="b">
        <v>0</v>
      </c>
      <c r="K32" s="150">
        <f>IF(J32=TRUE,COUNTIF(J$3:J32,TRUE),0)</f>
        <v>0</v>
      </c>
      <c r="L32" s="154" t="str">
        <f t="shared" si="2"/>
        <v/>
      </c>
    </row>
    <row r="33" spans="3:12" ht="12" customHeight="1">
      <c r="C33" s="162" t="s">
        <v>82</v>
      </c>
      <c r="D33" s="187">
        <v>2090</v>
      </c>
      <c r="E33" s="188" t="s">
        <v>183</v>
      </c>
      <c r="F33" s="187">
        <f t="shared" si="4"/>
        <v>1040</v>
      </c>
      <c r="G33" s="189" t="s">
        <v>274</v>
      </c>
      <c r="H33" s="193" t="s">
        <v>349</v>
      </c>
      <c r="I33" s="160"/>
      <c r="J33" s="224" t="b">
        <v>0</v>
      </c>
      <c r="K33" s="150">
        <f>IF(J33=TRUE,COUNTIF(J$3:J33,TRUE),0)</f>
        <v>0</v>
      </c>
      <c r="L33" s="154" t="str">
        <f t="shared" si="2"/>
        <v/>
      </c>
    </row>
    <row r="34" spans="3:12" ht="12" customHeight="1">
      <c r="C34" s="180" t="s">
        <v>83</v>
      </c>
      <c r="D34" s="187">
        <v>2760</v>
      </c>
      <c r="E34" s="188" t="s">
        <v>184</v>
      </c>
      <c r="F34" s="187">
        <f t="shared" si="4"/>
        <v>1380</v>
      </c>
      <c r="G34" s="189" t="s">
        <v>275</v>
      </c>
      <c r="H34" s="193" t="s">
        <v>349</v>
      </c>
      <c r="I34" s="160"/>
      <c r="J34" s="224" t="b">
        <v>0</v>
      </c>
      <c r="K34" s="150">
        <f>IF(J34=TRUE,COUNTIF(J$3:J34,TRUE),0)</f>
        <v>0</v>
      </c>
      <c r="L34" s="154" t="str">
        <f t="shared" si="2"/>
        <v/>
      </c>
    </row>
    <row r="35" spans="3:12" ht="12.75" customHeight="1">
      <c r="C35" s="155" t="s">
        <v>84</v>
      </c>
      <c r="D35" s="187">
        <v>3410</v>
      </c>
      <c r="E35" s="188" t="s">
        <v>185</v>
      </c>
      <c r="F35" s="187">
        <f t="shared" si="4"/>
        <v>1700</v>
      </c>
      <c r="G35" s="189" t="s">
        <v>276</v>
      </c>
      <c r="H35" s="193" t="s">
        <v>349</v>
      </c>
      <c r="I35" s="160"/>
      <c r="J35" s="224" t="b">
        <v>0</v>
      </c>
      <c r="K35" s="150">
        <f>IF(J35=TRUE,COUNTIF(J$3:J35,TRUE),0)</f>
        <v>0</v>
      </c>
      <c r="L35" s="154" t="str">
        <f t="shared" si="2"/>
        <v/>
      </c>
    </row>
    <row r="36" spans="3:12" ht="12.75" customHeight="1">
      <c r="C36" s="180" t="s">
        <v>85</v>
      </c>
      <c r="D36" s="187">
        <v>2090</v>
      </c>
      <c r="E36" s="188" t="s">
        <v>186</v>
      </c>
      <c r="F36" s="187">
        <f t="shared" si="4"/>
        <v>1040</v>
      </c>
      <c r="G36" s="189" t="s">
        <v>277</v>
      </c>
      <c r="H36" s="193" t="s">
        <v>349</v>
      </c>
      <c r="I36" s="160"/>
      <c r="J36" s="224" t="b">
        <v>0</v>
      </c>
      <c r="K36" s="150">
        <f>IF(J36=TRUE,COUNTIF(J$3:J36,TRUE),0)</f>
        <v>0</v>
      </c>
      <c r="L36" s="154" t="str">
        <f t="shared" si="2"/>
        <v/>
      </c>
    </row>
    <row r="37" spans="3:12" ht="12.75" customHeight="1">
      <c r="C37" s="180" t="s">
        <v>86</v>
      </c>
      <c r="D37" s="187">
        <v>2530</v>
      </c>
      <c r="E37" s="188" t="s">
        <v>187</v>
      </c>
      <c r="F37" s="187">
        <f t="shared" si="4"/>
        <v>1260</v>
      </c>
      <c r="G37" s="189" t="s">
        <v>278</v>
      </c>
      <c r="H37" s="193" t="s">
        <v>349</v>
      </c>
      <c r="I37" s="160"/>
      <c r="J37" s="224" t="b">
        <v>0</v>
      </c>
      <c r="K37" s="150">
        <f>IF(J37=TRUE,COUNTIF(J$3:J37,TRUE),0)</f>
        <v>0</v>
      </c>
      <c r="L37" s="154" t="str">
        <f t="shared" si="2"/>
        <v/>
      </c>
    </row>
    <row r="38" spans="3:12" ht="12.75" customHeight="1">
      <c r="C38" s="162" t="s">
        <v>87</v>
      </c>
      <c r="D38" s="187">
        <v>2970</v>
      </c>
      <c r="E38" s="188" t="s">
        <v>188</v>
      </c>
      <c r="F38" s="187">
        <f t="shared" si="4"/>
        <v>1480</v>
      </c>
      <c r="G38" s="189" t="s">
        <v>279</v>
      </c>
      <c r="H38" s="193" t="s">
        <v>349</v>
      </c>
      <c r="I38" s="160"/>
      <c r="J38" s="224" t="b">
        <v>0</v>
      </c>
      <c r="K38" s="150">
        <f>IF(J38=TRUE,COUNTIF(J$3:J38,TRUE),0)</f>
        <v>0</v>
      </c>
      <c r="L38" s="154" t="str">
        <f t="shared" si="2"/>
        <v/>
      </c>
    </row>
    <row r="39" spans="3:12" ht="12.75" customHeight="1">
      <c r="C39" s="194" t="s">
        <v>88</v>
      </c>
      <c r="D39" s="195">
        <v>2860</v>
      </c>
      <c r="E39" s="196" t="s">
        <v>189</v>
      </c>
      <c r="F39" s="197">
        <f t="shared" si="4"/>
        <v>1430</v>
      </c>
      <c r="G39" s="198" t="s">
        <v>280</v>
      </c>
      <c r="H39" s="199" t="s">
        <v>349</v>
      </c>
      <c r="I39" s="160"/>
      <c r="J39" s="224" t="b">
        <v>0</v>
      </c>
      <c r="K39" s="150">
        <f>IF(J39=TRUE,COUNTIF(J$3:J39,TRUE),0)</f>
        <v>0</v>
      </c>
      <c r="L39" s="154" t="str">
        <f t="shared" ref="L39:L66" si="6">IF(K39&gt;0,C39,"")</f>
        <v/>
      </c>
    </row>
    <row r="40" spans="3:12" ht="12.75" customHeight="1">
      <c r="C40" s="200" t="s">
        <v>89</v>
      </c>
      <c r="D40" s="195">
        <v>770</v>
      </c>
      <c r="E40" s="196" t="s">
        <v>190</v>
      </c>
      <c r="F40" s="197">
        <f t="shared" si="4"/>
        <v>380</v>
      </c>
      <c r="G40" s="198" t="s">
        <v>281</v>
      </c>
      <c r="H40" s="199" t="s">
        <v>349</v>
      </c>
      <c r="I40" s="160"/>
      <c r="J40" s="224" t="b">
        <v>0</v>
      </c>
      <c r="K40" s="150">
        <f>IF(J40=TRUE,COUNTIF(J$3:J40,TRUE),0)</f>
        <v>0</v>
      </c>
      <c r="L40" s="154" t="str">
        <f t="shared" si="6"/>
        <v/>
      </c>
    </row>
    <row r="41" spans="3:12" ht="12.75" customHeight="1">
      <c r="C41" s="194" t="s">
        <v>90</v>
      </c>
      <c r="D41" s="195">
        <v>2310</v>
      </c>
      <c r="E41" s="196" t="s">
        <v>191</v>
      </c>
      <c r="F41" s="197">
        <f t="shared" si="4"/>
        <v>1150</v>
      </c>
      <c r="G41" s="198" t="s">
        <v>282</v>
      </c>
      <c r="H41" s="199" t="s">
        <v>349</v>
      </c>
      <c r="I41" s="160"/>
      <c r="J41" s="224" t="b">
        <v>0</v>
      </c>
      <c r="K41" s="150">
        <f>IF(J41=TRUE,COUNTIF(J$3:J41,TRUE),0)</f>
        <v>0</v>
      </c>
      <c r="L41" s="154" t="str">
        <f t="shared" si="6"/>
        <v/>
      </c>
    </row>
    <row r="42" spans="3:12" ht="12" customHeight="1" thickBot="1">
      <c r="C42" s="200" t="s">
        <v>91</v>
      </c>
      <c r="D42" s="201">
        <v>1870</v>
      </c>
      <c r="E42" s="202" t="s">
        <v>192</v>
      </c>
      <c r="F42" s="203">
        <f t="shared" si="4"/>
        <v>930</v>
      </c>
      <c r="G42" s="204" t="s">
        <v>283</v>
      </c>
      <c r="H42" s="205" t="s">
        <v>349</v>
      </c>
      <c r="I42" s="160"/>
      <c r="J42" s="224" t="b">
        <v>0</v>
      </c>
      <c r="K42" s="150">
        <f>IF(J42=TRUE,COUNTIF(J$3:J42,TRUE),0)</f>
        <v>0</v>
      </c>
      <c r="L42" s="154" t="str">
        <f t="shared" si="6"/>
        <v/>
      </c>
    </row>
    <row r="43" spans="3:12" ht="12.75" customHeight="1" thickBot="1">
      <c r="C43" s="153" t="s">
        <v>360</v>
      </c>
      <c r="D43" s="169"/>
      <c r="E43" s="170"/>
      <c r="F43" s="171"/>
      <c r="G43" s="172"/>
      <c r="H43" s="173"/>
      <c r="I43" s="149"/>
      <c r="J43" s="224"/>
      <c r="K43" s="150">
        <f>IF(J43=TRUE,COUNTIF(J$3:J43,TRUE),0)</f>
        <v>0</v>
      </c>
      <c r="L43" s="154" t="str">
        <f t="shared" si="6"/>
        <v/>
      </c>
    </row>
    <row r="44" spans="3:12" ht="12.75" customHeight="1">
      <c r="C44" s="178" t="s">
        <v>92</v>
      </c>
      <c r="D44" s="156">
        <v>8580</v>
      </c>
      <c r="E44" s="157" t="s">
        <v>193</v>
      </c>
      <c r="F44" s="156">
        <f t="shared" ref="F44:F53" si="7">ROUNDDOWN(D44/2,-1)</f>
        <v>4290</v>
      </c>
      <c r="G44" s="158" t="s">
        <v>284</v>
      </c>
      <c r="H44" s="159" t="s">
        <v>349</v>
      </c>
      <c r="I44" s="160"/>
      <c r="J44" s="224" t="b">
        <v>0</v>
      </c>
      <c r="K44" s="150">
        <f>IF(J44=TRUE,COUNTIF(J$3:J44,TRUE),0)</f>
        <v>0</v>
      </c>
      <c r="L44" s="154" t="str">
        <f t="shared" si="6"/>
        <v/>
      </c>
    </row>
    <row r="45" spans="3:12" ht="12" customHeight="1">
      <c r="C45" s="180" t="s">
        <v>93</v>
      </c>
      <c r="D45" s="187">
        <v>4620</v>
      </c>
      <c r="E45" s="188" t="s">
        <v>194</v>
      </c>
      <c r="F45" s="187">
        <f t="shared" si="7"/>
        <v>2310</v>
      </c>
      <c r="G45" s="189" t="s">
        <v>285</v>
      </c>
      <c r="H45" s="193" t="s">
        <v>349</v>
      </c>
      <c r="I45" s="160"/>
      <c r="J45" s="224" t="b">
        <v>0</v>
      </c>
      <c r="K45" s="150">
        <f>IF(J45=TRUE,COUNTIF(J$3:J45,TRUE),0)</f>
        <v>0</v>
      </c>
      <c r="L45" s="154" t="str">
        <f t="shared" si="6"/>
        <v/>
      </c>
    </row>
    <row r="46" spans="3:12" ht="12" customHeight="1">
      <c r="C46" s="180" t="s">
        <v>94</v>
      </c>
      <c r="D46" s="163">
        <v>6710</v>
      </c>
      <c r="E46" s="164" t="s">
        <v>195</v>
      </c>
      <c r="F46" s="163">
        <f t="shared" si="7"/>
        <v>3350</v>
      </c>
      <c r="G46" s="165" t="s">
        <v>286</v>
      </c>
      <c r="H46" s="206" t="s">
        <v>349</v>
      </c>
      <c r="I46" s="160"/>
      <c r="J46" s="224" t="b">
        <v>0</v>
      </c>
      <c r="K46" s="150">
        <f>IF(J46=TRUE,COUNTIF(J$3:J46,TRUE),0)</f>
        <v>0</v>
      </c>
      <c r="L46" s="154" t="str">
        <f t="shared" si="6"/>
        <v/>
      </c>
    </row>
    <row r="47" spans="3:12" ht="12" customHeight="1">
      <c r="C47" s="180" t="s">
        <v>95</v>
      </c>
      <c r="D47" s="187">
        <v>2750</v>
      </c>
      <c r="E47" s="188" t="s">
        <v>196</v>
      </c>
      <c r="F47" s="187">
        <f t="shared" si="7"/>
        <v>1370</v>
      </c>
      <c r="G47" s="189" t="s">
        <v>287</v>
      </c>
      <c r="H47" s="193" t="s">
        <v>349</v>
      </c>
      <c r="I47" s="160"/>
      <c r="J47" s="224" t="b">
        <v>0</v>
      </c>
      <c r="K47" s="150">
        <f>IF(J47=TRUE,COUNTIF(J$3:J47,TRUE),0)</f>
        <v>0</v>
      </c>
      <c r="L47" s="154" t="str">
        <f t="shared" si="6"/>
        <v/>
      </c>
    </row>
    <row r="48" spans="3:12" ht="12" customHeight="1">
      <c r="C48" s="180" t="s">
        <v>96</v>
      </c>
      <c r="D48" s="163">
        <v>1320</v>
      </c>
      <c r="E48" s="164" t="s">
        <v>197</v>
      </c>
      <c r="F48" s="163">
        <f t="shared" si="7"/>
        <v>660</v>
      </c>
      <c r="G48" s="165" t="s">
        <v>288</v>
      </c>
      <c r="H48" s="206" t="s">
        <v>349</v>
      </c>
      <c r="I48" s="160"/>
      <c r="J48" s="224" t="b">
        <v>0</v>
      </c>
      <c r="K48" s="150">
        <f>IF(J48=TRUE,COUNTIF(J$3:J48,TRUE),0)</f>
        <v>0</v>
      </c>
      <c r="L48" s="154" t="str">
        <f t="shared" si="6"/>
        <v/>
      </c>
    </row>
    <row r="49" spans="3:12" ht="12.75" customHeight="1">
      <c r="C49" s="180" t="s">
        <v>97</v>
      </c>
      <c r="D49" s="163">
        <v>1870</v>
      </c>
      <c r="E49" s="164" t="s">
        <v>198</v>
      </c>
      <c r="F49" s="163">
        <f t="shared" si="7"/>
        <v>930</v>
      </c>
      <c r="G49" s="165" t="s">
        <v>289</v>
      </c>
      <c r="H49" s="206" t="s">
        <v>349</v>
      </c>
      <c r="I49" s="160"/>
      <c r="J49" s="224" t="b">
        <v>0</v>
      </c>
      <c r="K49" s="150">
        <f>IF(J49=TRUE,COUNTIF(J$3:J49,TRUE),0)</f>
        <v>0</v>
      </c>
      <c r="L49" s="154" t="str">
        <f t="shared" si="6"/>
        <v/>
      </c>
    </row>
    <row r="50" spans="3:12" ht="12.75" customHeight="1">
      <c r="C50" s="162" t="s">
        <v>98</v>
      </c>
      <c r="D50" s="163">
        <v>1100</v>
      </c>
      <c r="E50" s="164" t="s">
        <v>199</v>
      </c>
      <c r="F50" s="163">
        <f t="shared" si="7"/>
        <v>550</v>
      </c>
      <c r="G50" s="165" t="s">
        <v>290</v>
      </c>
      <c r="H50" s="206" t="s">
        <v>349</v>
      </c>
      <c r="I50" s="160"/>
      <c r="J50" s="224" t="b">
        <v>0</v>
      </c>
      <c r="K50" s="150">
        <f>IF(J50=TRUE,COUNTIF(J$3:J50,TRUE),0)</f>
        <v>0</v>
      </c>
      <c r="L50" s="154" t="str">
        <f t="shared" si="6"/>
        <v/>
      </c>
    </row>
    <row r="51" spans="3:12">
      <c r="C51" s="207" t="s">
        <v>99</v>
      </c>
      <c r="D51" s="195">
        <v>4730</v>
      </c>
      <c r="E51" s="196" t="s">
        <v>200</v>
      </c>
      <c r="F51" s="197">
        <f t="shared" si="7"/>
        <v>2360</v>
      </c>
      <c r="G51" s="198" t="s">
        <v>291</v>
      </c>
      <c r="H51" s="199" t="s">
        <v>349</v>
      </c>
      <c r="I51" s="160"/>
      <c r="J51" s="224" t="b">
        <v>0</v>
      </c>
      <c r="K51" s="150">
        <f>IF(J51=TRUE,COUNTIF(J$3:J51,TRUE),0)</f>
        <v>0</v>
      </c>
      <c r="L51" s="154" t="str">
        <f t="shared" si="6"/>
        <v/>
      </c>
    </row>
    <row r="52" spans="3:12" ht="12" customHeight="1">
      <c r="C52" s="162" t="s">
        <v>100</v>
      </c>
      <c r="D52" s="187">
        <v>3410</v>
      </c>
      <c r="E52" s="188" t="s">
        <v>201</v>
      </c>
      <c r="F52" s="187">
        <f t="shared" si="7"/>
        <v>1700</v>
      </c>
      <c r="G52" s="189" t="s">
        <v>292</v>
      </c>
      <c r="H52" s="193" t="s">
        <v>349</v>
      </c>
      <c r="I52" s="160"/>
      <c r="J52" s="224" t="b">
        <v>0</v>
      </c>
      <c r="K52" s="150">
        <f>IF(J52=TRUE,COUNTIF(J$3:J52,TRUE),0)</f>
        <v>0</v>
      </c>
      <c r="L52" s="154" t="str">
        <f t="shared" si="6"/>
        <v/>
      </c>
    </row>
    <row r="53" spans="3:12" ht="12.75" customHeight="1" thickBot="1">
      <c r="C53" s="200" t="s">
        <v>101</v>
      </c>
      <c r="D53" s="201">
        <v>880</v>
      </c>
      <c r="E53" s="202" t="s">
        <v>202</v>
      </c>
      <c r="F53" s="203">
        <f t="shared" si="7"/>
        <v>440</v>
      </c>
      <c r="G53" s="204" t="s">
        <v>293</v>
      </c>
      <c r="H53" s="205" t="s">
        <v>349</v>
      </c>
      <c r="I53" s="160"/>
      <c r="J53" s="224" t="b">
        <v>0</v>
      </c>
      <c r="K53" s="150">
        <f>IF(J53=TRUE,COUNTIF(J$3:J53,TRUE),0)</f>
        <v>0</v>
      </c>
      <c r="L53" s="154" t="str">
        <f t="shared" si="6"/>
        <v/>
      </c>
    </row>
    <row r="54" spans="3:12" ht="12.75" customHeight="1" thickBot="1">
      <c r="C54" s="153" t="s">
        <v>102</v>
      </c>
      <c r="D54" s="169"/>
      <c r="E54" s="170"/>
      <c r="F54" s="171"/>
      <c r="G54" s="172"/>
      <c r="H54" s="173"/>
      <c r="I54" s="149"/>
      <c r="J54" s="224"/>
      <c r="K54" s="150">
        <f>IF(J54=TRUE,COUNTIF(J$3:J54,TRUE),0)</f>
        <v>0</v>
      </c>
      <c r="L54" s="154" t="str">
        <f t="shared" si="6"/>
        <v/>
      </c>
    </row>
    <row r="55" spans="3:12" ht="12.75" customHeight="1">
      <c r="C55" s="178" t="s">
        <v>103</v>
      </c>
      <c r="D55" s="156">
        <v>3080</v>
      </c>
      <c r="E55" s="157" t="s">
        <v>203</v>
      </c>
      <c r="F55" s="156">
        <f t="shared" ref="F55:F57" si="8">ROUNDDOWN(D55/2,-1)</f>
        <v>1540</v>
      </c>
      <c r="G55" s="158" t="s">
        <v>294</v>
      </c>
      <c r="H55" s="159" t="s">
        <v>349</v>
      </c>
      <c r="I55" s="160"/>
      <c r="J55" s="224" t="b">
        <v>0</v>
      </c>
      <c r="K55" s="150">
        <f>IF(J55=TRUE,COUNTIF(J$3:J55,TRUE),0)</f>
        <v>0</v>
      </c>
      <c r="L55" s="154" t="str">
        <f t="shared" si="6"/>
        <v/>
      </c>
    </row>
    <row r="56" spans="3:12" ht="12.75" customHeight="1">
      <c r="C56" s="162" t="s">
        <v>104</v>
      </c>
      <c r="D56" s="163">
        <v>660</v>
      </c>
      <c r="E56" s="164" t="s">
        <v>204</v>
      </c>
      <c r="F56" s="163">
        <f t="shared" si="8"/>
        <v>330</v>
      </c>
      <c r="G56" s="165" t="s">
        <v>295</v>
      </c>
      <c r="H56" s="206" t="s">
        <v>349</v>
      </c>
      <c r="I56" s="160"/>
      <c r="J56" s="224" t="b">
        <v>0</v>
      </c>
      <c r="K56" s="150">
        <f>IF(J56=TRUE,COUNTIF(J$3:J56,TRUE),0)</f>
        <v>0</v>
      </c>
      <c r="L56" s="154" t="str">
        <f t="shared" si="6"/>
        <v/>
      </c>
    </row>
    <row r="57" spans="3:12" ht="12.75" customHeight="1" thickBot="1">
      <c r="C57" s="162" t="s">
        <v>105</v>
      </c>
      <c r="D57" s="181">
        <v>1540</v>
      </c>
      <c r="E57" s="182" t="s">
        <v>205</v>
      </c>
      <c r="F57" s="181">
        <f t="shared" si="8"/>
        <v>770</v>
      </c>
      <c r="G57" s="183" t="s">
        <v>296</v>
      </c>
      <c r="H57" s="208" t="s">
        <v>349</v>
      </c>
      <c r="I57" s="160"/>
      <c r="J57" s="224" t="b">
        <v>0</v>
      </c>
      <c r="K57" s="150">
        <f>IF(J57=TRUE,COUNTIF(J$3:J57,TRUE),0)</f>
        <v>0</v>
      </c>
      <c r="L57" s="154" t="str">
        <f t="shared" si="6"/>
        <v/>
      </c>
    </row>
    <row r="58" spans="3:12" ht="12.75" customHeight="1" thickBot="1">
      <c r="C58" s="153" t="s">
        <v>106</v>
      </c>
      <c r="D58" s="169"/>
      <c r="E58" s="170"/>
      <c r="F58" s="171"/>
      <c r="G58" s="172"/>
      <c r="H58" s="173"/>
      <c r="I58" s="149"/>
      <c r="J58" s="224"/>
      <c r="K58" s="150">
        <f>IF(J58=TRUE,COUNTIF(J$3:J58,TRUE),0)</f>
        <v>0</v>
      </c>
      <c r="L58" s="154" t="str">
        <f t="shared" si="6"/>
        <v/>
      </c>
    </row>
    <row r="59" spans="3:12" ht="12.75" customHeight="1">
      <c r="C59" s="178" t="s">
        <v>107</v>
      </c>
      <c r="D59" s="156">
        <v>990</v>
      </c>
      <c r="E59" s="157" t="s">
        <v>206</v>
      </c>
      <c r="F59" s="156">
        <f t="shared" ref="F59:F60" si="9">ROUNDDOWN(D59/2,-1)</f>
        <v>490</v>
      </c>
      <c r="G59" s="158" t="s">
        <v>297</v>
      </c>
      <c r="H59" s="159" t="s">
        <v>349</v>
      </c>
      <c r="I59" s="160"/>
      <c r="J59" s="224" t="b">
        <v>0</v>
      </c>
      <c r="K59" s="150">
        <f>IF(J59=TRUE,COUNTIF(J$3:J59,TRUE),0)</f>
        <v>0</v>
      </c>
      <c r="L59" s="154" t="str">
        <f t="shared" si="6"/>
        <v/>
      </c>
    </row>
    <row r="60" spans="3:12" ht="12" customHeight="1" thickBot="1">
      <c r="C60" s="162" t="s">
        <v>108</v>
      </c>
      <c r="D60" s="166">
        <v>2090</v>
      </c>
      <c r="E60" s="167" t="s">
        <v>207</v>
      </c>
      <c r="F60" s="166">
        <f t="shared" si="9"/>
        <v>1040</v>
      </c>
      <c r="G60" s="168" t="s">
        <v>298</v>
      </c>
      <c r="H60" s="209" t="s">
        <v>350</v>
      </c>
      <c r="I60" s="160"/>
      <c r="J60" s="224" t="b">
        <v>0</v>
      </c>
      <c r="K60" s="150">
        <f>IF(J60=TRUE,COUNTIF(J$3:J60,TRUE),0)</f>
        <v>0</v>
      </c>
      <c r="L60" s="154" t="str">
        <f t="shared" si="6"/>
        <v/>
      </c>
    </row>
    <row r="61" spans="3:12" ht="12.75" customHeight="1" thickBot="1">
      <c r="C61" s="153" t="s">
        <v>109</v>
      </c>
      <c r="D61" s="169"/>
      <c r="E61" s="170"/>
      <c r="F61" s="171"/>
      <c r="G61" s="172"/>
      <c r="H61" s="173"/>
      <c r="I61" s="149"/>
      <c r="J61" s="224"/>
      <c r="K61" s="150">
        <f>IF(J61=TRUE,COUNTIF(J$3:J61,TRUE),0)</f>
        <v>0</v>
      </c>
      <c r="L61" s="154" t="str">
        <f t="shared" si="6"/>
        <v/>
      </c>
    </row>
    <row r="62" spans="3:12" ht="12.75" customHeight="1">
      <c r="C62" s="180" t="s">
        <v>110</v>
      </c>
      <c r="D62" s="163">
        <v>880</v>
      </c>
      <c r="E62" s="164" t="s">
        <v>208</v>
      </c>
      <c r="F62" s="163">
        <f t="shared" ref="F62:F66" si="10">ROUNDDOWN(D62/2,-1)</f>
        <v>440</v>
      </c>
      <c r="G62" s="165" t="s">
        <v>299</v>
      </c>
      <c r="H62" s="206" t="s">
        <v>349</v>
      </c>
      <c r="I62" s="160"/>
      <c r="J62" s="224" t="b">
        <v>0</v>
      </c>
      <c r="K62" s="150">
        <f>IF(J62=TRUE,COUNTIF(J$3:J62,TRUE),0)</f>
        <v>0</v>
      </c>
      <c r="L62" s="154" t="str">
        <f t="shared" si="6"/>
        <v/>
      </c>
    </row>
    <row r="63" spans="3:12" ht="12.75" customHeight="1">
      <c r="C63" s="180" t="s">
        <v>111</v>
      </c>
      <c r="D63" s="163">
        <v>4180</v>
      </c>
      <c r="E63" s="164" t="s">
        <v>209</v>
      </c>
      <c r="F63" s="163">
        <f t="shared" si="10"/>
        <v>2090</v>
      </c>
      <c r="G63" s="165" t="s">
        <v>300</v>
      </c>
      <c r="H63" s="206" t="s">
        <v>349</v>
      </c>
      <c r="I63" s="160"/>
      <c r="J63" s="224" t="b">
        <v>0</v>
      </c>
      <c r="K63" s="150">
        <f>IF(J63=TRUE,COUNTIF(J$3:J63,TRUE),0)</f>
        <v>0</v>
      </c>
      <c r="L63" s="154" t="str">
        <f t="shared" si="6"/>
        <v/>
      </c>
    </row>
    <row r="64" spans="3:12" ht="12.75" customHeight="1">
      <c r="C64" s="180" t="s">
        <v>112</v>
      </c>
      <c r="D64" s="187">
        <v>176660</v>
      </c>
      <c r="E64" s="188" t="s">
        <v>210</v>
      </c>
      <c r="F64" s="187">
        <f t="shared" si="10"/>
        <v>88330</v>
      </c>
      <c r="G64" s="189" t="s">
        <v>301</v>
      </c>
      <c r="H64" s="193" t="s">
        <v>350</v>
      </c>
      <c r="I64" s="160"/>
      <c r="J64" s="224" t="b">
        <v>0</v>
      </c>
      <c r="K64" s="150">
        <f>IF(J64=TRUE,COUNTIF(J$3:J64,TRUE),0)</f>
        <v>0</v>
      </c>
      <c r="L64" s="154" t="str">
        <f t="shared" si="6"/>
        <v/>
      </c>
    </row>
    <row r="65" spans="3:12" ht="12.75" customHeight="1">
      <c r="C65" s="162" t="s">
        <v>113</v>
      </c>
      <c r="D65" s="187">
        <v>35860</v>
      </c>
      <c r="E65" s="188" t="s">
        <v>211</v>
      </c>
      <c r="F65" s="187">
        <f t="shared" si="10"/>
        <v>17930</v>
      </c>
      <c r="G65" s="189" t="s">
        <v>302</v>
      </c>
      <c r="H65" s="193" t="s">
        <v>350</v>
      </c>
      <c r="I65" s="160"/>
      <c r="J65" s="224" t="b">
        <v>0</v>
      </c>
      <c r="K65" s="150">
        <f>IF(J65=TRUE,COUNTIF(J$3:J65,TRUE),0)</f>
        <v>0</v>
      </c>
      <c r="L65" s="154" t="str">
        <f t="shared" si="6"/>
        <v/>
      </c>
    </row>
    <row r="66" spans="3:12" ht="12" customHeight="1" thickBot="1">
      <c r="C66" s="162" t="s">
        <v>114</v>
      </c>
      <c r="D66" s="181">
        <v>4180</v>
      </c>
      <c r="E66" s="182" t="s">
        <v>212</v>
      </c>
      <c r="F66" s="181">
        <f t="shared" si="10"/>
        <v>2090</v>
      </c>
      <c r="G66" s="183" t="s">
        <v>303</v>
      </c>
      <c r="H66" s="208" t="s">
        <v>349</v>
      </c>
      <c r="I66" s="160"/>
      <c r="J66" s="224" t="b">
        <v>0</v>
      </c>
      <c r="K66" s="150">
        <f>IF(J66=TRUE,COUNTIF(J$3:J66,TRUE),0)</f>
        <v>0</v>
      </c>
      <c r="L66" s="154" t="str">
        <f t="shared" si="6"/>
        <v/>
      </c>
    </row>
    <row r="67" spans="3:12" ht="12" customHeight="1" thickBot="1">
      <c r="C67" s="153" t="s">
        <v>115</v>
      </c>
      <c r="D67" s="169"/>
      <c r="E67" s="170"/>
      <c r="F67" s="171"/>
      <c r="G67" s="172"/>
      <c r="H67" s="173"/>
      <c r="I67" s="149"/>
      <c r="J67" s="224"/>
      <c r="K67" s="150">
        <f>IF(J67=TRUE,COUNTIF(J$3:J67,TRUE),0)</f>
        <v>0</v>
      </c>
      <c r="L67" s="154" t="str">
        <f t="shared" ref="L67:L96" si="11">IF(K67&gt;0,C67,"")</f>
        <v/>
      </c>
    </row>
    <row r="68" spans="3:12">
      <c r="C68" s="180" t="s">
        <v>116</v>
      </c>
      <c r="D68" s="163">
        <v>600</v>
      </c>
      <c r="E68" s="164" t="s">
        <v>213</v>
      </c>
      <c r="F68" s="163">
        <f t="shared" ref="F68:F72" si="12">ROUNDDOWN(D68/2,-1)</f>
        <v>300</v>
      </c>
      <c r="G68" s="165" t="s">
        <v>304</v>
      </c>
      <c r="H68" s="206" t="s">
        <v>349</v>
      </c>
      <c r="I68" s="160"/>
      <c r="J68" s="224" t="b">
        <v>0</v>
      </c>
      <c r="K68" s="150">
        <f>IF(J68=TRUE,COUNTIF(J$3:J68,TRUE),0)</f>
        <v>0</v>
      </c>
      <c r="L68" s="154" t="str">
        <f t="shared" si="11"/>
        <v/>
      </c>
    </row>
    <row r="69" spans="3:12" ht="12.75" customHeight="1">
      <c r="C69" s="180" t="s">
        <v>117</v>
      </c>
      <c r="D69" s="163">
        <v>550</v>
      </c>
      <c r="E69" s="164" t="s">
        <v>214</v>
      </c>
      <c r="F69" s="163">
        <f t="shared" si="12"/>
        <v>270</v>
      </c>
      <c r="G69" s="165" t="s">
        <v>305</v>
      </c>
      <c r="H69" s="206" t="s">
        <v>349</v>
      </c>
      <c r="I69" s="160"/>
      <c r="J69" s="224" t="b">
        <v>0</v>
      </c>
      <c r="K69" s="150">
        <f>IF(J69=TRUE,COUNTIF(J$3:J69,TRUE),0)</f>
        <v>0</v>
      </c>
      <c r="L69" s="154" t="str">
        <f t="shared" si="11"/>
        <v/>
      </c>
    </row>
    <row r="70" spans="3:12" ht="12.75" customHeight="1">
      <c r="C70" s="180" t="s">
        <v>118</v>
      </c>
      <c r="D70" s="163">
        <v>550</v>
      </c>
      <c r="E70" s="164" t="s">
        <v>215</v>
      </c>
      <c r="F70" s="163">
        <f t="shared" si="12"/>
        <v>270</v>
      </c>
      <c r="G70" s="165" t="s">
        <v>306</v>
      </c>
      <c r="H70" s="206" t="s">
        <v>349</v>
      </c>
      <c r="I70" s="160"/>
      <c r="J70" s="224" t="b">
        <v>0</v>
      </c>
      <c r="K70" s="150">
        <f>IF(J70=TRUE,COUNTIF(J$3:J70,TRUE),0)</f>
        <v>0</v>
      </c>
      <c r="L70" s="154" t="str">
        <f t="shared" si="11"/>
        <v/>
      </c>
    </row>
    <row r="71" spans="3:12">
      <c r="C71" s="180" t="s">
        <v>119</v>
      </c>
      <c r="D71" s="163">
        <v>950</v>
      </c>
      <c r="E71" s="164" t="s">
        <v>216</v>
      </c>
      <c r="F71" s="163">
        <f t="shared" si="12"/>
        <v>470</v>
      </c>
      <c r="G71" s="165" t="s">
        <v>307</v>
      </c>
      <c r="H71" s="206" t="s">
        <v>349</v>
      </c>
      <c r="I71" s="160"/>
      <c r="J71" s="224" t="b">
        <v>0</v>
      </c>
      <c r="K71" s="150">
        <f>IF(J71=TRUE,COUNTIF(J$3:J71,TRUE),0)</f>
        <v>0</v>
      </c>
      <c r="L71" s="154" t="str">
        <f t="shared" si="11"/>
        <v/>
      </c>
    </row>
    <row r="72" spans="3:12" ht="13.5" thickBot="1">
      <c r="C72" s="162" t="s">
        <v>120</v>
      </c>
      <c r="D72" s="166">
        <v>230</v>
      </c>
      <c r="E72" s="167" t="s">
        <v>217</v>
      </c>
      <c r="F72" s="166">
        <f t="shared" si="12"/>
        <v>110</v>
      </c>
      <c r="G72" s="168" t="s">
        <v>308</v>
      </c>
      <c r="H72" s="209" t="s">
        <v>349</v>
      </c>
      <c r="I72" s="160"/>
      <c r="J72" s="224" t="b">
        <v>0</v>
      </c>
      <c r="K72" s="150">
        <f>IF(J72=TRUE,COUNTIF(J$3:J72,TRUE),0)</f>
        <v>0</v>
      </c>
      <c r="L72" s="154" t="str">
        <f t="shared" si="11"/>
        <v/>
      </c>
    </row>
    <row r="73" spans="3:12" ht="13.5" thickBot="1">
      <c r="C73" s="153" t="s">
        <v>121</v>
      </c>
      <c r="D73" s="169"/>
      <c r="E73" s="170"/>
      <c r="F73" s="171"/>
      <c r="G73" s="172"/>
      <c r="H73" s="173"/>
      <c r="I73" s="149"/>
      <c r="J73" s="224"/>
      <c r="K73" s="150">
        <f>IF(J73=TRUE,COUNTIF(J$3:J73,TRUE),0)</f>
        <v>0</v>
      </c>
      <c r="L73" s="154" t="str">
        <f t="shared" si="11"/>
        <v/>
      </c>
    </row>
    <row r="74" spans="3:12">
      <c r="C74" s="178" t="s">
        <v>122</v>
      </c>
      <c r="D74" s="156">
        <v>3080</v>
      </c>
      <c r="E74" s="157" t="s">
        <v>218</v>
      </c>
      <c r="F74" s="156">
        <f t="shared" ref="F74:F79" si="13">ROUNDDOWN(D74/2,-1)</f>
        <v>1540</v>
      </c>
      <c r="G74" s="158" t="s">
        <v>309</v>
      </c>
      <c r="H74" s="159" t="s">
        <v>351</v>
      </c>
      <c r="I74" s="160"/>
      <c r="J74" s="224" t="b">
        <v>0</v>
      </c>
      <c r="K74" s="150">
        <f>IF(J74=TRUE,COUNTIF(J$3:J74,TRUE),0)</f>
        <v>0</v>
      </c>
      <c r="L74" s="154" t="str">
        <f t="shared" si="11"/>
        <v/>
      </c>
    </row>
    <row r="75" spans="3:12" ht="12.75" customHeight="1">
      <c r="C75" s="180" t="s">
        <v>123</v>
      </c>
      <c r="D75" s="163">
        <v>2420</v>
      </c>
      <c r="E75" s="164" t="s">
        <v>219</v>
      </c>
      <c r="F75" s="163">
        <f t="shared" si="13"/>
        <v>1210</v>
      </c>
      <c r="G75" s="165" t="s">
        <v>310</v>
      </c>
      <c r="H75" s="206" t="s">
        <v>352</v>
      </c>
      <c r="I75" s="160"/>
      <c r="J75" s="224" t="b">
        <v>0</v>
      </c>
      <c r="K75" s="150">
        <f>IF(J75=TRUE,COUNTIF(J$3:J75,TRUE),0)</f>
        <v>0</v>
      </c>
      <c r="L75" s="154" t="str">
        <f t="shared" si="11"/>
        <v/>
      </c>
    </row>
    <row r="76" spans="3:12" ht="12.75" customHeight="1">
      <c r="C76" s="180" t="s">
        <v>124</v>
      </c>
      <c r="D76" s="163">
        <v>1760</v>
      </c>
      <c r="E76" s="164" t="s">
        <v>220</v>
      </c>
      <c r="F76" s="163">
        <f t="shared" si="13"/>
        <v>880</v>
      </c>
      <c r="G76" s="165" t="s">
        <v>311</v>
      </c>
      <c r="H76" s="206" t="s">
        <v>353</v>
      </c>
      <c r="I76" s="160"/>
      <c r="J76" s="224" t="b">
        <v>0</v>
      </c>
      <c r="K76" s="150">
        <f>IF(J76=TRUE,COUNTIF(J$3:J76,TRUE),0)</f>
        <v>0</v>
      </c>
      <c r="L76" s="154" t="str">
        <f t="shared" si="11"/>
        <v/>
      </c>
    </row>
    <row r="77" spans="3:12" ht="12.75" customHeight="1">
      <c r="C77" s="162" t="s">
        <v>125</v>
      </c>
      <c r="D77" s="163">
        <v>1430</v>
      </c>
      <c r="E77" s="164" t="s">
        <v>221</v>
      </c>
      <c r="F77" s="163">
        <f t="shared" si="13"/>
        <v>710</v>
      </c>
      <c r="G77" s="165" t="s">
        <v>312</v>
      </c>
      <c r="H77" s="206" t="s">
        <v>354</v>
      </c>
      <c r="I77" s="160"/>
      <c r="J77" s="224" t="b">
        <v>0</v>
      </c>
      <c r="K77" s="150">
        <f>IF(J77=TRUE,COUNTIF(J$3:J77,TRUE),0)</f>
        <v>0</v>
      </c>
      <c r="L77" s="154" t="str">
        <f t="shared" si="11"/>
        <v/>
      </c>
    </row>
    <row r="78" spans="3:12" ht="12" customHeight="1">
      <c r="C78" s="162" t="s">
        <v>126</v>
      </c>
      <c r="D78" s="187">
        <v>440</v>
      </c>
      <c r="E78" s="188" t="s">
        <v>222</v>
      </c>
      <c r="F78" s="187">
        <f t="shared" si="13"/>
        <v>220</v>
      </c>
      <c r="G78" s="189" t="s">
        <v>313</v>
      </c>
      <c r="H78" s="193" t="s">
        <v>349</v>
      </c>
      <c r="I78" s="160"/>
      <c r="J78" s="224" t="b">
        <v>0</v>
      </c>
      <c r="K78" s="150">
        <f>IF(J78=TRUE,COUNTIF(J$3:J78,TRUE),0)</f>
        <v>0</v>
      </c>
      <c r="L78" s="154" t="str">
        <f t="shared" si="11"/>
        <v/>
      </c>
    </row>
    <row r="79" spans="3:12" ht="12.75" customHeight="1" thickBot="1">
      <c r="C79" s="200" t="s">
        <v>127</v>
      </c>
      <c r="D79" s="201">
        <v>1980</v>
      </c>
      <c r="E79" s="202" t="s">
        <v>223</v>
      </c>
      <c r="F79" s="203">
        <f t="shared" si="13"/>
        <v>990</v>
      </c>
      <c r="G79" s="204" t="s">
        <v>314</v>
      </c>
      <c r="H79" s="205" t="s">
        <v>349</v>
      </c>
      <c r="I79" s="160"/>
      <c r="J79" s="224" t="b">
        <v>0</v>
      </c>
      <c r="K79" s="150">
        <f>IF(J79=TRUE,COUNTIF(J$3:J79,TRUE),0)</f>
        <v>0</v>
      </c>
      <c r="L79" s="154" t="str">
        <f t="shared" si="11"/>
        <v/>
      </c>
    </row>
    <row r="80" spans="3:12" ht="12.75" customHeight="1" thickBot="1">
      <c r="C80" s="153" t="s">
        <v>62</v>
      </c>
      <c r="D80" s="169"/>
      <c r="E80" s="170"/>
      <c r="F80" s="171"/>
      <c r="G80" s="172"/>
      <c r="H80" s="173"/>
      <c r="I80" s="149"/>
      <c r="J80" s="224"/>
      <c r="K80" s="150">
        <f>IF(J80=TRUE,COUNTIF(J$3:J80,TRUE),0)</f>
        <v>0</v>
      </c>
      <c r="L80" s="154" t="str">
        <f t="shared" si="11"/>
        <v/>
      </c>
    </row>
    <row r="81" spans="3:12" ht="12.75" customHeight="1">
      <c r="C81" s="178" t="s">
        <v>128</v>
      </c>
      <c r="D81" s="210">
        <v>1320</v>
      </c>
      <c r="E81" s="211" t="s">
        <v>224</v>
      </c>
      <c r="F81" s="210">
        <f t="shared" ref="F81:F84" si="14">ROUNDDOWN(D81/2,-1)</f>
        <v>660</v>
      </c>
      <c r="G81" s="212" t="s">
        <v>315</v>
      </c>
      <c r="H81" s="190" t="s">
        <v>349</v>
      </c>
      <c r="I81" s="160"/>
      <c r="J81" s="224" t="b">
        <v>0</v>
      </c>
      <c r="K81" s="150">
        <f>IF(J81=TRUE,COUNTIF(J$3:J81,TRUE),0)</f>
        <v>0</v>
      </c>
      <c r="L81" s="154" t="str">
        <f t="shared" si="11"/>
        <v/>
      </c>
    </row>
    <row r="82" spans="3:12" ht="12.75" customHeight="1">
      <c r="C82" s="155" t="s">
        <v>129</v>
      </c>
      <c r="D82" s="187">
        <v>1320</v>
      </c>
      <c r="E82" s="188" t="s">
        <v>225</v>
      </c>
      <c r="F82" s="187">
        <f t="shared" si="14"/>
        <v>660</v>
      </c>
      <c r="G82" s="189" t="s">
        <v>316</v>
      </c>
      <c r="H82" s="193" t="s">
        <v>349</v>
      </c>
      <c r="I82" s="160"/>
      <c r="J82" s="224" t="b">
        <v>0</v>
      </c>
      <c r="K82" s="150">
        <f>IF(J82=TRUE,COUNTIF(J$3:J82,TRUE),0)</f>
        <v>0</v>
      </c>
      <c r="L82" s="154" t="str">
        <f t="shared" si="11"/>
        <v/>
      </c>
    </row>
    <row r="83" spans="3:12">
      <c r="C83" s="180" t="s">
        <v>130</v>
      </c>
      <c r="D83" s="187">
        <v>1320</v>
      </c>
      <c r="E83" s="188" t="s">
        <v>226</v>
      </c>
      <c r="F83" s="187">
        <f t="shared" si="14"/>
        <v>660</v>
      </c>
      <c r="G83" s="189" t="s">
        <v>317</v>
      </c>
      <c r="H83" s="193" t="s">
        <v>349</v>
      </c>
      <c r="I83" s="160"/>
      <c r="J83" s="224" t="b">
        <v>0</v>
      </c>
      <c r="K83" s="150">
        <f>IF(J83=TRUE,COUNTIF(J$3:J83,TRUE),0)</f>
        <v>0</v>
      </c>
      <c r="L83" s="154" t="str">
        <f t="shared" si="11"/>
        <v/>
      </c>
    </row>
    <row r="84" spans="3:12" ht="13.5" thickBot="1">
      <c r="C84" s="200" t="s">
        <v>131</v>
      </c>
      <c r="D84" s="201">
        <v>1430</v>
      </c>
      <c r="E84" s="202" t="s">
        <v>227</v>
      </c>
      <c r="F84" s="203">
        <f t="shared" si="14"/>
        <v>710</v>
      </c>
      <c r="G84" s="204" t="s">
        <v>318</v>
      </c>
      <c r="H84" s="205" t="s">
        <v>349</v>
      </c>
      <c r="I84" s="160"/>
      <c r="J84" s="224" t="b">
        <v>0</v>
      </c>
      <c r="K84" s="150">
        <f>IF(J84=TRUE,COUNTIF(J$3:J84,TRUE),0)</f>
        <v>0</v>
      </c>
      <c r="L84" s="154" t="str">
        <f t="shared" si="11"/>
        <v/>
      </c>
    </row>
    <row r="85" spans="3:12" ht="13.5" thickBot="1">
      <c r="C85" s="153" t="s">
        <v>132</v>
      </c>
      <c r="D85" s="169"/>
      <c r="E85" s="170"/>
      <c r="F85" s="171"/>
      <c r="G85" s="172"/>
      <c r="H85" s="173"/>
      <c r="I85" s="149"/>
      <c r="J85" s="224"/>
      <c r="K85" s="150">
        <f>IF(J85=TRUE,COUNTIF(J$3:J85,TRUE),0)</f>
        <v>0</v>
      </c>
      <c r="L85" s="154" t="str">
        <f t="shared" si="11"/>
        <v/>
      </c>
    </row>
    <row r="86" spans="3:12">
      <c r="C86" s="178" t="s">
        <v>133</v>
      </c>
      <c r="D86" s="156">
        <v>770</v>
      </c>
      <c r="E86" s="157" t="s">
        <v>228</v>
      </c>
      <c r="F86" s="156">
        <f t="shared" ref="F86:F91" si="15">ROUNDDOWN(D86/2,-1)</f>
        <v>380</v>
      </c>
      <c r="G86" s="158" t="s">
        <v>319</v>
      </c>
      <c r="H86" s="159" t="s">
        <v>349</v>
      </c>
      <c r="I86" s="160"/>
      <c r="J86" s="224" t="b">
        <v>0</v>
      </c>
      <c r="K86" s="150">
        <f>IF(J86=TRUE,COUNTIF(J$3:J86,TRUE),0)</f>
        <v>0</v>
      </c>
      <c r="L86" s="154" t="str">
        <f t="shared" si="11"/>
        <v/>
      </c>
    </row>
    <row r="87" spans="3:12">
      <c r="C87" s="180" t="s">
        <v>134</v>
      </c>
      <c r="D87" s="187">
        <v>2750</v>
      </c>
      <c r="E87" s="188" t="s">
        <v>229</v>
      </c>
      <c r="F87" s="187">
        <f t="shared" si="15"/>
        <v>1370</v>
      </c>
      <c r="G87" s="189" t="s">
        <v>320</v>
      </c>
      <c r="H87" s="193" t="s">
        <v>349</v>
      </c>
      <c r="I87" s="160"/>
      <c r="J87" s="224" t="b">
        <v>0</v>
      </c>
      <c r="K87" s="150">
        <f>IF(J87=TRUE,COUNTIF(J$3:J87,TRUE),0)</f>
        <v>0</v>
      </c>
      <c r="L87" s="154" t="str">
        <f t="shared" si="11"/>
        <v/>
      </c>
    </row>
    <row r="88" spans="3:12">
      <c r="C88" s="155" t="s">
        <v>135</v>
      </c>
      <c r="D88" s="163">
        <v>990</v>
      </c>
      <c r="E88" s="164" t="s">
        <v>230</v>
      </c>
      <c r="F88" s="163">
        <f t="shared" si="15"/>
        <v>490</v>
      </c>
      <c r="G88" s="165" t="s">
        <v>321</v>
      </c>
      <c r="H88" s="206" t="s">
        <v>349</v>
      </c>
      <c r="I88" s="160"/>
      <c r="J88" s="224" t="b">
        <v>0</v>
      </c>
      <c r="K88" s="150">
        <f>IF(J88=TRUE,COUNTIF(J$3:J88,TRUE),0)</f>
        <v>0</v>
      </c>
      <c r="L88" s="154" t="str">
        <f t="shared" si="11"/>
        <v/>
      </c>
    </row>
    <row r="89" spans="3:12">
      <c r="C89" s="180" t="s">
        <v>136</v>
      </c>
      <c r="D89" s="163">
        <v>1100</v>
      </c>
      <c r="E89" s="164" t="s">
        <v>231</v>
      </c>
      <c r="F89" s="163">
        <f t="shared" si="15"/>
        <v>550</v>
      </c>
      <c r="G89" s="165" t="s">
        <v>322</v>
      </c>
      <c r="H89" s="206" t="s">
        <v>349</v>
      </c>
      <c r="I89" s="160"/>
      <c r="J89" s="224" t="b">
        <v>0</v>
      </c>
      <c r="K89" s="150">
        <f>IF(J89=TRUE,COUNTIF(J$3:J89,TRUE),0)</f>
        <v>0</v>
      </c>
      <c r="L89" s="154" t="str">
        <f t="shared" si="11"/>
        <v/>
      </c>
    </row>
    <row r="90" spans="3:12">
      <c r="C90" s="162" t="s">
        <v>137</v>
      </c>
      <c r="D90" s="187">
        <v>1100</v>
      </c>
      <c r="E90" s="164" t="s">
        <v>232</v>
      </c>
      <c r="F90" s="163">
        <f t="shared" si="15"/>
        <v>550</v>
      </c>
      <c r="G90" s="165" t="s">
        <v>323</v>
      </c>
      <c r="H90" s="206" t="s">
        <v>349</v>
      </c>
      <c r="I90" s="160"/>
      <c r="J90" s="224" t="b">
        <v>0</v>
      </c>
      <c r="K90" s="150">
        <f>IF(J90=TRUE,COUNTIF(J$3:J90,TRUE),0)</f>
        <v>0</v>
      </c>
      <c r="L90" s="154" t="str">
        <f t="shared" si="11"/>
        <v/>
      </c>
    </row>
    <row r="91" spans="3:12" ht="13.5" thickBot="1">
      <c r="C91" s="200" t="s">
        <v>138</v>
      </c>
      <c r="D91" s="201">
        <v>880</v>
      </c>
      <c r="E91" s="202" t="s">
        <v>233</v>
      </c>
      <c r="F91" s="203">
        <f t="shared" si="15"/>
        <v>440</v>
      </c>
      <c r="G91" s="204" t="s">
        <v>324</v>
      </c>
      <c r="H91" s="205" t="s">
        <v>349</v>
      </c>
      <c r="I91" s="160"/>
      <c r="J91" s="224" t="b">
        <v>0</v>
      </c>
      <c r="K91" s="150">
        <f>IF(J91=TRUE,COUNTIF(J$3:J91,TRUE),0)</f>
        <v>0</v>
      </c>
      <c r="L91" s="154" t="str">
        <f t="shared" si="11"/>
        <v/>
      </c>
    </row>
    <row r="92" spans="3:12" ht="13.5" thickBot="1">
      <c r="C92" s="153" t="s">
        <v>359</v>
      </c>
      <c r="D92" s="169"/>
      <c r="E92" s="170"/>
      <c r="F92" s="171"/>
      <c r="G92" s="172"/>
      <c r="H92" s="173"/>
      <c r="I92" s="149"/>
      <c r="J92" s="224"/>
      <c r="K92" s="150">
        <f>IF(J92=TRUE,COUNTIF(J$3:J92,TRUE),0)</f>
        <v>0</v>
      </c>
      <c r="L92" s="154" t="str">
        <f t="shared" si="11"/>
        <v/>
      </c>
    </row>
    <row r="93" spans="3:12">
      <c r="C93" s="178" t="s">
        <v>139</v>
      </c>
      <c r="D93" s="156">
        <v>2970</v>
      </c>
      <c r="E93" s="157" t="s">
        <v>234</v>
      </c>
      <c r="F93" s="156">
        <f t="shared" ref="F93:F102" si="16">ROUNDDOWN(D93/2,-1)</f>
        <v>1480</v>
      </c>
      <c r="G93" s="158" t="s">
        <v>325</v>
      </c>
      <c r="H93" s="159" t="s">
        <v>349</v>
      </c>
      <c r="I93" s="160"/>
      <c r="J93" s="224" t="b">
        <v>0</v>
      </c>
      <c r="K93" s="150">
        <f>IF(J93=TRUE,COUNTIF(J$3:J93,TRUE),0)</f>
        <v>0</v>
      </c>
      <c r="L93" s="154" t="str">
        <f t="shared" si="11"/>
        <v/>
      </c>
    </row>
    <row r="94" spans="3:12">
      <c r="C94" s="180" t="s">
        <v>140</v>
      </c>
      <c r="D94" s="163">
        <v>1760</v>
      </c>
      <c r="E94" s="164" t="s">
        <v>235</v>
      </c>
      <c r="F94" s="163">
        <f t="shared" si="16"/>
        <v>880</v>
      </c>
      <c r="G94" s="165" t="s">
        <v>326</v>
      </c>
      <c r="H94" s="206" t="s">
        <v>349</v>
      </c>
      <c r="I94" s="160"/>
      <c r="J94" s="224" t="b">
        <v>0</v>
      </c>
      <c r="K94" s="150">
        <f>IF(J94=TRUE,COUNTIF(J$3:J94,TRUE),0)</f>
        <v>0</v>
      </c>
      <c r="L94" s="154" t="str">
        <f t="shared" si="11"/>
        <v/>
      </c>
    </row>
    <row r="95" spans="3:12">
      <c r="C95" s="180" t="s">
        <v>141</v>
      </c>
      <c r="D95" s="163">
        <v>1000</v>
      </c>
      <c r="E95" s="164" t="s">
        <v>236</v>
      </c>
      <c r="F95" s="163">
        <f t="shared" si="16"/>
        <v>500</v>
      </c>
      <c r="G95" s="165" t="s">
        <v>327</v>
      </c>
      <c r="H95" s="206" t="s">
        <v>349</v>
      </c>
      <c r="I95" s="160"/>
      <c r="J95" s="224" t="b">
        <v>0</v>
      </c>
      <c r="K95" s="150">
        <f>IF(J95=TRUE,COUNTIF(J$3:J95,TRUE),0)</f>
        <v>0</v>
      </c>
      <c r="L95" s="154" t="str">
        <f t="shared" si="11"/>
        <v/>
      </c>
    </row>
    <row r="96" spans="3:12">
      <c r="C96" s="180" t="s">
        <v>142</v>
      </c>
      <c r="D96" s="163">
        <v>1760</v>
      </c>
      <c r="E96" s="164" t="s">
        <v>237</v>
      </c>
      <c r="F96" s="163">
        <f t="shared" si="16"/>
        <v>880</v>
      </c>
      <c r="G96" s="165" t="s">
        <v>328</v>
      </c>
      <c r="H96" s="206" t="s">
        <v>349</v>
      </c>
      <c r="I96" s="160"/>
      <c r="J96" s="224" t="b">
        <v>0</v>
      </c>
      <c r="K96" s="150">
        <f>IF(J96=TRUE,COUNTIF(J$3:J96,TRUE),0)</f>
        <v>0</v>
      </c>
      <c r="L96" s="154" t="str">
        <f t="shared" si="11"/>
        <v/>
      </c>
    </row>
    <row r="97" spans="3:12">
      <c r="C97" s="180" t="s">
        <v>143</v>
      </c>
      <c r="D97" s="163">
        <v>880</v>
      </c>
      <c r="E97" s="164" t="s">
        <v>238</v>
      </c>
      <c r="F97" s="163">
        <f t="shared" si="16"/>
        <v>440</v>
      </c>
      <c r="G97" s="165" t="s">
        <v>329</v>
      </c>
      <c r="H97" s="206" t="s">
        <v>349</v>
      </c>
      <c r="I97" s="160"/>
      <c r="J97" s="224" t="b">
        <v>0</v>
      </c>
      <c r="K97" s="150">
        <f>IF(J97=TRUE,COUNTIF(J$3:J97,TRUE),0)</f>
        <v>0</v>
      </c>
      <c r="L97" s="154" t="str">
        <f t="shared" ref="L97:L108" si="17">IF(K97&gt;0,C97,"")</f>
        <v/>
      </c>
    </row>
    <row r="98" spans="3:12">
      <c r="C98" s="180" t="s">
        <v>144</v>
      </c>
      <c r="D98" s="163">
        <v>2750</v>
      </c>
      <c r="E98" s="164" t="s">
        <v>239</v>
      </c>
      <c r="F98" s="163">
        <f t="shared" si="16"/>
        <v>1370</v>
      </c>
      <c r="G98" s="165" t="s">
        <v>330</v>
      </c>
      <c r="H98" s="206" t="s">
        <v>349</v>
      </c>
      <c r="I98" s="160"/>
      <c r="J98" s="224" t="b">
        <v>0</v>
      </c>
      <c r="K98" s="150">
        <f>IF(J98=TRUE,COUNTIF(J$3:J98,TRUE),0)</f>
        <v>0</v>
      </c>
      <c r="L98" s="154" t="str">
        <f t="shared" si="17"/>
        <v/>
      </c>
    </row>
    <row r="99" spans="3:12">
      <c r="C99" s="180" t="s">
        <v>145</v>
      </c>
      <c r="D99" s="163">
        <v>2530</v>
      </c>
      <c r="E99" s="164" t="s">
        <v>240</v>
      </c>
      <c r="F99" s="163">
        <f t="shared" si="16"/>
        <v>1260</v>
      </c>
      <c r="G99" s="165" t="s">
        <v>331</v>
      </c>
      <c r="H99" s="206" t="s">
        <v>349</v>
      </c>
      <c r="I99" s="160"/>
      <c r="J99" s="224" t="b">
        <v>0</v>
      </c>
      <c r="K99" s="150">
        <f>IF(J99=TRUE,COUNTIF(J$3:J99,TRUE),0)</f>
        <v>0</v>
      </c>
      <c r="L99" s="154" t="str">
        <f t="shared" si="17"/>
        <v/>
      </c>
    </row>
    <row r="100" spans="3:12">
      <c r="C100" s="180" t="s">
        <v>146</v>
      </c>
      <c r="D100" s="163">
        <v>990</v>
      </c>
      <c r="E100" s="164" t="s">
        <v>241</v>
      </c>
      <c r="F100" s="163">
        <f t="shared" si="16"/>
        <v>490</v>
      </c>
      <c r="G100" s="165" t="s">
        <v>332</v>
      </c>
      <c r="H100" s="206" t="s">
        <v>349</v>
      </c>
      <c r="I100" s="160"/>
      <c r="J100" s="224" t="b">
        <v>0</v>
      </c>
      <c r="K100" s="150">
        <f>IF(J100=TRUE,COUNTIF(J$3:J100,TRUE),0)</f>
        <v>0</v>
      </c>
      <c r="L100" s="154" t="str">
        <f t="shared" si="17"/>
        <v/>
      </c>
    </row>
    <row r="101" spans="3:12">
      <c r="C101" s="162" t="s">
        <v>147</v>
      </c>
      <c r="D101" s="163">
        <v>990</v>
      </c>
      <c r="E101" s="164" t="s">
        <v>242</v>
      </c>
      <c r="F101" s="163">
        <f t="shared" si="16"/>
        <v>490</v>
      </c>
      <c r="G101" s="165" t="s">
        <v>333</v>
      </c>
      <c r="H101" s="206" t="s">
        <v>349</v>
      </c>
      <c r="I101" s="160"/>
      <c r="J101" s="224" t="b">
        <v>0</v>
      </c>
      <c r="K101" s="150">
        <f>IF(J101=TRUE,COUNTIF(J$3:J101,TRUE),0)</f>
        <v>0</v>
      </c>
      <c r="L101" s="154" t="str">
        <f t="shared" si="17"/>
        <v/>
      </c>
    </row>
    <row r="102" spans="3:12" ht="13.5" thickBot="1">
      <c r="C102" s="162" t="s">
        <v>148</v>
      </c>
      <c r="D102" s="166">
        <v>2420</v>
      </c>
      <c r="E102" s="167" t="s">
        <v>243</v>
      </c>
      <c r="F102" s="166">
        <f t="shared" si="16"/>
        <v>1210</v>
      </c>
      <c r="G102" s="168" t="s">
        <v>334</v>
      </c>
      <c r="H102" s="209" t="s">
        <v>349</v>
      </c>
      <c r="I102" s="160"/>
      <c r="J102" s="224" t="b">
        <v>0</v>
      </c>
      <c r="K102" s="150">
        <f>IF(J102=TRUE,COUNTIF(J$3:J102,TRUE),0)</f>
        <v>0</v>
      </c>
      <c r="L102" s="154" t="str">
        <f t="shared" si="17"/>
        <v/>
      </c>
    </row>
    <row r="103" spans="3:12" ht="13.5" thickBot="1">
      <c r="C103" s="153" t="s">
        <v>149</v>
      </c>
      <c r="D103" s="169"/>
      <c r="E103" s="170"/>
      <c r="F103" s="171"/>
      <c r="G103" s="172"/>
      <c r="H103" s="173"/>
      <c r="I103" s="149"/>
      <c r="J103" s="224"/>
      <c r="K103" s="150">
        <f>IF(J103=TRUE,COUNTIF(J$3:J103,TRUE),0)</f>
        <v>0</v>
      </c>
      <c r="L103" s="154" t="str">
        <f t="shared" si="17"/>
        <v/>
      </c>
    </row>
    <row r="104" spans="3:12">
      <c r="C104" s="178" t="s">
        <v>150</v>
      </c>
      <c r="D104" s="156">
        <v>770</v>
      </c>
      <c r="E104" s="157" t="s">
        <v>244</v>
      </c>
      <c r="F104" s="156">
        <f t="shared" ref="F104:F108" si="18">ROUNDDOWN(D104/2,-1)</f>
        <v>380</v>
      </c>
      <c r="G104" s="158" t="s">
        <v>338</v>
      </c>
      <c r="H104" s="159" t="s">
        <v>349</v>
      </c>
      <c r="I104" s="160"/>
      <c r="J104" s="224" t="b">
        <v>0</v>
      </c>
      <c r="K104" s="150">
        <f>IF(J104=TRUE,COUNTIF(J$3:J104,TRUE),0)</f>
        <v>0</v>
      </c>
      <c r="L104" s="154" t="str">
        <f t="shared" si="17"/>
        <v/>
      </c>
    </row>
    <row r="105" spans="3:12">
      <c r="C105" s="180" t="s">
        <v>151</v>
      </c>
      <c r="D105" s="163">
        <v>990</v>
      </c>
      <c r="E105" s="164" t="s">
        <v>245</v>
      </c>
      <c r="F105" s="163">
        <f t="shared" si="18"/>
        <v>490</v>
      </c>
      <c r="G105" s="165" t="s">
        <v>339</v>
      </c>
      <c r="H105" s="206" t="s">
        <v>349</v>
      </c>
      <c r="I105" s="160"/>
      <c r="J105" s="224" t="b">
        <v>0</v>
      </c>
      <c r="K105" s="150">
        <f>IF(J105=TRUE,COUNTIF(J$3:J105,TRUE),0)</f>
        <v>0</v>
      </c>
      <c r="L105" s="154" t="str">
        <f t="shared" si="17"/>
        <v/>
      </c>
    </row>
    <row r="106" spans="3:12">
      <c r="C106" s="180" t="s">
        <v>152</v>
      </c>
      <c r="D106" s="163">
        <v>770</v>
      </c>
      <c r="E106" s="164" t="s">
        <v>246</v>
      </c>
      <c r="F106" s="163">
        <f t="shared" si="18"/>
        <v>380</v>
      </c>
      <c r="G106" s="165" t="s">
        <v>335</v>
      </c>
      <c r="H106" s="206" t="s">
        <v>349</v>
      </c>
      <c r="I106" s="160"/>
      <c r="J106" s="224" t="b">
        <v>0</v>
      </c>
      <c r="K106" s="150">
        <f>IF(J106=TRUE,COUNTIF(J$3:J106,TRUE),0)</f>
        <v>0</v>
      </c>
      <c r="L106" s="154" t="str">
        <f t="shared" si="17"/>
        <v/>
      </c>
    </row>
    <row r="107" spans="3:12">
      <c r="C107" s="180" t="s">
        <v>153</v>
      </c>
      <c r="D107" s="163">
        <v>880</v>
      </c>
      <c r="E107" s="164" t="s">
        <v>247</v>
      </c>
      <c r="F107" s="163">
        <f t="shared" si="18"/>
        <v>440</v>
      </c>
      <c r="G107" s="165" t="s">
        <v>336</v>
      </c>
      <c r="H107" s="206" t="s">
        <v>349</v>
      </c>
      <c r="I107" s="160"/>
      <c r="J107" s="224" t="b">
        <v>0</v>
      </c>
      <c r="K107" s="150">
        <f>IF(J107=TRUE,COUNTIF(J$3:J107,TRUE),0)</f>
        <v>0</v>
      </c>
      <c r="L107" s="154" t="str">
        <f t="shared" si="17"/>
        <v/>
      </c>
    </row>
    <row r="108" spans="3:12" ht="13.5" thickBot="1">
      <c r="C108" s="213" t="s">
        <v>154</v>
      </c>
      <c r="D108" s="214">
        <v>1430</v>
      </c>
      <c r="E108" s="215" t="s">
        <v>248</v>
      </c>
      <c r="F108" s="214">
        <f t="shared" si="18"/>
        <v>710</v>
      </c>
      <c r="G108" s="216" t="s">
        <v>337</v>
      </c>
      <c r="H108" s="217" t="s">
        <v>349</v>
      </c>
      <c r="I108" s="160"/>
      <c r="J108" s="224" t="b">
        <v>0</v>
      </c>
      <c r="K108" s="150">
        <f>IF(J108=TRUE,COUNTIF(J$3:J108,TRUE),0)</f>
        <v>0</v>
      </c>
      <c r="L108" s="154" t="str">
        <f t="shared" si="17"/>
        <v/>
      </c>
    </row>
    <row r="109" spans="3:12">
      <c r="C109" s="218">
        <f>J109</f>
        <v>0</v>
      </c>
      <c r="J109" s="223">
        <f>COUNTIF(J2:J108,TRUE)</f>
        <v>0</v>
      </c>
      <c r="L109" s="143" t="str">
        <f>SUBSTITUTE(TRIM(L3&amp;" "&amp;L4&amp;" "&amp;L5&amp;" "&amp;L6&amp;" "&amp;L7&amp;" "&amp;L8&amp;" "&amp;L9&amp;" "&amp;L10&amp;" "&amp;L11&amp;" "&amp;L12&amp;" "&amp;L13&amp;" "&amp;L14&amp;" "&amp;L15&amp;" "&amp;L16&amp;" "&amp;L17&amp;" "&amp;L18&amp;" "&amp;L19&amp;" "&amp;L20&amp;" "&amp;L21&amp;" "&amp;L22&amp;" "&amp;L23&amp;" "&amp;L24&amp;" "&amp;L25&amp;" "&amp;L26&amp;" "&amp;L27&amp;" "&amp;L28&amp;" "&amp;L29&amp;" "&amp;L30&amp;" "&amp;L31&amp;" "&amp;L32&amp;" "&amp;L33&amp;" "&amp;L34&amp;" "&amp;L35&amp;" "&amp;L36&amp;" "&amp;L37&amp;" "&amp;L38&amp;" "&amp;L39&amp;" "&amp;L40&amp;" "&amp;L41&amp;" "&amp;L42&amp;" "&amp;L43&amp;" "&amp;L44&amp;" "&amp;L45&amp;" "&amp;L46&amp;" "&amp;L47&amp;" "&amp;L48&amp;" "&amp;L49&amp;" "&amp;L50&amp;" "&amp;L51&amp;" "&amp;L52&amp;" "&amp;L53&amp;" "&amp;L54&amp;" "&amp;L55&amp;" "&amp;L56&amp;" "&amp;L57&amp;" "&amp;L58&amp;" "&amp;L59&amp;" "&amp;L60&amp;" "&amp;L61&amp;" "&amp;L62&amp;" "&amp;L63&amp;" "&amp;L64&amp;" "&amp;L65&amp;" "&amp;L66&amp;" "&amp;L67&amp;" "&amp;L68&amp;" "&amp;L69&amp;" "&amp;L70&amp;" "&amp;L71&amp;" "&amp;L72&amp;" "&amp;L73&amp;" "&amp;L74&amp;" "&amp;L75&amp;" "&amp;L76&amp;" "&amp;L77&amp;" "&amp;L78&amp;" "&amp;L79&amp;" "&amp;L80&amp;" "&amp;L81&amp;" "&amp;L82&amp;" "&amp;L83&amp;" "&amp;L84&amp;" "&amp;L85&amp;" "&amp;L86&amp;" "&amp;L87&amp;" "&amp;L88&amp;" "&amp;L89&amp;" "&amp;L90&amp;" "&amp;L91&amp;" "&amp;L92&amp;" "&amp;L93&amp;" "&amp;L94&amp;" "&amp;L95&amp;" "&amp;L96&amp;" "&amp;L97&amp;" "&amp;L98&amp;" "&amp;L99&amp;" "&amp;L100&amp;" "&amp;L101&amp;" "&amp;L102&amp;" "&amp;L103&amp;" "&amp;L104&amp;" "&amp;L105&amp;" "&amp;L106&amp;" "&amp;L107&amp;" "&amp;L108)," ","、")</f>
        <v/>
      </c>
    </row>
    <row r="110" spans="3:12">
      <c r="J110" s="225"/>
      <c r="K110" s="222"/>
      <c r="L110" s="222"/>
    </row>
    <row r="111" spans="3:12">
      <c r="L111" s="222"/>
    </row>
  </sheetData>
  <sheetProtection algorithmName="SHA-512" hashValue="gDR1Vxwt/uAJvH7Ve1YADvn/mPy/mbCP4TeWNa74yYRNvBFWXubA8pEzJOP6xOD27HVNZB5I6zswophOXqIUKQ==" saltValue="oelCNwKMJUNctjgl+I8smA==" spinCount="100000" sheet="1" objects="1" scenarios="1"/>
  <autoFilter ref="I1:I110" xr:uid="{00000000-0009-0000-0000-000005000000}"/>
  <mergeCells count="1">
    <mergeCell ref="N24:R26"/>
  </mergeCells>
  <phoneticPr fontId="2"/>
  <conditionalFormatting sqref="N24:R26">
    <cfRule type="cellIs" dxfId="0" priority="1" operator="greaterThanOrEqual">
      <formula>8</formula>
    </cfRule>
  </conditionalFormatting>
  <hyperlinks>
    <hyperlink ref="N13" r:id="rId1" xr:uid="{00000000-0004-0000-0500-000000000000}"/>
  </hyperlinks>
  <pageMargins left="0.75" right="0.75" top="1" bottom="1" header="0.51200000000000001" footer="0.51200000000000001"/>
  <pageSetup paperSize="8" scale="78"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36878" r:id="rId5" name="Check Box 14">
              <controlPr locked="0" defaultSize="0" autoFill="0" autoLine="0" autoPict="0">
                <anchor moveWithCells="1">
                  <from>
                    <xdr:col>8</xdr:col>
                    <xdr:colOff>6350</xdr:colOff>
                    <xdr:row>2</xdr:row>
                    <xdr:rowOff>6350</xdr:rowOff>
                  </from>
                  <to>
                    <xdr:col>11</xdr:col>
                    <xdr:colOff>6350</xdr:colOff>
                    <xdr:row>3</xdr:row>
                    <xdr:rowOff>0</xdr:rowOff>
                  </to>
                </anchor>
              </controlPr>
            </control>
          </mc:Choice>
        </mc:AlternateContent>
        <mc:AlternateContent xmlns:mc="http://schemas.openxmlformats.org/markup-compatibility/2006">
          <mc:Choice Requires="x14">
            <control shapeId="37015" r:id="rId6" name="Check Box 151">
              <controlPr locked="0" defaultSize="0" autoFill="0" autoLine="0" autoPict="0">
                <anchor moveWithCells="1">
                  <from>
                    <xdr:col>8</xdr:col>
                    <xdr:colOff>6350</xdr:colOff>
                    <xdr:row>4</xdr:row>
                    <xdr:rowOff>6350</xdr:rowOff>
                  </from>
                  <to>
                    <xdr:col>9</xdr:col>
                    <xdr:colOff>0</xdr:colOff>
                    <xdr:row>5</xdr:row>
                    <xdr:rowOff>0</xdr:rowOff>
                  </to>
                </anchor>
              </controlPr>
            </control>
          </mc:Choice>
        </mc:AlternateContent>
        <mc:AlternateContent xmlns:mc="http://schemas.openxmlformats.org/markup-compatibility/2006">
          <mc:Choice Requires="x14">
            <control shapeId="37017" r:id="rId7" name="Check Box 153">
              <controlPr locked="0" defaultSize="0" autoFill="0" autoLine="0" autoPict="0">
                <anchor moveWithCells="1">
                  <from>
                    <xdr:col>8</xdr:col>
                    <xdr:colOff>6350</xdr:colOff>
                    <xdr:row>6</xdr:row>
                    <xdr:rowOff>6350</xdr:rowOff>
                  </from>
                  <to>
                    <xdr:col>9</xdr:col>
                    <xdr:colOff>0</xdr:colOff>
                    <xdr:row>7</xdr:row>
                    <xdr:rowOff>0</xdr:rowOff>
                  </to>
                </anchor>
              </controlPr>
            </control>
          </mc:Choice>
        </mc:AlternateContent>
        <mc:AlternateContent xmlns:mc="http://schemas.openxmlformats.org/markup-compatibility/2006">
          <mc:Choice Requires="x14">
            <control shapeId="37019" r:id="rId8" name="Check Box 155">
              <controlPr locked="0" defaultSize="0" autoFill="0" autoLine="0" autoPict="0">
                <anchor moveWithCells="1">
                  <from>
                    <xdr:col>8</xdr:col>
                    <xdr:colOff>0</xdr:colOff>
                    <xdr:row>8</xdr:row>
                    <xdr:rowOff>0</xdr:rowOff>
                  </from>
                  <to>
                    <xdr:col>9</xdr:col>
                    <xdr:colOff>0</xdr:colOff>
                    <xdr:row>8</xdr:row>
                    <xdr:rowOff>152400</xdr:rowOff>
                  </to>
                </anchor>
              </controlPr>
            </control>
          </mc:Choice>
        </mc:AlternateContent>
        <mc:AlternateContent xmlns:mc="http://schemas.openxmlformats.org/markup-compatibility/2006">
          <mc:Choice Requires="x14">
            <control shapeId="37020" r:id="rId9" name="Check Box 156">
              <controlPr locked="0" defaultSize="0" autoFill="0" autoLine="0" autoPict="0">
                <anchor moveWithCells="1">
                  <from>
                    <xdr:col>8</xdr:col>
                    <xdr:colOff>6350</xdr:colOff>
                    <xdr:row>9</xdr:row>
                    <xdr:rowOff>6350</xdr:rowOff>
                  </from>
                  <to>
                    <xdr:col>9</xdr:col>
                    <xdr:colOff>0</xdr:colOff>
                    <xdr:row>10</xdr:row>
                    <xdr:rowOff>6350</xdr:rowOff>
                  </to>
                </anchor>
              </controlPr>
            </control>
          </mc:Choice>
        </mc:AlternateContent>
        <mc:AlternateContent xmlns:mc="http://schemas.openxmlformats.org/markup-compatibility/2006">
          <mc:Choice Requires="x14">
            <control shapeId="37021" r:id="rId10" name="Check Box 157">
              <controlPr locked="0" defaultSize="0" autoFill="0" autoLine="0" autoPict="0">
                <anchor moveWithCells="1">
                  <from>
                    <xdr:col>8</xdr:col>
                    <xdr:colOff>6350</xdr:colOff>
                    <xdr:row>10</xdr:row>
                    <xdr:rowOff>6350</xdr:rowOff>
                  </from>
                  <to>
                    <xdr:col>9</xdr:col>
                    <xdr:colOff>0</xdr:colOff>
                    <xdr:row>11</xdr:row>
                    <xdr:rowOff>0</xdr:rowOff>
                  </to>
                </anchor>
              </controlPr>
            </control>
          </mc:Choice>
        </mc:AlternateContent>
        <mc:AlternateContent xmlns:mc="http://schemas.openxmlformats.org/markup-compatibility/2006">
          <mc:Choice Requires="x14">
            <control shapeId="37023" r:id="rId11" name="Check Box 159">
              <controlPr locked="0" defaultSize="0" autoFill="0" autoLine="0" autoPict="0">
                <anchor moveWithCells="1">
                  <from>
                    <xdr:col>8</xdr:col>
                    <xdr:colOff>6350</xdr:colOff>
                    <xdr:row>12</xdr:row>
                    <xdr:rowOff>0</xdr:rowOff>
                  </from>
                  <to>
                    <xdr:col>11</xdr:col>
                    <xdr:colOff>6350</xdr:colOff>
                    <xdr:row>12</xdr:row>
                    <xdr:rowOff>152400</xdr:rowOff>
                  </to>
                </anchor>
              </controlPr>
            </control>
          </mc:Choice>
        </mc:AlternateContent>
        <mc:AlternateContent xmlns:mc="http://schemas.openxmlformats.org/markup-compatibility/2006">
          <mc:Choice Requires="x14">
            <control shapeId="37024" r:id="rId12" name="Check Box 160">
              <controlPr locked="0" defaultSize="0" autoFill="0" autoLine="0" autoPict="0">
                <anchor moveWithCells="1">
                  <from>
                    <xdr:col>8</xdr:col>
                    <xdr:colOff>6350</xdr:colOff>
                    <xdr:row>13</xdr:row>
                    <xdr:rowOff>6350</xdr:rowOff>
                  </from>
                  <to>
                    <xdr:col>9</xdr:col>
                    <xdr:colOff>0</xdr:colOff>
                    <xdr:row>14</xdr:row>
                    <xdr:rowOff>6350</xdr:rowOff>
                  </to>
                </anchor>
              </controlPr>
            </control>
          </mc:Choice>
        </mc:AlternateContent>
        <mc:AlternateContent xmlns:mc="http://schemas.openxmlformats.org/markup-compatibility/2006">
          <mc:Choice Requires="x14">
            <control shapeId="37025" r:id="rId13" name="Check Box 161">
              <controlPr locked="0" defaultSize="0" autoFill="0" autoLine="0" autoPict="0">
                <anchor moveWithCells="1">
                  <from>
                    <xdr:col>8</xdr:col>
                    <xdr:colOff>0</xdr:colOff>
                    <xdr:row>14</xdr:row>
                    <xdr:rowOff>0</xdr:rowOff>
                  </from>
                  <to>
                    <xdr:col>9</xdr:col>
                    <xdr:colOff>0</xdr:colOff>
                    <xdr:row>15</xdr:row>
                    <xdr:rowOff>0</xdr:rowOff>
                  </to>
                </anchor>
              </controlPr>
            </control>
          </mc:Choice>
        </mc:AlternateContent>
        <mc:AlternateContent xmlns:mc="http://schemas.openxmlformats.org/markup-compatibility/2006">
          <mc:Choice Requires="x14">
            <control shapeId="37026" r:id="rId14" name="Check Box 162">
              <controlPr locked="0" defaultSize="0" autoFill="0" autoLine="0" autoPict="0">
                <anchor moveWithCells="1">
                  <from>
                    <xdr:col>8</xdr:col>
                    <xdr:colOff>0</xdr:colOff>
                    <xdr:row>14</xdr:row>
                    <xdr:rowOff>0</xdr:rowOff>
                  </from>
                  <to>
                    <xdr:col>9</xdr:col>
                    <xdr:colOff>0</xdr:colOff>
                    <xdr:row>15</xdr:row>
                    <xdr:rowOff>0</xdr:rowOff>
                  </to>
                </anchor>
              </controlPr>
            </control>
          </mc:Choice>
        </mc:AlternateContent>
        <mc:AlternateContent xmlns:mc="http://schemas.openxmlformats.org/markup-compatibility/2006">
          <mc:Choice Requires="x14">
            <control shapeId="37027" r:id="rId15" name="Check Box 163">
              <controlPr locked="0" defaultSize="0" autoFill="0" autoLine="0" autoPict="0">
                <anchor moveWithCells="1">
                  <from>
                    <xdr:col>8</xdr:col>
                    <xdr:colOff>0</xdr:colOff>
                    <xdr:row>15</xdr:row>
                    <xdr:rowOff>0</xdr:rowOff>
                  </from>
                  <to>
                    <xdr:col>9</xdr:col>
                    <xdr:colOff>0</xdr:colOff>
                    <xdr:row>16</xdr:row>
                    <xdr:rowOff>0</xdr:rowOff>
                  </to>
                </anchor>
              </controlPr>
            </control>
          </mc:Choice>
        </mc:AlternateContent>
        <mc:AlternateContent xmlns:mc="http://schemas.openxmlformats.org/markup-compatibility/2006">
          <mc:Choice Requires="x14">
            <control shapeId="37028" r:id="rId16" name="Check Box 164">
              <controlPr locked="0" defaultSize="0" autoFill="0" autoLine="0" autoPict="0">
                <anchor moveWithCells="1">
                  <from>
                    <xdr:col>8</xdr:col>
                    <xdr:colOff>0</xdr:colOff>
                    <xdr:row>17</xdr:row>
                    <xdr:rowOff>0</xdr:rowOff>
                  </from>
                  <to>
                    <xdr:col>9</xdr:col>
                    <xdr:colOff>0</xdr:colOff>
                    <xdr:row>18</xdr:row>
                    <xdr:rowOff>0</xdr:rowOff>
                  </to>
                </anchor>
              </controlPr>
            </control>
          </mc:Choice>
        </mc:AlternateContent>
        <mc:AlternateContent xmlns:mc="http://schemas.openxmlformats.org/markup-compatibility/2006">
          <mc:Choice Requires="x14">
            <control shapeId="37029" r:id="rId17" name="Check Box 165">
              <controlPr locked="0" defaultSize="0" autoFill="0" autoLine="0" autoPict="0">
                <anchor moveWithCells="1">
                  <from>
                    <xdr:col>8</xdr:col>
                    <xdr:colOff>0</xdr:colOff>
                    <xdr:row>18</xdr:row>
                    <xdr:rowOff>0</xdr:rowOff>
                  </from>
                  <to>
                    <xdr:col>9</xdr:col>
                    <xdr:colOff>0</xdr:colOff>
                    <xdr:row>19</xdr:row>
                    <xdr:rowOff>0</xdr:rowOff>
                  </to>
                </anchor>
              </controlPr>
            </control>
          </mc:Choice>
        </mc:AlternateContent>
        <mc:AlternateContent xmlns:mc="http://schemas.openxmlformats.org/markup-compatibility/2006">
          <mc:Choice Requires="x14">
            <control shapeId="37030" r:id="rId18" name="Check Box 166">
              <controlPr locked="0" defaultSize="0" autoFill="0" autoLine="0" autoPict="0">
                <anchor moveWithCells="1">
                  <from>
                    <xdr:col>8</xdr:col>
                    <xdr:colOff>0</xdr:colOff>
                    <xdr:row>19</xdr:row>
                    <xdr:rowOff>0</xdr:rowOff>
                  </from>
                  <to>
                    <xdr:col>9</xdr:col>
                    <xdr:colOff>0</xdr:colOff>
                    <xdr:row>20</xdr:row>
                    <xdr:rowOff>0</xdr:rowOff>
                  </to>
                </anchor>
              </controlPr>
            </control>
          </mc:Choice>
        </mc:AlternateContent>
        <mc:AlternateContent xmlns:mc="http://schemas.openxmlformats.org/markup-compatibility/2006">
          <mc:Choice Requires="x14">
            <control shapeId="37031" r:id="rId19" name="Check Box 167">
              <controlPr locked="0" defaultSize="0" autoFill="0" autoLine="0" autoPict="0">
                <anchor moveWithCells="1">
                  <from>
                    <xdr:col>8</xdr:col>
                    <xdr:colOff>0</xdr:colOff>
                    <xdr:row>20</xdr:row>
                    <xdr:rowOff>0</xdr:rowOff>
                  </from>
                  <to>
                    <xdr:col>9</xdr:col>
                    <xdr:colOff>0</xdr:colOff>
                    <xdr:row>20</xdr:row>
                    <xdr:rowOff>158750</xdr:rowOff>
                  </to>
                </anchor>
              </controlPr>
            </control>
          </mc:Choice>
        </mc:AlternateContent>
        <mc:AlternateContent xmlns:mc="http://schemas.openxmlformats.org/markup-compatibility/2006">
          <mc:Choice Requires="x14">
            <control shapeId="37032" r:id="rId20" name="Check Box 168">
              <controlPr locked="0" defaultSize="0" autoFill="0" autoLine="0" autoPict="0">
                <anchor moveWithCells="1">
                  <from>
                    <xdr:col>8</xdr:col>
                    <xdr:colOff>0</xdr:colOff>
                    <xdr:row>21</xdr:row>
                    <xdr:rowOff>0</xdr:rowOff>
                  </from>
                  <to>
                    <xdr:col>9</xdr:col>
                    <xdr:colOff>0</xdr:colOff>
                    <xdr:row>21</xdr:row>
                    <xdr:rowOff>158750</xdr:rowOff>
                  </to>
                </anchor>
              </controlPr>
            </control>
          </mc:Choice>
        </mc:AlternateContent>
        <mc:AlternateContent xmlns:mc="http://schemas.openxmlformats.org/markup-compatibility/2006">
          <mc:Choice Requires="x14">
            <control shapeId="37033" r:id="rId21" name="Check Box 169">
              <controlPr locked="0" defaultSize="0" autoFill="0" autoLine="0" autoPict="0">
                <anchor moveWithCells="1">
                  <from>
                    <xdr:col>8</xdr:col>
                    <xdr:colOff>0</xdr:colOff>
                    <xdr:row>22</xdr:row>
                    <xdr:rowOff>0</xdr:rowOff>
                  </from>
                  <to>
                    <xdr:col>9</xdr:col>
                    <xdr:colOff>0</xdr:colOff>
                    <xdr:row>23</xdr:row>
                    <xdr:rowOff>0</xdr:rowOff>
                  </to>
                </anchor>
              </controlPr>
            </control>
          </mc:Choice>
        </mc:AlternateContent>
        <mc:AlternateContent xmlns:mc="http://schemas.openxmlformats.org/markup-compatibility/2006">
          <mc:Choice Requires="x14">
            <control shapeId="37034" r:id="rId22" name="Check Box 170">
              <controlPr locked="0" defaultSize="0" autoFill="0" autoLine="0" autoPict="0">
                <anchor moveWithCells="1">
                  <from>
                    <xdr:col>8</xdr:col>
                    <xdr:colOff>0</xdr:colOff>
                    <xdr:row>23</xdr:row>
                    <xdr:rowOff>0</xdr:rowOff>
                  </from>
                  <to>
                    <xdr:col>9</xdr:col>
                    <xdr:colOff>0</xdr:colOff>
                    <xdr:row>23</xdr:row>
                    <xdr:rowOff>152400</xdr:rowOff>
                  </to>
                </anchor>
              </controlPr>
            </control>
          </mc:Choice>
        </mc:AlternateContent>
        <mc:AlternateContent xmlns:mc="http://schemas.openxmlformats.org/markup-compatibility/2006">
          <mc:Choice Requires="x14">
            <control shapeId="37035" r:id="rId23" name="Check Box 171">
              <controlPr locked="0" defaultSize="0" autoFill="0" autoLine="0" autoPict="0">
                <anchor moveWithCells="1">
                  <from>
                    <xdr:col>8</xdr:col>
                    <xdr:colOff>0</xdr:colOff>
                    <xdr:row>23</xdr:row>
                    <xdr:rowOff>152400</xdr:rowOff>
                  </from>
                  <to>
                    <xdr:col>9</xdr:col>
                    <xdr:colOff>0</xdr:colOff>
                    <xdr:row>25</xdr:row>
                    <xdr:rowOff>0</xdr:rowOff>
                  </to>
                </anchor>
              </controlPr>
            </control>
          </mc:Choice>
        </mc:AlternateContent>
        <mc:AlternateContent xmlns:mc="http://schemas.openxmlformats.org/markup-compatibility/2006">
          <mc:Choice Requires="x14">
            <control shapeId="37036" r:id="rId24" name="Check Box 172">
              <controlPr locked="0" defaultSize="0" autoFill="0" autoLine="0" autoPict="0">
                <anchor moveWithCells="1">
                  <from>
                    <xdr:col>8</xdr:col>
                    <xdr:colOff>0</xdr:colOff>
                    <xdr:row>25</xdr:row>
                    <xdr:rowOff>0</xdr:rowOff>
                  </from>
                  <to>
                    <xdr:col>9</xdr:col>
                    <xdr:colOff>0</xdr:colOff>
                    <xdr:row>26</xdr:row>
                    <xdr:rowOff>12700</xdr:rowOff>
                  </to>
                </anchor>
              </controlPr>
            </control>
          </mc:Choice>
        </mc:AlternateContent>
        <mc:AlternateContent xmlns:mc="http://schemas.openxmlformats.org/markup-compatibility/2006">
          <mc:Choice Requires="x14">
            <control shapeId="37037" r:id="rId25" name="Check Box 173">
              <controlPr locked="0" defaultSize="0" autoFill="0" autoLine="0" autoPict="0">
                <anchor moveWithCells="1">
                  <from>
                    <xdr:col>8</xdr:col>
                    <xdr:colOff>0</xdr:colOff>
                    <xdr:row>26</xdr:row>
                    <xdr:rowOff>0</xdr:rowOff>
                  </from>
                  <to>
                    <xdr:col>9</xdr:col>
                    <xdr:colOff>0</xdr:colOff>
                    <xdr:row>27</xdr:row>
                    <xdr:rowOff>6350</xdr:rowOff>
                  </to>
                </anchor>
              </controlPr>
            </control>
          </mc:Choice>
        </mc:AlternateContent>
        <mc:AlternateContent xmlns:mc="http://schemas.openxmlformats.org/markup-compatibility/2006">
          <mc:Choice Requires="x14">
            <control shapeId="37038" r:id="rId26" name="Check Box 174">
              <controlPr locked="0" defaultSize="0" autoFill="0" autoLine="0" autoPict="0">
                <anchor moveWithCells="1">
                  <from>
                    <xdr:col>8</xdr:col>
                    <xdr:colOff>0</xdr:colOff>
                    <xdr:row>26</xdr:row>
                    <xdr:rowOff>184150</xdr:rowOff>
                  </from>
                  <to>
                    <xdr:col>9</xdr:col>
                    <xdr:colOff>0</xdr:colOff>
                    <xdr:row>28</xdr:row>
                    <xdr:rowOff>6350</xdr:rowOff>
                  </to>
                </anchor>
              </controlPr>
            </control>
          </mc:Choice>
        </mc:AlternateContent>
        <mc:AlternateContent xmlns:mc="http://schemas.openxmlformats.org/markup-compatibility/2006">
          <mc:Choice Requires="x14">
            <control shapeId="37039" r:id="rId27" name="Check Box 175">
              <controlPr locked="0" defaultSize="0" autoFill="0" autoLine="0" autoPict="0">
                <anchor moveWithCells="1">
                  <from>
                    <xdr:col>8</xdr:col>
                    <xdr:colOff>0</xdr:colOff>
                    <xdr:row>28</xdr:row>
                    <xdr:rowOff>0</xdr:rowOff>
                  </from>
                  <to>
                    <xdr:col>9</xdr:col>
                    <xdr:colOff>0</xdr:colOff>
                    <xdr:row>29</xdr:row>
                    <xdr:rowOff>0</xdr:rowOff>
                  </to>
                </anchor>
              </controlPr>
            </control>
          </mc:Choice>
        </mc:AlternateContent>
        <mc:AlternateContent xmlns:mc="http://schemas.openxmlformats.org/markup-compatibility/2006">
          <mc:Choice Requires="x14">
            <control shapeId="37040" r:id="rId28" name="Check Box 176">
              <controlPr locked="0" defaultSize="0" autoFill="0" autoLine="0" autoPict="0">
                <anchor moveWithCells="1">
                  <from>
                    <xdr:col>8</xdr:col>
                    <xdr:colOff>0</xdr:colOff>
                    <xdr:row>28</xdr:row>
                    <xdr:rowOff>177800</xdr:rowOff>
                  </from>
                  <to>
                    <xdr:col>9</xdr:col>
                    <xdr:colOff>0</xdr:colOff>
                    <xdr:row>29</xdr:row>
                    <xdr:rowOff>158750</xdr:rowOff>
                  </to>
                </anchor>
              </controlPr>
            </control>
          </mc:Choice>
        </mc:AlternateContent>
        <mc:AlternateContent xmlns:mc="http://schemas.openxmlformats.org/markup-compatibility/2006">
          <mc:Choice Requires="x14">
            <control shapeId="37041" r:id="rId29" name="Check Box 177">
              <controlPr locked="0" defaultSize="0" autoFill="0" autoLine="0" autoPict="0">
                <anchor moveWithCells="1">
                  <from>
                    <xdr:col>8</xdr:col>
                    <xdr:colOff>0</xdr:colOff>
                    <xdr:row>30</xdr:row>
                    <xdr:rowOff>0</xdr:rowOff>
                  </from>
                  <to>
                    <xdr:col>9</xdr:col>
                    <xdr:colOff>0</xdr:colOff>
                    <xdr:row>31</xdr:row>
                    <xdr:rowOff>0</xdr:rowOff>
                  </to>
                </anchor>
              </controlPr>
            </control>
          </mc:Choice>
        </mc:AlternateContent>
        <mc:AlternateContent xmlns:mc="http://schemas.openxmlformats.org/markup-compatibility/2006">
          <mc:Choice Requires="x14">
            <control shapeId="37043" r:id="rId30" name="Check Box 179">
              <controlPr locked="0" defaultSize="0" autoFill="0" autoLine="0" autoPict="0">
                <anchor moveWithCells="1">
                  <from>
                    <xdr:col>8</xdr:col>
                    <xdr:colOff>0</xdr:colOff>
                    <xdr:row>31</xdr:row>
                    <xdr:rowOff>152400</xdr:rowOff>
                  </from>
                  <to>
                    <xdr:col>9</xdr:col>
                    <xdr:colOff>0</xdr:colOff>
                    <xdr:row>32</xdr:row>
                    <xdr:rowOff>139700</xdr:rowOff>
                  </to>
                </anchor>
              </controlPr>
            </control>
          </mc:Choice>
        </mc:AlternateContent>
        <mc:AlternateContent xmlns:mc="http://schemas.openxmlformats.org/markup-compatibility/2006">
          <mc:Choice Requires="x14">
            <control shapeId="37044" r:id="rId31" name="Check Box 180">
              <controlPr locked="0" defaultSize="0" autoFill="0" autoLine="0" autoPict="0">
                <anchor moveWithCells="1">
                  <from>
                    <xdr:col>8</xdr:col>
                    <xdr:colOff>0</xdr:colOff>
                    <xdr:row>32</xdr:row>
                    <xdr:rowOff>146050</xdr:rowOff>
                  </from>
                  <to>
                    <xdr:col>9</xdr:col>
                    <xdr:colOff>0</xdr:colOff>
                    <xdr:row>34</xdr:row>
                    <xdr:rowOff>6350</xdr:rowOff>
                  </to>
                </anchor>
              </controlPr>
            </control>
          </mc:Choice>
        </mc:AlternateContent>
        <mc:AlternateContent xmlns:mc="http://schemas.openxmlformats.org/markup-compatibility/2006">
          <mc:Choice Requires="x14">
            <control shapeId="37045" r:id="rId32" name="Check Box 181">
              <controlPr locked="0" defaultSize="0" autoFill="0" autoLine="0" autoPict="0">
                <anchor moveWithCells="1">
                  <from>
                    <xdr:col>8</xdr:col>
                    <xdr:colOff>0</xdr:colOff>
                    <xdr:row>33</xdr:row>
                    <xdr:rowOff>152400</xdr:rowOff>
                  </from>
                  <to>
                    <xdr:col>9</xdr:col>
                    <xdr:colOff>0</xdr:colOff>
                    <xdr:row>35</xdr:row>
                    <xdr:rowOff>6350</xdr:rowOff>
                  </to>
                </anchor>
              </controlPr>
            </control>
          </mc:Choice>
        </mc:AlternateContent>
        <mc:AlternateContent xmlns:mc="http://schemas.openxmlformats.org/markup-compatibility/2006">
          <mc:Choice Requires="x14">
            <control shapeId="37046" r:id="rId33" name="Check Box 182">
              <controlPr locked="0" defaultSize="0" autoFill="0" autoLine="0" autoPict="0">
                <anchor moveWithCells="1">
                  <from>
                    <xdr:col>8</xdr:col>
                    <xdr:colOff>0</xdr:colOff>
                    <xdr:row>34</xdr:row>
                    <xdr:rowOff>152400</xdr:rowOff>
                  </from>
                  <to>
                    <xdr:col>9</xdr:col>
                    <xdr:colOff>0</xdr:colOff>
                    <xdr:row>36</xdr:row>
                    <xdr:rowOff>0</xdr:rowOff>
                  </to>
                </anchor>
              </controlPr>
            </control>
          </mc:Choice>
        </mc:AlternateContent>
        <mc:AlternateContent xmlns:mc="http://schemas.openxmlformats.org/markup-compatibility/2006">
          <mc:Choice Requires="x14">
            <control shapeId="37047" r:id="rId34" name="Check Box 183">
              <controlPr locked="0" defaultSize="0" autoFill="0" autoLine="0" autoPict="0">
                <anchor moveWithCells="1">
                  <from>
                    <xdr:col>8</xdr:col>
                    <xdr:colOff>0</xdr:colOff>
                    <xdr:row>35</xdr:row>
                    <xdr:rowOff>152400</xdr:rowOff>
                  </from>
                  <to>
                    <xdr:col>9</xdr:col>
                    <xdr:colOff>0</xdr:colOff>
                    <xdr:row>37</xdr:row>
                    <xdr:rowOff>0</xdr:rowOff>
                  </to>
                </anchor>
              </controlPr>
            </control>
          </mc:Choice>
        </mc:AlternateContent>
        <mc:AlternateContent xmlns:mc="http://schemas.openxmlformats.org/markup-compatibility/2006">
          <mc:Choice Requires="x14">
            <control shapeId="37048" r:id="rId35" name="Check Box 184">
              <controlPr locked="0" defaultSize="0" autoFill="0" autoLine="0" autoPict="0">
                <anchor moveWithCells="1">
                  <from>
                    <xdr:col>8</xdr:col>
                    <xdr:colOff>0</xdr:colOff>
                    <xdr:row>36</xdr:row>
                    <xdr:rowOff>152400</xdr:rowOff>
                  </from>
                  <to>
                    <xdr:col>9</xdr:col>
                    <xdr:colOff>0</xdr:colOff>
                    <xdr:row>38</xdr:row>
                    <xdr:rowOff>0</xdr:rowOff>
                  </to>
                </anchor>
              </controlPr>
            </control>
          </mc:Choice>
        </mc:AlternateContent>
        <mc:AlternateContent xmlns:mc="http://schemas.openxmlformats.org/markup-compatibility/2006">
          <mc:Choice Requires="x14">
            <control shapeId="37049" r:id="rId36" name="Check Box 185">
              <controlPr locked="0" defaultSize="0" autoFill="0" autoLine="0" autoPict="0">
                <anchor moveWithCells="1">
                  <from>
                    <xdr:col>8</xdr:col>
                    <xdr:colOff>0</xdr:colOff>
                    <xdr:row>37</xdr:row>
                    <xdr:rowOff>152400</xdr:rowOff>
                  </from>
                  <to>
                    <xdr:col>9</xdr:col>
                    <xdr:colOff>0</xdr:colOff>
                    <xdr:row>38</xdr:row>
                    <xdr:rowOff>152400</xdr:rowOff>
                  </to>
                </anchor>
              </controlPr>
            </control>
          </mc:Choice>
        </mc:AlternateContent>
        <mc:AlternateContent xmlns:mc="http://schemas.openxmlformats.org/markup-compatibility/2006">
          <mc:Choice Requires="x14">
            <control shapeId="37050" r:id="rId37" name="Check Box 186">
              <controlPr locked="0" defaultSize="0" autoFill="0" autoLine="0" autoPict="0">
                <anchor moveWithCells="1">
                  <from>
                    <xdr:col>8</xdr:col>
                    <xdr:colOff>0</xdr:colOff>
                    <xdr:row>38</xdr:row>
                    <xdr:rowOff>152400</xdr:rowOff>
                  </from>
                  <to>
                    <xdr:col>9</xdr:col>
                    <xdr:colOff>0</xdr:colOff>
                    <xdr:row>39</xdr:row>
                    <xdr:rowOff>152400</xdr:rowOff>
                  </to>
                </anchor>
              </controlPr>
            </control>
          </mc:Choice>
        </mc:AlternateContent>
        <mc:AlternateContent xmlns:mc="http://schemas.openxmlformats.org/markup-compatibility/2006">
          <mc:Choice Requires="x14">
            <control shapeId="37051" r:id="rId38" name="Check Box 187">
              <controlPr locked="0" defaultSize="0" autoFill="0" autoLine="0" autoPict="0">
                <anchor moveWithCells="1">
                  <from>
                    <xdr:col>8</xdr:col>
                    <xdr:colOff>0</xdr:colOff>
                    <xdr:row>40</xdr:row>
                    <xdr:rowOff>0</xdr:rowOff>
                  </from>
                  <to>
                    <xdr:col>9</xdr:col>
                    <xdr:colOff>0</xdr:colOff>
                    <xdr:row>40</xdr:row>
                    <xdr:rowOff>152400</xdr:rowOff>
                  </to>
                </anchor>
              </controlPr>
            </control>
          </mc:Choice>
        </mc:AlternateContent>
        <mc:AlternateContent xmlns:mc="http://schemas.openxmlformats.org/markup-compatibility/2006">
          <mc:Choice Requires="x14">
            <control shapeId="37052" r:id="rId39" name="Check Box 188">
              <controlPr locked="0" defaultSize="0" autoFill="0" autoLine="0" autoPict="0">
                <anchor moveWithCells="1">
                  <from>
                    <xdr:col>8</xdr:col>
                    <xdr:colOff>0</xdr:colOff>
                    <xdr:row>41</xdr:row>
                    <xdr:rowOff>6350</xdr:rowOff>
                  </from>
                  <to>
                    <xdr:col>9</xdr:col>
                    <xdr:colOff>0</xdr:colOff>
                    <xdr:row>42</xdr:row>
                    <xdr:rowOff>6350</xdr:rowOff>
                  </to>
                </anchor>
              </controlPr>
            </control>
          </mc:Choice>
        </mc:AlternateContent>
        <mc:AlternateContent xmlns:mc="http://schemas.openxmlformats.org/markup-compatibility/2006">
          <mc:Choice Requires="x14">
            <control shapeId="37056" r:id="rId40" name="Check Box 192">
              <controlPr locked="0" defaultSize="0" autoFill="0" autoLine="0" autoPict="0">
                <anchor moveWithCells="1">
                  <from>
                    <xdr:col>8</xdr:col>
                    <xdr:colOff>0</xdr:colOff>
                    <xdr:row>42</xdr:row>
                    <xdr:rowOff>158750</xdr:rowOff>
                  </from>
                  <to>
                    <xdr:col>9</xdr:col>
                    <xdr:colOff>0</xdr:colOff>
                    <xdr:row>43</xdr:row>
                    <xdr:rowOff>146050</xdr:rowOff>
                  </to>
                </anchor>
              </controlPr>
            </control>
          </mc:Choice>
        </mc:AlternateContent>
        <mc:AlternateContent xmlns:mc="http://schemas.openxmlformats.org/markup-compatibility/2006">
          <mc:Choice Requires="x14">
            <control shapeId="37057" r:id="rId41" name="Check Box 193">
              <controlPr locked="0" defaultSize="0" autoFill="0" autoLine="0" autoPict="0">
                <anchor moveWithCells="1">
                  <from>
                    <xdr:col>8</xdr:col>
                    <xdr:colOff>0</xdr:colOff>
                    <xdr:row>44</xdr:row>
                    <xdr:rowOff>0</xdr:rowOff>
                  </from>
                  <to>
                    <xdr:col>9</xdr:col>
                    <xdr:colOff>0</xdr:colOff>
                    <xdr:row>44</xdr:row>
                    <xdr:rowOff>146050</xdr:rowOff>
                  </to>
                </anchor>
              </controlPr>
            </control>
          </mc:Choice>
        </mc:AlternateContent>
        <mc:AlternateContent xmlns:mc="http://schemas.openxmlformats.org/markup-compatibility/2006">
          <mc:Choice Requires="x14">
            <control shapeId="37058" r:id="rId42" name="Check Box 194">
              <controlPr locked="0" defaultSize="0" autoFill="0" autoLine="0" autoPict="0">
                <anchor moveWithCells="1">
                  <from>
                    <xdr:col>8</xdr:col>
                    <xdr:colOff>0</xdr:colOff>
                    <xdr:row>45</xdr:row>
                    <xdr:rowOff>0</xdr:rowOff>
                  </from>
                  <to>
                    <xdr:col>9</xdr:col>
                    <xdr:colOff>0</xdr:colOff>
                    <xdr:row>45</xdr:row>
                    <xdr:rowOff>146050</xdr:rowOff>
                  </to>
                </anchor>
              </controlPr>
            </control>
          </mc:Choice>
        </mc:AlternateContent>
        <mc:AlternateContent xmlns:mc="http://schemas.openxmlformats.org/markup-compatibility/2006">
          <mc:Choice Requires="x14">
            <control shapeId="37059" r:id="rId43" name="Check Box 195">
              <controlPr locked="0" defaultSize="0" autoFill="0" autoLine="0" autoPict="0">
                <anchor moveWithCells="1">
                  <from>
                    <xdr:col>8</xdr:col>
                    <xdr:colOff>0</xdr:colOff>
                    <xdr:row>46</xdr:row>
                    <xdr:rowOff>0</xdr:rowOff>
                  </from>
                  <to>
                    <xdr:col>9</xdr:col>
                    <xdr:colOff>0</xdr:colOff>
                    <xdr:row>46</xdr:row>
                    <xdr:rowOff>146050</xdr:rowOff>
                  </to>
                </anchor>
              </controlPr>
            </control>
          </mc:Choice>
        </mc:AlternateContent>
        <mc:AlternateContent xmlns:mc="http://schemas.openxmlformats.org/markup-compatibility/2006">
          <mc:Choice Requires="x14">
            <control shapeId="37060" r:id="rId44" name="Check Box 196">
              <controlPr locked="0" defaultSize="0" autoFill="0" autoLine="0" autoPict="0">
                <anchor moveWithCells="1">
                  <from>
                    <xdr:col>8</xdr:col>
                    <xdr:colOff>0</xdr:colOff>
                    <xdr:row>47</xdr:row>
                    <xdr:rowOff>0</xdr:rowOff>
                  </from>
                  <to>
                    <xdr:col>9</xdr:col>
                    <xdr:colOff>0</xdr:colOff>
                    <xdr:row>48</xdr:row>
                    <xdr:rowOff>0</xdr:rowOff>
                  </to>
                </anchor>
              </controlPr>
            </control>
          </mc:Choice>
        </mc:AlternateContent>
        <mc:AlternateContent xmlns:mc="http://schemas.openxmlformats.org/markup-compatibility/2006">
          <mc:Choice Requires="x14">
            <control shapeId="37061" r:id="rId45" name="Check Box 197">
              <controlPr locked="0" defaultSize="0" autoFill="0" autoLine="0" autoPict="0">
                <anchor moveWithCells="1">
                  <from>
                    <xdr:col>8</xdr:col>
                    <xdr:colOff>0</xdr:colOff>
                    <xdr:row>48</xdr:row>
                    <xdr:rowOff>0</xdr:rowOff>
                  </from>
                  <to>
                    <xdr:col>9</xdr:col>
                    <xdr:colOff>0</xdr:colOff>
                    <xdr:row>48</xdr:row>
                    <xdr:rowOff>152400</xdr:rowOff>
                  </to>
                </anchor>
              </controlPr>
            </control>
          </mc:Choice>
        </mc:AlternateContent>
        <mc:AlternateContent xmlns:mc="http://schemas.openxmlformats.org/markup-compatibility/2006">
          <mc:Choice Requires="x14">
            <control shapeId="37062" r:id="rId46" name="Check Box 198">
              <controlPr locked="0" defaultSize="0" autoFill="0" autoLine="0" autoPict="0">
                <anchor moveWithCells="1">
                  <from>
                    <xdr:col>8</xdr:col>
                    <xdr:colOff>0</xdr:colOff>
                    <xdr:row>48</xdr:row>
                    <xdr:rowOff>158750</xdr:rowOff>
                  </from>
                  <to>
                    <xdr:col>9</xdr:col>
                    <xdr:colOff>0</xdr:colOff>
                    <xdr:row>50</xdr:row>
                    <xdr:rowOff>6350</xdr:rowOff>
                  </to>
                </anchor>
              </controlPr>
            </control>
          </mc:Choice>
        </mc:AlternateContent>
        <mc:AlternateContent xmlns:mc="http://schemas.openxmlformats.org/markup-compatibility/2006">
          <mc:Choice Requires="x14">
            <control shapeId="37063" r:id="rId47" name="Check Box 199">
              <controlPr locked="0" defaultSize="0" autoFill="0" autoLine="0" autoPict="0">
                <anchor moveWithCells="1">
                  <from>
                    <xdr:col>8</xdr:col>
                    <xdr:colOff>0</xdr:colOff>
                    <xdr:row>49</xdr:row>
                    <xdr:rowOff>184150</xdr:rowOff>
                  </from>
                  <to>
                    <xdr:col>9</xdr:col>
                    <xdr:colOff>0</xdr:colOff>
                    <xdr:row>50</xdr:row>
                    <xdr:rowOff>146050</xdr:rowOff>
                  </to>
                </anchor>
              </controlPr>
            </control>
          </mc:Choice>
        </mc:AlternateContent>
        <mc:AlternateContent xmlns:mc="http://schemas.openxmlformats.org/markup-compatibility/2006">
          <mc:Choice Requires="x14">
            <control shapeId="37064" r:id="rId48" name="Check Box 200">
              <controlPr locked="0" defaultSize="0" autoFill="0" autoLine="0" autoPict="0">
                <anchor moveWithCells="1">
                  <from>
                    <xdr:col>8</xdr:col>
                    <xdr:colOff>0</xdr:colOff>
                    <xdr:row>50</xdr:row>
                    <xdr:rowOff>152400</xdr:rowOff>
                  </from>
                  <to>
                    <xdr:col>9</xdr:col>
                    <xdr:colOff>0</xdr:colOff>
                    <xdr:row>51</xdr:row>
                    <xdr:rowOff>146050</xdr:rowOff>
                  </to>
                </anchor>
              </controlPr>
            </control>
          </mc:Choice>
        </mc:AlternateContent>
        <mc:AlternateContent xmlns:mc="http://schemas.openxmlformats.org/markup-compatibility/2006">
          <mc:Choice Requires="x14">
            <control shapeId="37065" r:id="rId49" name="Check Box 201">
              <controlPr locked="0" defaultSize="0" autoFill="0" autoLine="0" autoPict="0">
                <anchor moveWithCells="1">
                  <from>
                    <xdr:col>8</xdr:col>
                    <xdr:colOff>0</xdr:colOff>
                    <xdr:row>52</xdr:row>
                    <xdr:rowOff>0</xdr:rowOff>
                  </from>
                  <to>
                    <xdr:col>9</xdr:col>
                    <xdr:colOff>0</xdr:colOff>
                    <xdr:row>52</xdr:row>
                    <xdr:rowOff>152400</xdr:rowOff>
                  </to>
                </anchor>
              </controlPr>
            </control>
          </mc:Choice>
        </mc:AlternateContent>
        <mc:AlternateContent xmlns:mc="http://schemas.openxmlformats.org/markup-compatibility/2006">
          <mc:Choice Requires="x14">
            <control shapeId="37067" r:id="rId50" name="Check Box 203">
              <controlPr locked="0" defaultSize="0" autoFill="0" autoLine="0" autoPict="0">
                <anchor moveWithCells="1">
                  <from>
                    <xdr:col>8</xdr:col>
                    <xdr:colOff>0</xdr:colOff>
                    <xdr:row>54</xdr:row>
                    <xdr:rowOff>0</xdr:rowOff>
                  </from>
                  <to>
                    <xdr:col>9</xdr:col>
                    <xdr:colOff>0</xdr:colOff>
                    <xdr:row>55</xdr:row>
                    <xdr:rowOff>0</xdr:rowOff>
                  </to>
                </anchor>
              </controlPr>
            </control>
          </mc:Choice>
        </mc:AlternateContent>
        <mc:AlternateContent xmlns:mc="http://schemas.openxmlformats.org/markup-compatibility/2006">
          <mc:Choice Requires="x14">
            <control shapeId="37068" r:id="rId51" name="Check Box 204">
              <controlPr locked="0" defaultSize="0" autoFill="0" autoLine="0" autoPict="0">
                <anchor moveWithCells="1">
                  <from>
                    <xdr:col>8</xdr:col>
                    <xdr:colOff>0</xdr:colOff>
                    <xdr:row>55</xdr:row>
                    <xdr:rowOff>0</xdr:rowOff>
                  </from>
                  <to>
                    <xdr:col>9</xdr:col>
                    <xdr:colOff>0</xdr:colOff>
                    <xdr:row>56</xdr:row>
                    <xdr:rowOff>0</xdr:rowOff>
                  </to>
                </anchor>
              </controlPr>
            </control>
          </mc:Choice>
        </mc:AlternateContent>
        <mc:AlternateContent xmlns:mc="http://schemas.openxmlformats.org/markup-compatibility/2006">
          <mc:Choice Requires="x14">
            <control shapeId="37069" r:id="rId52" name="Check Box 205">
              <controlPr locked="0" defaultSize="0" autoFill="0" autoLine="0" autoPict="0">
                <anchor moveWithCells="1">
                  <from>
                    <xdr:col>8</xdr:col>
                    <xdr:colOff>0</xdr:colOff>
                    <xdr:row>56</xdr:row>
                    <xdr:rowOff>0</xdr:rowOff>
                  </from>
                  <to>
                    <xdr:col>9</xdr:col>
                    <xdr:colOff>0</xdr:colOff>
                    <xdr:row>57</xdr:row>
                    <xdr:rowOff>0</xdr:rowOff>
                  </to>
                </anchor>
              </controlPr>
            </control>
          </mc:Choice>
        </mc:AlternateContent>
        <mc:AlternateContent xmlns:mc="http://schemas.openxmlformats.org/markup-compatibility/2006">
          <mc:Choice Requires="x14">
            <control shapeId="37071" r:id="rId53" name="Check Box 207">
              <controlPr locked="0" defaultSize="0" autoFill="0" autoLine="0" autoPict="0">
                <anchor moveWithCells="1">
                  <from>
                    <xdr:col>8</xdr:col>
                    <xdr:colOff>0</xdr:colOff>
                    <xdr:row>58</xdr:row>
                    <xdr:rowOff>0</xdr:rowOff>
                  </from>
                  <to>
                    <xdr:col>9</xdr:col>
                    <xdr:colOff>0</xdr:colOff>
                    <xdr:row>59</xdr:row>
                    <xdr:rowOff>0</xdr:rowOff>
                  </to>
                </anchor>
              </controlPr>
            </control>
          </mc:Choice>
        </mc:AlternateContent>
        <mc:AlternateContent xmlns:mc="http://schemas.openxmlformats.org/markup-compatibility/2006">
          <mc:Choice Requires="x14">
            <control shapeId="37072" r:id="rId54" name="Check Box 208">
              <controlPr locked="0" defaultSize="0" autoFill="0" autoLine="0" autoPict="0">
                <anchor moveWithCells="1">
                  <from>
                    <xdr:col>8</xdr:col>
                    <xdr:colOff>0</xdr:colOff>
                    <xdr:row>59</xdr:row>
                    <xdr:rowOff>0</xdr:rowOff>
                  </from>
                  <to>
                    <xdr:col>9</xdr:col>
                    <xdr:colOff>0</xdr:colOff>
                    <xdr:row>60</xdr:row>
                    <xdr:rowOff>6350</xdr:rowOff>
                  </to>
                </anchor>
              </controlPr>
            </control>
          </mc:Choice>
        </mc:AlternateContent>
        <mc:AlternateContent xmlns:mc="http://schemas.openxmlformats.org/markup-compatibility/2006">
          <mc:Choice Requires="x14">
            <control shapeId="37074" r:id="rId55" name="Check Box 210">
              <controlPr locked="0" defaultSize="0" autoFill="0" autoLine="0" autoPict="0">
                <anchor moveWithCells="1">
                  <from>
                    <xdr:col>8</xdr:col>
                    <xdr:colOff>0</xdr:colOff>
                    <xdr:row>61</xdr:row>
                    <xdr:rowOff>0</xdr:rowOff>
                  </from>
                  <to>
                    <xdr:col>9</xdr:col>
                    <xdr:colOff>0</xdr:colOff>
                    <xdr:row>62</xdr:row>
                    <xdr:rowOff>0</xdr:rowOff>
                  </to>
                </anchor>
              </controlPr>
            </control>
          </mc:Choice>
        </mc:AlternateContent>
        <mc:AlternateContent xmlns:mc="http://schemas.openxmlformats.org/markup-compatibility/2006">
          <mc:Choice Requires="x14">
            <control shapeId="37075" r:id="rId56" name="Check Box 211">
              <controlPr locked="0" defaultSize="0" autoFill="0" autoLine="0" autoPict="0">
                <anchor moveWithCells="1">
                  <from>
                    <xdr:col>8</xdr:col>
                    <xdr:colOff>0</xdr:colOff>
                    <xdr:row>61</xdr:row>
                    <xdr:rowOff>0</xdr:rowOff>
                  </from>
                  <to>
                    <xdr:col>9</xdr:col>
                    <xdr:colOff>0</xdr:colOff>
                    <xdr:row>62</xdr:row>
                    <xdr:rowOff>0</xdr:rowOff>
                  </to>
                </anchor>
              </controlPr>
            </control>
          </mc:Choice>
        </mc:AlternateContent>
        <mc:AlternateContent xmlns:mc="http://schemas.openxmlformats.org/markup-compatibility/2006">
          <mc:Choice Requires="x14">
            <control shapeId="37078" r:id="rId57" name="Check Box 214">
              <controlPr locked="0" defaultSize="0" autoFill="0" autoLine="0" autoPict="0">
                <anchor moveWithCells="1">
                  <from>
                    <xdr:col>8</xdr:col>
                    <xdr:colOff>0</xdr:colOff>
                    <xdr:row>63</xdr:row>
                    <xdr:rowOff>0</xdr:rowOff>
                  </from>
                  <to>
                    <xdr:col>9</xdr:col>
                    <xdr:colOff>0</xdr:colOff>
                    <xdr:row>64</xdr:row>
                    <xdr:rowOff>0</xdr:rowOff>
                  </to>
                </anchor>
              </controlPr>
            </control>
          </mc:Choice>
        </mc:AlternateContent>
        <mc:AlternateContent xmlns:mc="http://schemas.openxmlformats.org/markup-compatibility/2006">
          <mc:Choice Requires="x14">
            <control shapeId="37079" r:id="rId58" name="Check Box 215">
              <controlPr locked="0" defaultSize="0" autoFill="0" autoLine="0" autoPict="0">
                <anchor moveWithCells="1">
                  <from>
                    <xdr:col>8</xdr:col>
                    <xdr:colOff>0</xdr:colOff>
                    <xdr:row>64</xdr:row>
                    <xdr:rowOff>0</xdr:rowOff>
                  </from>
                  <to>
                    <xdr:col>9</xdr:col>
                    <xdr:colOff>0</xdr:colOff>
                    <xdr:row>64</xdr:row>
                    <xdr:rowOff>152400</xdr:rowOff>
                  </to>
                </anchor>
              </controlPr>
            </control>
          </mc:Choice>
        </mc:AlternateContent>
        <mc:AlternateContent xmlns:mc="http://schemas.openxmlformats.org/markup-compatibility/2006">
          <mc:Choice Requires="x14">
            <control shapeId="37080" r:id="rId59" name="Check Box 216">
              <controlPr locked="0" defaultSize="0" autoFill="0" autoLine="0" autoPict="0">
                <anchor moveWithCells="1">
                  <from>
                    <xdr:col>8</xdr:col>
                    <xdr:colOff>0</xdr:colOff>
                    <xdr:row>65</xdr:row>
                    <xdr:rowOff>0</xdr:rowOff>
                  </from>
                  <to>
                    <xdr:col>9</xdr:col>
                    <xdr:colOff>0</xdr:colOff>
                    <xdr:row>66</xdr:row>
                    <xdr:rowOff>6350</xdr:rowOff>
                  </to>
                </anchor>
              </controlPr>
            </control>
          </mc:Choice>
        </mc:AlternateContent>
        <mc:AlternateContent xmlns:mc="http://schemas.openxmlformats.org/markup-compatibility/2006">
          <mc:Choice Requires="x14">
            <control shapeId="37083" r:id="rId60" name="Check Box 219">
              <controlPr locked="0" defaultSize="0" autoFill="0" autoLine="0" autoPict="0">
                <anchor moveWithCells="1">
                  <from>
                    <xdr:col>8</xdr:col>
                    <xdr:colOff>0</xdr:colOff>
                    <xdr:row>67</xdr:row>
                    <xdr:rowOff>0</xdr:rowOff>
                  </from>
                  <to>
                    <xdr:col>9</xdr:col>
                    <xdr:colOff>0</xdr:colOff>
                    <xdr:row>67</xdr:row>
                    <xdr:rowOff>158750</xdr:rowOff>
                  </to>
                </anchor>
              </controlPr>
            </control>
          </mc:Choice>
        </mc:AlternateContent>
        <mc:AlternateContent xmlns:mc="http://schemas.openxmlformats.org/markup-compatibility/2006">
          <mc:Choice Requires="x14">
            <control shapeId="37084" r:id="rId61" name="Check Box 220">
              <controlPr locked="0" defaultSize="0" autoFill="0" autoLine="0" autoPict="0">
                <anchor moveWithCells="1">
                  <from>
                    <xdr:col>8</xdr:col>
                    <xdr:colOff>0</xdr:colOff>
                    <xdr:row>67</xdr:row>
                    <xdr:rowOff>158750</xdr:rowOff>
                  </from>
                  <to>
                    <xdr:col>9</xdr:col>
                    <xdr:colOff>0</xdr:colOff>
                    <xdr:row>68</xdr:row>
                    <xdr:rowOff>152400</xdr:rowOff>
                  </to>
                </anchor>
              </controlPr>
            </control>
          </mc:Choice>
        </mc:AlternateContent>
        <mc:AlternateContent xmlns:mc="http://schemas.openxmlformats.org/markup-compatibility/2006">
          <mc:Choice Requires="x14">
            <control shapeId="37085" r:id="rId62" name="Check Box 221">
              <controlPr locked="0" defaultSize="0" autoFill="0" autoLine="0" autoPict="0">
                <anchor moveWithCells="1">
                  <from>
                    <xdr:col>8</xdr:col>
                    <xdr:colOff>0</xdr:colOff>
                    <xdr:row>68</xdr:row>
                    <xdr:rowOff>184150</xdr:rowOff>
                  </from>
                  <to>
                    <xdr:col>9</xdr:col>
                    <xdr:colOff>0</xdr:colOff>
                    <xdr:row>70</xdr:row>
                    <xdr:rowOff>0</xdr:rowOff>
                  </to>
                </anchor>
              </controlPr>
            </control>
          </mc:Choice>
        </mc:AlternateContent>
        <mc:AlternateContent xmlns:mc="http://schemas.openxmlformats.org/markup-compatibility/2006">
          <mc:Choice Requires="x14">
            <control shapeId="37087" r:id="rId63" name="Check Box 223">
              <controlPr locked="0" defaultSize="0" autoFill="0" autoLine="0" autoPict="0">
                <anchor moveWithCells="1">
                  <from>
                    <xdr:col>8</xdr:col>
                    <xdr:colOff>0</xdr:colOff>
                    <xdr:row>70</xdr:row>
                    <xdr:rowOff>0</xdr:rowOff>
                  </from>
                  <to>
                    <xdr:col>9</xdr:col>
                    <xdr:colOff>0</xdr:colOff>
                    <xdr:row>70</xdr:row>
                    <xdr:rowOff>158750</xdr:rowOff>
                  </to>
                </anchor>
              </controlPr>
            </control>
          </mc:Choice>
        </mc:AlternateContent>
        <mc:AlternateContent xmlns:mc="http://schemas.openxmlformats.org/markup-compatibility/2006">
          <mc:Choice Requires="x14">
            <control shapeId="37088" r:id="rId64" name="Check Box 224">
              <controlPr locked="0" defaultSize="0" autoFill="0" autoLine="0" autoPict="0">
                <anchor moveWithCells="1">
                  <from>
                    <xdr:col>8</xdr:col>
                    <xdr:colOff>0</xdr:colOff>
                    <xdr:row>70</xdr:row>
                    <xdr:rowOff>177800</xdr:rowOff>
                  </from>
                  <to>
                    <xdr:col>9</xdr:col>
                    <xdr:colOff>0</xdr:colOff>
                    <xdr:row>71</xdr:row>
                    <xdr:rowOff>158750</xdr:rowOff>
                  </to>
                </anchor>
              </controlPr>
            </control>
          </mc:Choice>
        </mc:AlternateContent>
        <mc:AlternateContent xmlns:mc="http://schemas.openxmlformats.org/markup-compatibility/2006">
          <mc:Choice Requires="x14">
            <control shapeId="37090" r:id="rId65" name="Check Box 226">
              <controlPr locked="0" defaultSize="0" autoFill="0" autoLine="0" autoPict="0">
                <anchor moveWithCells="1">
                  <from>
                    <xdr:col>8</xdr:col>
                    <xdr:colOff>0</xdr:colOff>
                    <xdr:row>72</xdr:row>
                    <xdr:rowOff>158750</xdr:rowOff>
                  </from>
                  <to>
                    <xdr:col>9</xdr:col>
                    <xdr:colOff>0</xdr:colOff>
                    <xdr:row>73</xdr:row>
                    <xdr:rowOff>146050</xdr:rowOff>
                  </to>
                </anchor>
              </controlPr>
            </control>
          </mc:Choice>
        </mc:AlternateContent>
        <mc:AlternateContent xmlns:mc="http://schemas.openxmlformats.org/markup-compatibility/2006">
          <mc:Choice Requires="x14">
            <control shapeId="37091" r:id="rId66" name="Check Box 227">
              <controlPr locked="0" defaultSize="0" autoFill="0" autoLine="0" autoPict="0">
                <anchor moveWithCells="1">
                  <from>
                    <xdr:col>8</xdr:col>
                    <xdr:colOff>0</xdr:colOff>
                    <xdr:row>73</xdr:row>
                    <xdr:rowOff>158750</xdr:rowOff>
                  </from>
                  <to>
                    <xdr:col>9</xdr:col>
                    <xdr:colOff>0</xdr:colOff>
                    <xdr:row>74</xdr:row>
                    <xdr:rowOff>152400</xdr:rowOff>
                  </to>
                </anchor>
              </controlPr>
            </control>
          </mc:Choice>
        </mc:AlternateContent>
        <mc:AlternateContent xmlns:mc="http://schemas.openxmlformats.org/markup-compatibility/2006">
          <mc:Choice Requires="x14">
            <control shapeId="37092" r:id="rId67" name="Check Box 228">
              <controlPr locked="0" defaultSize="0" autoFill="0" autoLine="0" autoPict="0">
                <anchor moveWithCells="1">
                  <from>
                    <xdr:col>8</xdr:col>
                    <xdr:colOff>0</xdr:colOff>
                    <xdr:row>74</xdr:row>
                    <xdr:rowOff>152400</xdr:rowOff>
                  </from>
                  <to>
                    <xdr:col>9</xdr:col>
                    <xdr:colOff>0</xdr:colOff>
                    <xdr:row>75</xdr:row>
                    <xdr:rowOff>152400</xdr:rowOff>
                  </to>
                </anchor>
              </controlPr>
            </control>
          </mc:Choice>
        </mc:AlternateContent>
        <mc:AlternateContent xmlns:mc="http://schemas.openxmlformats.org/markup-compatibility/2006">
          <mc:Choice Requires="x14">
            <control shapeId="37093" r:id="rId68" name="Check Box 229">
              <controlPr locked="0" defaultSize="0" autoFill="0" autoLine="0" autoPict="0">
                <anchor moveWithCells="1">
                  <from>
                    <xdr:col>8</xdr:col>
                    <xdr:colOff>0</xdr:colOff>
                    <xdr:row>75</xdr:row>
                    <xdr:rowOff>158750</xdr:rowOff>
                  </from>
                  <to>
                    <xdr:col>9</xdr:col>
                    <xdr:colOff>0</xdr:colOff>
                    <xdr:row>77</xdr:row>
                    <xdr:rowOff>0</xdr:rowOff>
                  </to>
                </anchor>
              </controlPr>
            </control>
          </mc:Choice>
        </mc:AlternateContent>
        <mc:AlternateContent xmlns:mc="http://schemas.openxmlformats.org/markup-compatibility/2006">
          <mc:Choice Requires="x14">
            <control shapeId="37094" r:id="rId69" name="Check Box 230">
              <controlPr locked="0" defaultSize="0" autoFill="0" autoLine="0" autoPict="0">
                <anchor moveWithCells="1">
                  <from>
                    <xdr:col>8</xdr:col>
                    <xdr:colOff>0</xdr:colOff>
                    <xdr:row>76</xdr:row>
                    <xdr:rowOff>158750</xdr:rowOff>
                  </from>
                  <to>
                    <xdr:col>9</xdr:col>
                    <xdr:colOff>0</xdr:colOff>
                    <xdr:row>78</xdr:row>
                    <xdr:rowOff>6350</xdr:rowOff>
                  </to>
                </anchor>
              </controlPr>
            </control>
          </mc:Choice>
        </mc:AlternateContent>
        <mc:AlternateContent xmlns:mc="http://schemas.openxmlformats.org/markup-compatibility/2006">
          <mc:Choice Requires="x14">
            <control shapeId="37095" r:id="rId70" name="Check Box 231">
              <controlPr locked="0" defaultSize="0" autoFill="0" autoLine="0" autoPict="0">
                <anchor moveWithCells="1">
                  <from>
                    <xdr:col>8</xdr:col>
                    <xdr:colOff>0</xdr:colOff>
                    <xdr:row>78</xdr:row>
                    <xdr:rowOff>0</xdr:rowOff>
                  </from>
                  <to>
                    <xdr:col>9</xdr:col>
                    <xdr:colOff>0</xdr:colOff>
                    <xdr:row>79</xdr:row>
                    <xdr:rowOff>0</xdr:rowOff>
                  </to>
                </anchor>
              </controlPr>
            </control>
          </mc:Choice>
        </mc:AlternateContent>
        <mc:AlternateContent xmlns:mc="http://schemas.openxmlformats.org/markup-compatibility/2006">
          <mc:Choice Requires="x14">
            <control shapeId="37097" r:id="rId71" name="Check Box 233">
              <controlPr locked="0" defaultSize="0" autoFill="0" autoLine="0" autoPict="0">
                <anchor moveWithCells="1">
                  <from>
                    <xdr:col>8</xdr:col>
                    <xdr:colOff>0</xdr:colOff>
                    <xdr:row>79</xdr:row>
                    <xdr:rowOff>184150</xdr:rowOff>
                  </from>
                  <to>
                    <xdr:col>9</xdr:col>
                    <xdr:colOff>0</xdr:colOff>
                    <xdr:row>81</xdr:row>
                    <xdr:rowOff>6350</xdr:rowOff>
                  </to>
                </anchor>
              </controlPr>
            </control>
          </mc:Choice>
        </mc:AlternateContent>
        <mc:AlternateContent xmlns:mc="http://schemas.openxmlformats.org/markup-compatibility/2006">
          <mc:Choice Requires="x14">
            <control shapeId="37098" r:id="rId72" name="Check Box 234">
              <controlPr locked="0" defaultSize="0" autoFill="0" autoLine="0" autoPict="0">
                <anchor moveWithCells="1">
                  <from>
                    <xdr:col>8</xdr:col>
                    <xdr:colOff>0</xdr:colOff>
                    <xdr:row>81</xdr:row>
                    <xdr:rowOff>0</xdr:rowOff>
                  </from>
                  <to>
                    <xdr:col>9</xdr:col>
                    <xdr:colOff>0</xdr:colOff>
                    <xdr:row>82</xdr:row>
                    <xdr:rowOff>31750</xdr:rowOff>
                  </to>
                </anchor>
              </controlPr>
            </control>
          </mc:Choice>
        </mc:AlternateContent>
        <mc:AlternateContent xmlns:mc="http://schemas.openxmlformats.org/markup-compatibility/2006">
          <mc:Choice Requires="x14">
            <control shapeId="37099" r:id="rId73" name="Check Box 235">
              <controlPr locked="0" defaultSize="0" autoFill="0" autoLine="0" autoPict="0">
                <anchor moveWithCells="1">
                  <from>
                    <xdr:col>8</xdr:col>
                    <xdr:colOff>0</xdr:colOff>
                    <xdr:row>82</xdr:row>
                    <xdr:rowOff>0</xdr:rowOff>
                  </from>
                  <to>
                    <xdr:col>9</xdr:col>
                    <xdr:colOff>0</xdr:colOff>
                    <xdr:row>83</xdr:row>
                    <xdr:rowOff>25400</xdr:rowOff>
                  </to>
                </anchor>
              </controlPr>
            </control>
          </mc:Choice>
        </mc:AlternateContent>
        <mc:AlternateContent xmlns:mc="http://schemas.openxmlformats.org/markup-compatibility/2006">
          <mc:Choice Requires="x14">
            <control shapeId="37100" r:id="rId74" name="Check Box 236">
              <controlPr locked="0" defaultSize="0" autoFill="0" autoLine="0" autoPict="0">
                <anchor moveWithCells="1">
                  <from>
                    <xdr:col>8</xdr:col>
                    <xdr:colOff>0</xdr:colOff>
                    <xdr:row>83</xdr:row>
                    <xdr:rowOff>0</xdr:rowOff>
                  </from>
                  <to>
                    <xdr:col>9</xdr:col>
                    <xdr:colOff>0</xdr:colOff>
                    <xdr:row>84</xdr:row>
                    <xdr:rowOff>6350</xdr:rowOff>
                  </to>
                </anchor>
              </controlPr>
            </control>
          </mc:Choice>
        </mc:AlternateContent>
        <mc:AlternateContent xmlns:mc="http://schemas.openxmlformats.org/markup-compatibility/2006">
          <mc:Choice Requires="x14">
            <control shapeId="37102" r:id="rId75" name="Check Box 238">
              <controlPr locked="0" defaultSize="0" autoFill="0" autoLine="0" autoPict="0">
                <anchor moveWithCells="1">
                  <from>
                    <xdr:col>8</xdr:col>
                    <xdr:colOff>0</xdr:colOff>
                    <xdr:row>84</xdr:row>
                    <xdr:rowOff>184150</xdr:rowOff>
                  </from>
                  <to>
                    <xdr:col>9</xdr:col>
                    <xdr:colOff>0</xdr:colOff>
                    <xdr:row>86</xdr:row>
                    <xdr:rowOff>0</xdr:rowOff>
                  </to>
                </anchor>
              </controlPr>
            </control>
          </mc:Choice>
        </mc:AlternateContent>
        <mc:AlternateContent xmlns:mc="http://schemas.openxmlformats.org/markup-compatibility/2006">
          <mc:Choice Requires="x14">
            <control shapeId="37103" r:id="rId76" name="Check Box 239">
              <controlPr locked="0" defaultSize="0" autoFill="0" autoLine="0" autoPict="0">
                <anchor moveWithCells="1">
                  <from>
                    <xdr:col>8</xdr:col>
                    <xdr:colOff>0</xdr:colOff>
                    <xdr:row>85</xdr:row>
                    <xdr:rowOff>177800</xdr:rowOff>
                  </from>
                  <to>
                    <xdr:col>9</xdr:col>
                    <xdr:colOff>0</xdr:colOff>
                    <xdr:row>87</xdr:row>
                    <xdr:rowOff>0</xdr:rowOff>
                  </to>
                </anchor>
              </controlPr>
            </control>
          </mc:Choice>
        </mc:AlternateContent>
        <mc:AlternateContent xmlns:mc="http://schemas.openxmlformats.org/markup-compatibility/2006">
          <mc:Choice Requires="x14">
            <control shapeId="37104" r:id="rId77" name="Check Box 240">
              <controlPr locked="0" defaultSize="0" autoFill="0" autoLine="0" autoPict="0">
                <anchor moveWithCells="1">
                  <from>
                    <xdr:col>8</xdr:col>
                    <xdr:colOff>0</xdr:colOff>
                    <xdr:row>87</xdr:row>
                    <xdr:rowOff>0</xdr:rowOff>
                  </from>
                  <to>
                    <xdr:col>9</xdr:col>
                    <xdr:colOff>0</xdr:colOff>
                    <xdr:row>88</xdr:row>
                    <xdr:rowOff>0</xdr:rowOff>
                  </to>
                </anchor>
              </controlPr>
            </control>
          </mc:Choice>
        </mc:AlternateContent>
        <mc:AlternateContent xmlns:mc="http://schemas.openxmlformats.org/markup-compatibility/2006">
          <mc:Choice Requires="x14">
            <control shapeId="37105" r:id="rId78" name="Check Box 241">
              <controlPr locked="0" defaultSize="0" autoFill="0" autoLine="0" autoPict="0">
                <anchor moveWithCells="1">
                  <from>
                    <xdr:col>8</xdr:col>
                    <xdr:colOff>0</xdr:colOff>
                    <xdr:row>88</xdr:row>
                    <xdr:rowOff>0</xdr:rowOff>
                  </from>
                  <to>
                    <xdr:col>9</xdr:col>
                    <xdr:colOff>0</xdr:colOff>
                    <xdr:row>89</xdr:row>
                    <xdr:rowOff>0</xdr:rowOff>
                  </to>
                </anchor>
              </controlPr>
            </control>
          </mc:Choice>
        </mc:AlternateContent>
        <mc:AlternateContent xmlns:mc="http://schemas.openxmlformats.org/markup-compatibility/2006">
          <mc:Choice Requires="x14">
            <control shapeId="37106" r:id="rId79" name="Check Box 242">
              <controlPr locked="0" defaultSize="0" autoFill="0" autoLine="0" autoPict="0">
                <anchor moveWithCells="1">
                  <from>
                    <xdr:col>8</xdr:col>
                    <xdr:colOff>0</xdr:colOff>
                    <xdr:row>89</xdr:row>
                    <xdr:rowOff>0</xdr:rowOff>
                  </from>
                  <to>
                    <xdr:col>9</xdr:col>
                    <xdr:colOff>0</xdr:colOff>
                    <xdr:row>90</xdr:row>
                    <xdr:rowOff>0</xdr:rowOff>
                  </to>
                </anchor>
              </controlPr>
            </control>
          </mc:Choice>
        </mc:AlternateContent>
        <mc:AlternateContent xmlns:mc="http://schemas.openxmlformats.org/markup-compatibility/2006">
          <mc:Choice Requires="x14">
            <control shapeId="37107" r:id="rId80" name="Check Box 243">
              <controlPr locked="0" defaultSize="0" autoFill="0" autoLine="0" autoPict="0">
                <anchor moveWithCells="1">
                  <from>
                    <xdr:col>8</xdr:col>
                    <xdr:colOff>0</xdr:colOff>
                    <xdr:row>90</xdr:row>
                    <xdr:rowOff>0</xdr:rowOff>
                  </from>
                  <to>
                    <xdr:col>9</xdr:col>
                    <xdr:colOff>0</xdr:colOff>
                    <xdr:row>91</xdr:row>
                    <xdr:rowOff>6350</xdr:rowOff>
                  </to>
                </anchor>
              </controlPr>
            </control>
          </mc:Choice>
        </mc:AlternateContent>
        <mc:AlternateContent xmlns:mc="http://schemas.openxmlformats.org/markup-compatibility/2006">
          <mc:Choice Requires="x14">
            <control shapeId="37114" r:id="rId81" name="Check Box 250">
              <controlPr locked="0" defaultSize="0" autoFill="0" autoLine="0" autoPict="0">
                <anchor moveWithCells="1">
                  <from>
                    <xdr:col>8</xdr:col>
                    <xdr:colOff>0</xdr:colOff>
                    <xdr:row>97</xdr:row>
                    <xdr:rowOff>0</xdr:rowOff>
                  </from>
                  <to>
                    <xdr:col>9</xdr:col>
                    <xdr:colOff>0</xdr:colOff>
                    <xdr:row>98</xdr:row>
                    <xdr:rowOff>0</xdr:rowOff>
                  </to>
                </anchor>
              </controlPr>
            </control>
          </mc:Choice>
        </mc:AlternateContent>
        <mc:AlternateContent xmlns:mc="http://schemas.openxmlformats.org/markup-compatibility/2006">
          <mc:Choice Requires="x14">
            <control shapeId="37115" r:id="rId82" name="Check Box 251">
              <controlPr locked="0" defaultSize="0" autoFill="0" autoLine="0" autoPict="0">
                <anchor moveWithCells="1">
                  <from>
                    <xdr:col>8</xdr:col>
                    <xdr:colOff>0</xdr:colOff>
                    <xdr:row>98</xdr:row>
                    <xdr:rowOff>0</xdr:rowOff>
                  </from>
                  <to>
                    <xdr:col>9</xdr:col>
                    <xdr:colOff>0</xdr:colOff>
                    <xdr:row>99</xdr:row>
                    <xdr:rowOff>0</xdr:rowOff>
                  </to>
                </anchor>
              </controlPr>
            </control>
          </mc:Choice>
        </mc:AlternateContent>
        <mc:AlternateContent xmlns:mc="http://schemas.openxmlformats.org/markup-compatibility/2006">
          <mc:Choice Requires="x14">
            <control shapeId="37116" r:id="rId83" name="Check Box 252">
              <controlPr locked="0" defaultSize="0" autoFill="0" autoLine="0" autoPict="0">
                <anchor moveWithCells="1">
                  <from>
                    <xdr:col>8</xdr:col>
                    <xdr:colOff>0</xdr:colOff>
                    <xdr:row>99</xdr:row>
                    <xdr:rowOff>0</xdr:rowOff>
                  </from>
                  <to>
                    <xdr:col>9</xdr:col>
                    <xdr:colOff>0</xdr:colOff>
                    <xdr:row>100</xdr:row>
                    <xdr:rowOff>6350</xdr:rowOff>
                  </to>
                </anchor>
              </controlPr>
            </control>
          </mc:Choice>
        </mc:AlternateContent>
        <mc:AlternateContent xmlns:mc="http://schemas.openxmlformats.org/markup-compatibility/2006">
          <mc:Choice Requires="x14">
            <control shapeId="37117" r:id="rId84" name="Check Box 253">
              <controlPr locked="0" defaultSize="0" autoFill="0" autoLine="0" autoPict="0">
                <anchor moveWithCells="1">
                  <from>
                    <xdr:col>8</xdr:col>
                    <xdr:colOff>0</xdr:colOff>
                    <xdr:row>99</xdr:row>
                    <xdr:rowOff>184150</xdr:rowOff>
                  </from>
                  <to>
                    <xdr:col>9</xdr:col>
                    <xdr:colOff>0</xdr:colOff>
                    <xdr:row>101</xdr:row>
                    <xdr:rowOff>6350</xdr:rowOff>
                  </to>
                </anchor>
              </controlPr>
            </control>
          </mc:Choice>
        </mc:AlternateContent>
        <mc:AlternateContent xmlns:mc="http://schemas.openxmlformats.org/markup-compatibility/2006">
          <mc:Choice Requires="x14">
            <control shapeId="37118" r:id="rId85" name="Check Box 254">
              <controlPr locked="0" defaultSize="0" autoFill="0" autoLine="0" autoPict="0">
                <anchor moveWithCells="1">
                  <from>
                    <xdr:col>8</xdr:col>
                    <xdr:colOff>0</xdr:colOff>
                    <xdr:row>100</xdr:row>
                    <xdr:rowOff>184150</xdr:rowOff>
                  </from>
                  <to>
                    <xdr:col>9</xdr:col>
                    <xdr:colOff>0</xdr:colOff>
                    <xdr:row>102</xdr:row>
                    <xdr:rowOff>0</xdr:rowOff>
                  </to>
                </anchor>
              </controlPr>
            </control>
          </mc:Choice>
        </mc:AlternateContent>
        <mc:AlternateContent xmlns:mc="http://schemas.openxmlformats.org/markup-compatibility/2006">
          <mc:Choice Requires="x14">
            <control shapeId="37120" r:id="rId86" name="Check Box 256">
              <controlPr locked="0" defaultSize="0" autoFill="0" autoLine="0" autoPict="0">
                <anchor moveWithCells="1">
                  <from>
                    <xdr:col>8</xdr:col>
                    <xdr:colOff>0</xdr:colOff>
                    <xdr:row>103</xdr:row>
                    <xdr:rowOff>0</xdr:rowOff>
                  </from>
                  <to>
                    <xdr:col>9</xdr:col>
                    <xdr:colOff>0</xdr:colOff>
                    <xdr:row>104</xdr:row>
                    <xdr:rowOff>0</xdr:rowOff>
                  </to>
                </anchor>
              </controlPr>
            </control>
          </mc:Choice>
        </mc:AlternateContent>
        <mc:AlternateContent xmlns:mc="http://schemas.openxmlformats.org/markup-compatibility/2006">
          <mc:Choice Requires="x14">
            <control shapeId="37121" r:id="rId87" name="Check Box 257">
              <controlPr locked="0" defaultSize="0" autoFill="0" autoLine="0" autoPict="0">
                <anchor moveWithCells="1">
                  <from>
                    <xdr:col>8</xdr:col>
                    <xdr:colOff>0</xdr:colOff>
                    <xdr:row>104</xdr:row>
                    <xdr:rowOff>0</xdr:rowOff>
                  </from>
                  <to>
                    <xdr:col>9</xdr:col>
                    <xdr:colOff>0</xdr:colOff>
                    <xdr:row>105</xdr:row>
                    <xdr:rowOff>25400</xdr:rowOff>
                  </to>
                </anchor>
              </controlPr>
            </control>
          </mc:Choice>
        </mc:AlternateContent>
        <mc:AlternateContent xmlns:mc="http://schemas.openxmlformats.org/markup-compatibility/2006">
          <mc:Choice Requires="x14">
            <control shapeId="37122" r:id="rId88" name="Check Box 258">
              <controlPr locked="0" defaultSize="0" autoFill="0" autoLine="0" autoPict="0">
                <anchor moveWithCells="1">
                  <from>
                    <xdr:col>8</xdr:col>
                    <xdr:colOff>0</xdr:colOff>
                    <xdr:row>105</xdr:row>
                    <xdr:rowOff>0</xdr:rowOff>
                  </from>
                  <to>
                    <xdr:col>9</xdr:col>
                    <xdr:colOff>0</xdr:colOff>
                    <xdr:row>106</xdr:row>
                    <xdr:rowOff>25400</xdr:rowOff>
                  </to>
                </anchor>
              </controlPr>
            </control>
          </mc:Choice>
        </mc:AlternateContent>
        <mc:AlternateContent xmlns:mc="http://schemas.openxmlformats.org/markup-compatibility/2006">
          <mc:Choice Requires="x14">
            <control shapeId="37123" r:id="rId89" name="Check Box 259">
              <controlPr locked="0" defaultSize="0" autoFill="0" autoLine="0" autoPict="0">
                <anchor moveWithCells="1">
                  <from>
                    <xdr:col>8</xdr:col>
                    <xdr:colOff>0</xdr:colOff>
                    <xdr:row>106</xdr:row>
                    <xdr:rowOff>0</xdr:rowOff>
                  </from>
                  <to>
                    <xdr:col>9</xdr:col>
                    <xdr:colOff>0</xdr:colOff>
                    <xdr:row>107</xdr:row>
                    <xdr:rowOff>0</xdr:rowOff>
                  </to>
                </anchor>
              </controlPr>
            </control>
          </mc:Choice>
        </mc:AlternateContent>
        <mc:AlternateContent xmlns:mc="http://schemas.openxmlformats.org/markup-compatibility/2006">
          <mc:Choice Requires="x14">
            <control shapeId="37124" r:id="rId90" name="Check Box 260">
              <controlPr locked="0" defaultSize="0" autoFill="0" autoLine="0" autoPict="0">
                <anchor moveWithCells="1">
                  <from>
                    <xdr:col>8</xdr:col>
                    <xdr:colOff>0</xdr:colOff>
                    <xdr:row>107</xdr:row>
                    <xdr:rowOff>0</xdr:rowOff>
                  </from>
                  <to>
                    <xdr:col>9</xdr:col>
                    <xdr:colOff>0</xdr:colOff>
                    <xdr:row>108</xdr:row>
                    <xdr:rowOff>6350</xdr:rowOff>
                  </to>
                </anchor>
              </controlPr>
            </control>
          </mc:Choice>
        </mc:AlternateContent>
        <mc:AlternateContent xmlns:mc="http://schemas.openxmlformats.org/markup-compatibility/2006">
          <mc:Choice Requires="x14">
            <control shapeId="37125" r:id="rId91" name="Check Box 261">
              <controlPr locked="0" defaultSize="0" autoFill="0" autoLine="0" autoPict="0">
                <anchor moveWithCells="1">
                  <from>
                    <xdr:col>8</xdr:col>
                    <xdr:colOff>0</xdr:colOff>
                    <xdr:row>31</xdr:row>
                    <xdr:rowOff>0</xdr:rowOff>
                  </from>
                  <to>
                    <xdr:col>9</xdr:col>
                    <xdr:colOff>0</xdr:colOff>
                    <xdr:row>31</xdr:row>
                    <xdr:rowOff>152400</xdr:rowOff>
                  </to>
                </anchor>
              </controlPr>
            </control>
          </mc:Choice>
        </mc:AlternateContent>
        <mc:AlternateContent xmlns:mc="http://schemas.openxmlformats.org/markup-compatibility/2006">
          <mc:Choice Requires="x14">
            <control shapeId="37126" r:id="rId92" name="Check Box 262">
              <controlPr locked="0" defaultSize="0" autoFill="0" autoLine="0" autoPict="0">
                <anchor moveWithCells="1">
                  <from>
                    <xdr:col>8</xdr:col>
                    <xdr:colOff>0</xdr:colOff>
                    <xdr:row>92</xdr:row>
                    <xdr:rowOff>0</xdr:rowOff>
                  </from>
                  <to>
                    <xdr:col>9</xdr:col>
                    <xdr:colOff>0</xdr:colOff>
                    <xdr:row>93</xdr:row>
                    <xdr:rowOff>6350</xdr:rowOff>
                  </to>
                </anchor>
              </controlPr>
            </control>
          </mc:Choice>
        </mc:AlternateContent>
        <mc:AlternateContent xmlns:mc="http://schemas.openxmlformats.org/markup-compatibility/2006">
          <mc:Choice Requires="x14">
            <control shapeId="37127" r:id="rId93" name="Check Box 263">
              <controlPr locked="0" defaultSize="0" autoFill="0" autoLine="0" autoPict="0">
                <anchor moveWithCells="1">
                  <from>
                    <xdr:col>8</xdr:col>
                    <xdr:colOff>0</xdr:colOff>
                    <xdr:row>93</xdr:row>
                    <xdr:rowOff>0</xdr:rowOff>
                  </from>
                  <to>
                    <xdr:col>9</xdr:col>
                    <xdr:colOff>0</xdr:colOff>
                    <xdr:row>94</xdr:row>
                    <xdr:rowOff>6350</xdr:rowOff>
                  </to>
                </anchor>
              </controlPr>
            </control>
          </mc:Choice>
        </mc:AlternateContent>
        <mc:AlternateContent xmlns:mc="http://schemas.openxmlformats.org/markup-compatibility/2006">
          <mc:Choice Requires="x14">
            <control shapeId="37128" r:id="rId94" name="Check Box 264">
              <controlPr locked="0" defaultSize="0" autoFill="0" autoLine="0" autoPict="0">
                <anchor moveWithCells="1">
                  <from>
                    <xdr:col>8</xdr:col>
                    <xdr:colOff>0</xdr:colOff>
                    <xdr:row>94</xdr:row>
                    <xdr:rowOff>0</xdr:rowOff>
                  </from>
                  <to>
                    <xdr:col>9</xdr:col>
                    <xdr:colOff>0</xdr:colOff>
                    <xdr:row>95</xdr:row>
                    <xdr:rowOff>0</xdr:rowOff>
                  </to>
                </anchor>
              </controlPr>
            </control>
          </mc:Choice>
        </mc:AlternateContent>
        <mc:AlternateContent xmlns:mc="http://schemas.openxmlformats.org/markup-compatibility/2006">
          <mc:Choice Requires="x14">
            <control shapeId="37129" r:id="rId95" name="Check Box 265">
              <controlPr locked="0" defaultSize="0" autoFill="0" autoLine="0" autoPict="0">
                <anchor moveWithCells="1">
                  <from>
                    <xdr:col>8</xdr:col>
                    <xdr:colOff>0</xdr:colOff>
                    <xdr:row>94</xdr:row>
                    <xdr:rowOff>177800</xdr:rowOff>
                  </from>
                  <to>
                    <xdr:col>9</xdr:col>
                    <xdr:colOff>0</xdr:colOff>
                    <xdr:row>96</xdr:row>
                    <xdr:rowOff>0</xdr:rowOff>
                  </to>
                </anchor>
              </controlPr>
            </control>
          </mc:Choice>
        </mc:AlternateContent>
        <mc:AlternateContent xmlns:mc="http://schemas.openxmlformats.org/markup-compatibility/2006">
          <mc:Choice Requires="x14">
            <control shapeId="37130" r:id="rId96" name="Check Box 266">
              <controlPr locked="0" defaultSize="0" autoFill="0" autoLine="0" autoPict="0">
                <anchor moveWithCells="1">
                  <from>
                    <xdr:col>8</xdr:col>
                    <xdr:colOff>0</xdr:colOff>
                    <xdr:row>96</xdr:row>
                    <xdr:rowOff>0</xdr:rowOff>
                  </from>
                  <to>
                    <xdr:col>9</xdr:col>
                    <xdr:colOff>0</xdr:colOff>
                    <xdr:row>97</xdr:row>
                    <xdr:rowOff>0</xdr:rowOff>
                  </to>
                </anchor>
              </controlPr>
            </control>
          </mc:Choice>
        </mc:AlternateContent>
        <mc:AlternateContent xmlns:mc="http://schemas.openxmlformats.org/markup-compatibility/2006">
          <mc:Choice Requires="x14">
            <control shapeId="37134" r:id="rId97" name="Check Box 270">
              <controlPr defaultSize="0" autoFill="0" autoLine="0" autoPict="0">
                <anchor moveWithCells="1">
                  <from>
                    <xdr:col>8</xdr:col>
                    <xdr:colOff>0</xdr:colOff>
                    <xdr:row>16</xdr:row>
                    <xdr:rowOff>0</xdr:rowOff>
                  </from>
                  <to>
                    <xdr:col>9</xdr:col>
                    <xdr:colOff>0</xdr:colOff>
                    <xdr:row>17</xdr:row>
                    <xdr:rowOff>0</xdr:rowOff>
                  </to>
                </anchor>
              </controlPr>
            </control>
          </mc:Choice>
        </mc:AlternateContent>
        <mc:AlternateContent xmlns:mc="http://schemas.openxmlformats.org/markup-compatibility/2006">
          <mc:Choice Requires="x14">
            <control shapeId="37135" r:id="rId98" name="Check Box 271">
              <controlPr defaultSize="0" autoFill="0" autoLine="0" autoPict="0">
                <anchor moveWithCells="1">
                  <from>
                    <xdr:col>8</xdr:col>
                    <xdr:colOff>0</xdr:colOff>
                    <xdr:row>62</xdr:row>
                    <xdr:rowOff>0</xdr:rowOff>
                  </from>
                  <to>
                    <xdr:col>9</xdr:col>
                    <xdr:colOff>0</xdr:colOff>
                    <xdr:row>63</xdr:row>
                    <xdr:rowOff>0</xdr:rowOff>
                  </to>
                </anchor>
              </controlPr>
            </control>
          </mc:Choice>
        </mc:AlternateContent>
        <mc:AlternateContent xmlns:mc="http://schemas.openxmlformats.org/markup-compatibility/2006">
          <mc:Choice Requires="x14">
            <control shapeId="37136" r:id="rId99" name="Check Box 272">
              <controlPr locked="0" defaultSize="0" autoFill="0" autoLine="0" autoPict="0">
                <anchor moveWithCells="1">
                  <from>
                    <xdr:col>8</xdr:col>
                    <xdr:colOff>6350</xdr:colOff>
                    <xdr:row>3</xdr:row>
                    <xdr:rowOff>6350</xdr:rowOff>
                  </from>
                  <to>
                    <xdr:col>9</xdr:col>
                    <xdr:colOff>0</xdr:colOff>
                    <xdr:row>3</xdr:row>
                    <xdr:rowOff>152400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M132"/>
  <sheetViews>
    <sheetView topLeftCell="A118" workbookViewId="0">
      <selection activeCell="O8" sqref="O8"/>
    </sheetView>
  </sheetViews>
  <sheetFormatPr defaultColWidth="9" defaultRowHeight="16.5"/>
  <cols>
    <col min="1" max="16384" width="9" style="10"/>
  </cols>
  <sheetData>
    <row r="2" spans="1:1">
      <c r="A2" s="10" t="s">
        <v>381</v>
      </c>
    </row>
    <row r="3" spans="1:1">
      <c r="A3" s="10" t="s">
        <v>382</v>
      </c>
    </row>
    <row r="4" spans="1:1">
      <c r="A4" s="10" t="s">
        <v>376</v>
      </c>
    </row>
    <row r="5" spans="1:1">
      <c r="A5" s="10" t="s">
        <v>403</v>
      </c>
    </row>
    <row r="6" spans="1:1">
      <c r="A6" s="10" t="s">
        <v>405</v>
      </c>
    </row>
    <row r="7" spans="1:1">
      <c r="A7" s="10" t="s">
        <v>408</v>
      </c>
    </row>
    <row r="8" spans="1:1">
      <c r="A8" s="10" t="s">
        <v>409</v>
      </c>
    </row>
    <row r="9" spans="1:1">
      <c r="A9" s="10" t="s">
        <v>411</v>
      </c>
    </row>
    <row r="10" spans="1:1">
      <c r="A10" s="10" t="s">
        <v>377</v>
      </c>
    </row>
    <row r="11" spans="1:1">
      <c r="A11" s="10" t="s">
        <v>413</v>
      </c>
    </row>
    <row r="12" spans="1:1">
      <c r="A12" s="10" t="s">
        <v>378</v>
      </c>
    </row>
    <row r="13" spans="1:1">
      <c r="A13" s="10" t="s">
        <v>379</v>
      </c>
    </row>
    <row r="14" spans="1:1">
      <c r="A14" s="10" t="s">
        <v>380</v>
      </c>
    </row>
    <row r="16" spans="1:1">
      <c r="A16" s="10" t="s">
        <v>416</v>
      </c>
    </row>
    <row r="17" spans="1:1">
      <c r="A17" s="10" t="s">
        <v>417</v>
      </c>
    </row>
    <row r="19" spans="1:1">
      <c r="A19" s="9" t="s">
        <v>404</v>
      </c>
    </row>
    <row r="36" spans="1:13">
      <c r="A36" s="9" t="s">
        <v>406</v>
      </c>
      <c r="M36" s="9" t="s">
        <v>407</v>
      </c>
    </row>
    <row r="56" spans="1:1">
      <c r="A56" s="9" t="s">
        <v>410</v>
      </c>
    </row>
    <row r="73" spans="1:1">
      <c r="A73" s="9" t="s">
        <v>412</v>
      </c>
    </row>
    <row r="92" spans="1:1">
      <c r="A92" s="9" t="s">
        <v>414</v>
      </c>
    </row>
    <row r="115" spans="1:1">
      <c r="A115" s="9" t="s">
        <v>415</v>
      </c>
    </row>
    <row r="132" spans="1:1">
      <c r="A132" s="9" t="s">
        <v>418</v>
      </c>
    </row>
  </sheetData>
  <sheetProtection algorithmName="SHA-512" hashValue="bTl04ivMiJv/C+epKRkEvrmdefeB8WNRobmZn0NwBdbFwWBKcP4R1iZZvlBgylQIAMYbRaeAtKPly3eoles7zg==" saltValue="IWSPNrKvpcgB4uAtV1kwwQ==" spinCount="100000" sheet="1" objects="1" scenarios="1"/>
  <phoneticPr fontId="2"/>
  <pageMargins left="0.7" right="0.7" top="0.75" bottom="0.75" header="0.3" footer="0.3"/>
  <pageSetup paperSize="9" scale="53" fitToHeight="0" orientation="landscape"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03"/>
  <sheetViews>
    <sheetView topLeftCell="A973" workbookViewId="0">
      <selection activeCell="I1005" sqref="I1005"/>
    </sheetView>
  </sheetViews>
  <sheetFormatPr defaultRowHeight="13"/>
  <cols>
    <col min="1" max="1" width="11.6328125" style="4" customWidth="1"/>
    <col min="2" max="2" width="5" style="4" customWidth="1"/>
    <col min="3" max="4" width="9" style="4"/>
    <col min="5" max="5" width="5" style="4" customWidth="1"/>
    <col min="6" max="6" width="9" style="4"/>
    <col min="7" max="7" width="8.90625" style="4"/>
    <col min="9" max="9" width="13.6328125" bestFit="1" customWidth="1"/>
    <col min="10" max="10" width="12.453125" bestFit="1" customWidth="1"/>
  </cols>
  <sheetData>
    <row r="1" spans="1:10" ht="13.5" thickBot="1">
      <c r="A1" s="2" t="s">
        <v>41</v>
      </c>
      <c r="B1" s="3"/>
      <c r="C1" s="14" t="s">
        <v>42</v>
      </c>
      <c r="D1" s="15" t="s">
        <v>43</v>
      </c>
      <c r="F1" s="4" t="s">
        <v>356</v>
      </c>
      <c r="I1" t="s">
        <v>426</v>
      </c>
      <c r="J1" t="s">
        <v>444</v>
      </c>
    </row>
    <row r="2" spans="1:10">
      <c r="A2" s="5">
        <v>0</v>
      </c>
      <c r="B2" s="6"/>
      <c r="C2" s="16" t="s">
        <v>449</v>
      </c>
      <c r="D2" s="17" t="s">
        <v>450</v>
      </c>
    </row>
    <row r="3" spans="1:10">
      <c r="A3" s="7">
        <v>0.5</v>
      </c>
      <c r="B3" s="6"/>
      <c r="C3" s="16" t="s">
        <v>482</v>
      </c>
      <c r="D3" s="18" t="s">
        <v>450</v>
      </c>
      <c r="F3" s="4">
        <v>0</v>
      </c>
    </row>
    <row r="4" spans="1:10" ht="13.5" thickBot="1">
      <c r="A4" s="8">
        <v>1</v>
      </c>
      <c r="B4" s="6"/>
      <c r="C4" s="16" t="s">
        <v>451</v>
      </c>
      <c r="D4" s="18" t="s">
        <v>450</v>
      </c>
      <c r="F4" s="4">
        <v>1</v>
      </c>
      <c r="G4" s="4">
        <v>1</v>
      </c>
    </row>
    <row r="5" spans="1:10">
      <c r="C5" s="16" t="s">
        <v>452</v>
      </c>
      <c r="D5" s="18" t="s">
        <v>450</v>
      </c>
      <c r="F5" s="4">
        <v>2</v>
      </c>
      <c r="G5" s="4">
        <v>2</v>
      </c>
    </row>
    <row r="6" spans="1:10">
      <c r="C6" s="16" t="s">
        <v>453</v>
      </c>
      <c r="D6" s="18" t="s">
        <v>454</v>
      </c>
      <c r="F6" s="4">
        <v>3</v>
      </c>
      <c r="G6" s="4">
        <v>3</v>
      </c>
    </row>
    <row r="7" spans="1:10">
      <c r="A7" s="3"/>
      <c r="C7" s="16" t="s">
        <v>483</v>
      </c>
      <c r="D7" s="18" t="s">
        <v>454</v>
      </c>
      <c r="F7" s="4">
        <v>4</v>
      </c>
    </row>
    <row r="8" spans="1:10">
      <c r="A8" s="21"/>
      <c r="C8" s="16" t="s">
        <v>455</v>
      </c>
      <c r="D8" s="18" t="s">
        <v>454</v>
      </c>
      <c r="F8" s="4">
        <v>5</v>
      </c>
      <c r="G8" s="4">
        <v>4</v>
      </c>
    </row>
    <row r="9" spans="1:10">
      <c r="A9" s="22"/>
      <c r="C9" s="16" t="s">
        <v>456</v>
      </c>
      <c r="D9" s="18" t="s">
        <v>454</v>
      </c>
      <c r="F9" s="4">
        <v>6</v>
      </c>
      <c r="G9" s="4">
        <v>5</v>
      </c>
    </row>
    <row r="10" spans="1:10">
      <c r="A10" s="22"/>
      <c r="C10" s="16" t="s">
        <v>457</v>
      </c>
      <c r="D10" s="18" t="s">
        <v>454</v>
      </c>
      <c r="F10" s="4">
        <v>7</v>
      </c>
      <c r="G10" s="4">
        <v>6</v>
      </c>
    </row>
    <row r="11" spans="1:10">
      <c r="A11" s="22"/>
      <c r="C11" s="16" t="s">
        <v>482</v>
      </c>
      <c r="D11" s="18" t="s">
        <v>454</v>
      </c>
      <c r="F11" s="4">
        <v>8</v>
      </c>
      <c r="G11" s="4">
        <v>7</v>
      </c>
    </row>
    <row r="12" spans="1:10">
      <c r="A12" s="22"/>
      <c r="C12" s="16" t="s">
        <v>458</v>
      </c>
      <c r="D12" s="18" t="s">
        <v>454</v>
      </c>
      <c r="F12" s="4">
        <v>9</v>
      </c>
      <c r="G12" s="4">
        <v>8</v>
      </c>
    </row>
    <row r="13" spans="1:10">
      <c r="A13" s="22"/>
      <c r="C13" s="16" t="s">
        <v>459</v>
      </c>
      <c r="D13" s="18" t="s">
        <v>454</v>
      </c>
      <c r="F13" s="4">
        <v>10</v>
      </c>
      <c r="G13" s="4">
        <v>9</v>
      </c>
    </row>
    <row r="14" spans="1:10">
      <c r="A14" s="22"/>
      <c r="C14" s="16" t="s">
        <v>460</v>
      </c>
      <c r="D14" s="18" t="s">
        <v>454</v>
      </c>
      <c r="F14" s="4">
        <v>11</v>
      </c>
      <c r="G14" s="4">
        <v>10</v>
      </c>
    </row>
    <row r="15" spans="1:10">
      <c r="A15" s="22"/>
      <c r="C15" s="16" t="s">
        <v>461</v>
      </c>
      <c r="D15" s="18" t="s">
        <v>454</v>
      </c>
      <c r="F15" s="4">
        <v>12</v>
      </c>
      <c r="G15" s="4">
        <v>11</v>
      </c>
    </row>
    <row r="16" spans="1:10">
      <c r="A16" s="22"/>
      <c r="C16" s="16" t="s">
        <v>462</v>
      </c>
      <c r="D16" s="18" t="s">
        <v>454</v>
      </c>
      <c r="F16" s="4">
        <v>13</v>
      </c>
      <c r="G16" s="4">
        <v>12</v>
      </c>
    </row>
    <row r="17" spans="3:6">
      <c r="C17" s="16" t="s">
        <v>463</v>
      </c>
      <c r="D17" s="18" t="s">
        <v>454</v>
      </c>
      <c r="F17" s="4">
        <v>14</v>
      </c>
    </row>
    <row r="18" spans="3:6">
      <c r="C18" s="16" t="s">
        <v>464</v>
      </c>
      <c r="D18" s="18" t="s">
        <v>454</v>
      </c>
      <c r="F18" s="4">
        <v>15</v>
      </c>
    </row>
    <row r="19" spans="3:6">
      <c r="C19" s="16" t="s">
        <v>465</v>
      </c>
      <c r="D19" s="18" t="s">
        <v>454</v>
      </c>
      <c r="F19" s="4">
        <v>16</v>
      </c>
    </row>
    <row r="20" spans="3:6">
      <c r="C20" s="16" t="s">
        <v>466</v>
      </c>
      <c r="D20" s="18" t="s">
        <v>454</v>
      </c>
      <c r="F20" s="4">
        <v>17</v>
      </c>
    </row>
    <row r="21" spans="3:6">
      <c r="C21" s="16" t="s">
        <v>467</v>
      </c>
      <c r="D21" s="18" t="s">
        <v>454</v>
      </c>
      <c r="F21" s="4">
        <v>18</v>
      </c>
    </row>
    <row r="22" spans="3:6">
      <c r="C22" s="16" t="s">
        <v>468</v>
      </c>
      <c r="D22" s="18" t="s">
        <v>469</v>
      </c>
      <c r="F22" s="4">
        <v>19</v>
      </c>
    </row>
    <row r="23" spans="3:6">
      <c r="C23" s="16" t="s">
        <v>470</v>
      </c>
      <c r="D23" s="18" t="s">
        <v>469</v>
      </c>
      <c r="F23" s="4">
        <v>20</v>
      </c>
    </row>
    <row r="24" spans="3:6">
      <c r="C24" s="16" t="s">
        <v>483</v>
      </c>
      <c r="D24" s="18" t="s">
        <v>469</v>
      </c>
      <c r="F24" s="4">
        <v>21</v>
      </c>
    </row>
    <row r="25" spans="3:6">
      <c r="C25" s="16" t="s">
        <v>471</v>
      </c>
      <c r="D25" s="18" t="s">
        <v>469</v>
      </c>
      <c r="F25" s="4">
        <v>22</v>
      </c>
    </row>
    <row r="26" spans="3:6">
      <c r="C26" s="16" t="s">
        <v>472</v>
      </c>
      <c r="D26" s="18" t="s">
        <v>469</v>
      </c>
      <c r="F26" s="4">
        <v>23</v>
      </c>
    </row>
    <row r="27" spans="3:6">
      <c r="C27" s="16" t="s">
        <v>473</v>
      </c>
      <c r="D27" s="18" t="s">
        <v>469</v>
      </c>
      <c r="F27" s="4">
        <v>24</v>
      </c>
    </row>
    <row r="28" spans="3:6">
      <c r="C28" s="16" t="s">
        <v>474</v>
      </c>
      <c r="D28" s="18" t="s">
        <v>469</v>
      </c>
      <c r="F28" s="4">
        <v>25</v>
      </c>
    </row>
    <row r="29" spans="3:6">
      <c r="C29" s="16" t="s">
        <v>475</v>
      </c>
      <c r="D29" s="18" t="s">
        <v>469</v>
      </c>
      <c r="F29" s="4">
        <v>26</v>
      </c>
    </row>
    <row r="30" spans="3:6">
      <c r="C30" s="16" t="s">
        <v>476</v>
      </c>
      <c r="D30" s="18" t="s">
        <v>469</v>
      </c>
      <c r="F30" s="4">
        <v>27</v>
      </c>
    </row>
    <row r="31" spans="3:6">
      <c r="C31" s="16" t="s">
        <v>477</v>
      </c>
      <c r="D31" s="18" t="s">
        <v>469</v>
      </c>
      <c r="F31" s="4">
        <v>28</v>
      </c>
    </row>
    <row r="32" spans="3:6">
      <c r="C32" s="16" t="s">
        <v>478</v>
      </c>
      <c r="D32" s="18" t="s">
        <v>469</v>
      </c>
      <c r="F32" s="4">
        <v>29</v>
      </c>
    </row>
    <row r="33" spans="3:6">
      <c r="C33" s="16" t="s">
        <v>479</v>
      </c>
      <c r="D33" s="18" t="s">
        <v>469</v>
      </c>
      <c r="F33" s="4">
        <v>30</v>
      </c>
    </row>
    <row r="34" spans="3:6">
      <c r="C34" s="16" t="s">
        <v>480</v>
      </c>
      <c r="D34" s="18" t="s">
        <v>469</v>
      </c>
      <c r="F34" s="4">
        <v>31</v>
      </c>
    </row>
    <row r="35" spans="3:6" ht="13.5" thickBot="1">
      <c r="C35" s="19" t="s">
        <v>481</v>
      </c>
      <c r="D35" s="20" t="s">
        <v>469</v>
      </c>
      <c r="F35" s="4">
        <v>32</v>
      </c>
    </row>
    <row r="36" spans="3:6">
      <c r="F36" s="4">
        <v>33</v>
      </c>
    </row>
    <row r="37" spans="3:6">
      <c r="F37" s="4">
        <v>34</v>
      </c>
    </row>
    <row r="38" spans="3:6">
      <c r="F38" s="4">
        <v>35</v>
      </c>
    </row>
    <row r="39" spans="3:6">
      <c r="F39" s="4">
        <v>36</v>
      </c>
    </row>
    <row r="40" spans="3:6">
      <c r="F40" s="4">
        <v>37</v>
      </c>
    </row>
    <row r="41" spans="3:6">
      <c r="F41" s="4">
        <v>38</v>
      </c>
    </row>
    <row r="42" spans="3:6">
      <c r="F42" s="4">
        <v>39</v>
      </c>
    </row>
    <row r="43" spans="3:6">
      <c r="F43" s="4">
        <v>40</v>
      </c>
    </row>
    <row r="44" spans="3:6">
      <c r="F44" s="4">
        <v>41</v>
      </c>
    </row>
    <row r="45" spans="3:6">
      <c r="F45" s="4">
        <v>42</v>
      </c>
    </row>
    <row r="46" spans="3:6">
      <c r="F46" s="4">
        <v>43</v>
      </c>
    </row>
    <row r="47" spans="3:6">
      <c r="F47" s="4">
        <v>44</v>
      </c>
    </row>
    <row r="48" spans="3:6">
      <c r="F48" s="4">
        <v>45</v>
      </c>
    </row>
    <row r="49" spans="6:6">
      <c r="F49" s="4">
        <v>46</v>
      </c>
    </row>
    <row r="50" spans="6:6">
      <c r="F50" s="4">
        <v>47</v>
      </c>
    </row>
    <row r="51" spans="6:6">
      <c r="F51" s="4">
        <v>48</v>
      </c>
    </row>
    <row r="52" spans="6:6">
      <c r="F52" s="4">
        <v>49</v>
      </c>
    </row>
    <row r="53" spans="6:6">
      <c r="F53" s="4">
        <v>50</v>
      </c>
    </row>
    <row r="54" spans="6:6">
      <c r="F54" s="4">
        <v>51</v>
      </c>
    </row>
    <row r="55" spans="6:6">
      <c r="F55" s="4">
        <v>52</v>
      </c>
    </row>
    <row r="56" spans="6:6">
      <c r="F56" s="4">
        <v>53</v>
      </c>
    </row>
    <row r="57" spans="6:6">
      <c r="F57" s="4">
        <v>54</v>
      </c>
    </row>
    <row r="58" spans="6:6">
      <c r="F58" s="4">
        <v>55</v>
      </c>
    </row>
    <row r="59" spans="6:6">
      <c r="F59" s="4">
        <v>56</v>
      </c>
    </row>
    <row r="60" spans="6:6">
      <c r="F60" s="4">
        <v>57</v>
      </c>
    </row>
    <row r="61" spans="6:6">
      <c r="F61" s="4">
        <v>58</v>
      </c>
    </row>
    <row r="62" spans="6:6">
      <c r="F62" s="4">
        <v>59</v>
      </c>
    </row>
    <row r="63" spans="6:6">
      <c r="F63" s="4">
        <v>60</v>
      </c>
    </row>
    <row r="64" spans="6:6">
      <c r="F64" s="4">
        <v>61</v>
      </c>
    </row>
    <row r="65" spans="6:6">
      <c r="F65" s="4">
        <v>62</v>
      </c>
    </row>
    <row r="66" spans="6:6">
      <c r="F66" s="4">
        <v>63</v>
      </c>
    </row>
    <row r="67" spans="6:6">
      <c r="F67" s="4">
        <v>64</v>
      </c>
    </row>
    <row r="68" spans="6:6">
      <c r="F68" s="4">
        <v>65</v>
      </c>
    </row>
    <row r="69" spans="6:6">
      <c r="F69" s="4">
        <v>66</v>
      </c>
    </row>
    <row r="70" spans="6:6">
      <c r="F70" s="4">
        <v>67</v>
      </c>
    </row>
    <row r="71" spans="6:6">
      <c r="F71" s="4">
        <v>68</v>
      </c>
    </row>
    <row r="72" spans="6:6">
      <c r="F72" s="4">
        <v>69</v>
      </c>
    </row>
    <row r="73" spans="6:6">
      <c r="F73" s="4">
        <v>70</v>
      </c>
    </row>
    <row r="74" spans="6:6">
      <c r="F74" s="4">
        <v>71</v>
      </c>
    </row>
    <row r="75" spans="6:6">
      <c r="F75" s="4">
        <v>72</v>
      </c>
    </row>
    <row r="76" spans="6:6">
      <c r="F76" s="4">
        <v>73</v>
      </c>
    </row>
    <row r="77" spans="6:6">
      <c r="F77" s="4">
        <v>74</v>
      </c>
    </row>
    <row r="78" spans="6:6">
      <c r="F78" s="4">
        <v>75</v>
      </c>
    </row>
    <row r="79" spans="6:6">
      <c r="F79" s="4">
        <v>76</v>
      </c>
    </row>
    <row r="80" spans="6:6">
      <c r="F80" s="4">
        <v>77</v>
      </c>
    </row>
    <row r="81" spans="6:6">
      <c r="F81" s="4">
        <v>78</v>
      </c>
    </row>
    <row r="82" spans="6:6">
      <c r="F82" s="4">
        <v>79</v>
      </c>
    </row>
    <row r="83" spans="6:6">
      <c r="F83" s="4">
        <v>80</v>
      </c>
    </row>
    <row r="84" spans="6:6">
      <c r="F84" s="4">
        <v>81</v>
      </c>
    </row>
    <row r="85" spans="6:6">
      <c r="F85" s="4">
        <v>82</v>
      </c>
    </row>
    <row r="86" spans="6:6">
      <c r="F86" s="4">
        <v>83</v>
      </c>
    </row>
    <row r="87" spans="6:6">
      <c r="F87" s="4">
        <v>84</v>
      </c>
    </row>
    <row r="88" spans="6:6">
      <c r="F88" s="4">
        <v>85</v>
      </c>
    </row>
    <row r="89" spans="6:6">
      <c r="F89" s="4">
        <v>86</v>
      </c>
    </row>
    <row r="90" spans="6:6">
      <c r="F90" s="4">
        <v>87</v>
      </c>
    </row>
    <row r="91" spans="6:6">
      <c r="F91" s="4">
        <v>88</v>
      </c>
    </row>
    <row r="92" spans="6:6">
      <c r="F92" s="4">
        <v>89</v>
      </c>
    </row>
    <row r="93" spans="6:6">
      <c r="F93" s="4">
        <v>90</v>
      </c>
    </row>
    <row r="94" spans="6:6">
      <c r="F94" s="4">
        <v>91</v>
      </c>
    </row>
    <row r="95" spans="6:6">
      <c r="F95" s="4">
        <v>92</v>
      </c>
    </row>
    <row r="96" spans="6:6">
      <c r="F96" s="4">
        <v>93</v>
      </c>
    </row>
    <row r="97" spans="6:6">
      <c r="F97" s="4">
        <v>94</v>
      </c>
    </row>
    <row r="98" spans="6:6">
      <c r="F98" s="4">
        <v>95</v>
      </c>
    </row>
    <row r="99" spans="6:6">
      <c r="F99" s="4">
        <v>96</v>
      </c>
    </row>
    <row r="100" spans="6:6">
      <c r="F100" s="4">
        <v>97</v>
      </c>
    </row>
    <row r="101" spans="6:6">
      <c r="F101" s="4">
        <v>98</v>
      </c>
    </row>
    <row r="102" spans="6:6">
      <c r="F102" s="4">
        <v>99</v>
      </c>
    </row>
    <row r="103" spans="6:6">
      <c r="F103" s="4">
        <v>100</v>
      </c>
    </row>
    <row r="104" spans="6:6">
      <c r="F104" s="4">
        <v>101</v>
      </c>
    </row>
    <row r="105" spans="6:6">
      <c r="F105" s="4">
        <v>102</v>
      </c>
    </row>
    <row r="106" spans="6:6">
      <c r="F106" s="4">
        <v>103</v>
      </c>
    </row>
    <row r="107" spans="6:6">
      <c r="F107" s="4">
        <v>104</v>
      </c>
    </row>
    <row r="108" spans="6:6">
      <c r="F108" s="4">
        <v>105</v>
      </c>
    </row>
    <row r="109" spans="6:6">
      <c r="F109" s="4">
        <v>106</v>
      </c>
    </row>
    <row r="110" spans="6:6">
      <c r="F110" s="4">
        <v>107</v>
      </c>
    </row>
    <row r="111" spans="6:6">
      <c r="F111" s="4">
        <v>108</v>
      </c>
    </row>
    <row r="112" spans="6:6">
      <c r="F112" s="4">
        <v>109</v>
      </c>
    </row>
    <row r="113" spans="6:6">
      <c r="F113" s="4">
        <v>110</v>
      </c>
    </row>
    <row r="114" spans="6:6">
      <c r="F114" s="4">
        <v>111</v>
      </c>
    </row>
    <row r="115" spans="6:6">
      <c r="F115" s="4">
        <v>112</v>
      </c>
    </row>
    <row r="116" spans="6:6">
      <c r="F116" s="4">
        <v>113</v>
      </c>
    </row>
    <row r="117" spans="6:6">
      <c r="F117" s="4">
        <v>114</v>
      </c>
    </row>
    <row r="118" spans="6:6">
      <c r="F118" s="4">
        <v>115</v>
      </c>
    </row>
    <row r="119" spans="6:6">
      <c r="F119" s="4">
        <v>116</v>
      </c>
    </row>
    <row r="120" spans="6:6">
      <c r="F120" s="4">
        <v>117</v>
      </c>
    </row>
    <row r="121" spans="6:6">
      <c r="F121" s="4">
        <v>118</v>
      </c>
    </row>
    <row r="122" spans="6:6">
      <c r="F122" s="4">
        <v>119</v>
      </c>
    </row>
    <row r="123" spans="6:6">
      <c r="F123" s="4">
        <v>120</v>
      </c>
    </row>
    <row r="124" spans="6:6">
      <c r="F124" s="4">
        <v>121</v>
      </c>
    </row>
    <row r="125" spans="6:6">
      <c r="F125" s="4">
        <v>122</v>
      </c>
    </row>
    <row r="126" spans="6:6">
      <c r="F126" s="4">
        <v>123</v>
      </c>
    </row>
    <row r="127" spans="6:6">
      <c r="F127" s="4">
        <v>124</v>
      </c>
    </row>
    <row r="128" spans="6:6">
      <c r="F128" s="4">
        <v>125</v>
      </c>
    </row>
    <row r="129" spans="6:6">
      <c r="F129" s="4">
        <v>126</v>
      </c>
    </row>
    <row r="130" spans="6:6">
      <c r="F130" s="4">
        <v>127</v>
      </c>
    </row>
    <row r="131" spans="6:6">
      <c r="F131" s="4">
        <v>128</v>
      </c>
    </row>
    <row r="132" spans="6:6">
      <c r="F132" s="4">
        <v>129</v>
      </c>
    </row>
    <row r="133" spans="6:6">
      <c r="F133" s="4">
        <v>130</v>
      </c>
    </row>
    <row r="134" spans="6:6">
      <c r="F134" s="4">
        <v>131</v>
      </c>
    </row>
    <row r="135" spans="6:6">
      <c r="F135" s="4">
        <v>132</v>
      </c>
    </row>
    <row r="136" spans="6:6">
      <c r="F136" s="4">
        <v>133</v>
      </c>
    </row>
    <row r="137" spans="6:6">
      <c r="F137" s="4">
        <v>134</v>
      </c>
    </row>
    <row r="138" spans="6:6">
      <c r="F138" s="4">
        <v>135</v>
      </c>
    </row>
    <row r="139" spans="6:6">
      <c r="F139" s="4">
        <v>136</v>
      </c>
    </row>
    <row r="140" spans="6:6">
      <c r="F140" s="4">
        <v>137</v>
      </c>
    </row>
    <row r="141" spans="6:6">
      <c r="F141" s="4">
        <v>138</v>
      </c>
    </row>
    <row r="142" spans="6:6">
      <c r="F142" s="4">
        <v>139</v>
      </c>
    </row>
    <row r="143" spans="6:6">
      <c r="F143" s="4">
        <v>140</v>
      </c>
    </row>
    <row r="144" spans="6:6">
      <c r="F144" s="4">
        <v>141</v>
      </c>
    </row>
    <row r="145" spans="6:6">
      <c r="F145" s="4">
        <v>142</v>
      </c>
    </row>
    <row r="146" spans="6:6">
      <c r="F146" s="4">
        <v>143</v>
      </c>
    </row>
    <row r="147" spans="6:6">
      <c r="F147" s="4">
        <v>144</v>
      </c>
    </row>
    <row r="148" spans="6:6">
      <c r="F148" s="4">
        <v>145</v>
      </c>
    </row>
    <row r="149" spans="6:6">
      <c r="F149" s="4">
        <v>146</v>
      </c>
    </row>
    <row r="150" spans="6:6">
      <c r="F150" s="4">
        <v>147</v>
      </c>
    </row>
    <row r="151" spans="6:6">
      <c r="F151" s="4">
        <v>148</v>
      </c>
    </row>
    <row r="152" spans="6:6">
      <c r="F152" s="4">
        <v>149</v>
      </c>
    </row>
    <row r="153" spans="6:6">
      <c r="F153" s="4">
        <v>150</v>
      </c>
    </row>
    <row r="154" spans="6:6">
      <c r="F154" s="4">
        <v>151</v>
      </c>
    </row>
    <row r="155" spans="6:6">
      <c r="F155" s="4">
        <v>152</v>
      </c>
    </row>
    <row r="156" spans="6:6">
      <c r="F156" s="4">
        <v>153</v>
      </c>
    </row>
    <row r="157" spans="6:6">
      <c r="F157" s="4">
        <v>154</v>
      </c>
    </row>
    <row r="158" spans="6:6">
      <c r="F158" s="4">
        <v>155</v>
      </c>
    </row>
    <row r="159" spans="6:6">
      <c r="F159" s="4">
        <v>156</v>
      </c>
    </row>
    <row r="160" spans="6:6">
      <c r="F160" s="4">
        <v>157</v>
      </c>
    </row>
    <row r="161" spans="6:6">
      <c r="F161" s="4">
        <v>158</v>
      </c>
    </row>
    <row r="162" spans="6:6">
      <c r="F162" s="4">
        <v>159</v>
      </c>
    </row>
    <row r="163" spans="6:6">
      <c r="F163" s="4">
        <v>160</v>
      </c>
    </row>
    <row r="164" spans="6:6">
      <c r="F164" s="4">
        <v>161</v>
      </c>
    </row>
    <row r="165" spans="6:6">
      <c r="F165" s="4">
        <v>162</v>
      </c>
    </row>
    <row r="166" spans="6:6">
      <c r="F166" s="4">
        <v>163</v>
      </c>
    </row>
    <row r="167" spans="6:6">
      <c r="F167" s="4">
        <v>164</v>
      </c>
    </row>
    <row r="168" spans="6:6">
      <c r="F168" s="4">
        <v>165</v>
      </c>
    </row>
    <row r="169" spans="6:6">
      <c r="F169" s="4">
        <v>166</v>
      </c>
    </row>
    <row r="170" spans="6:6">
      <c r="F170" s="4">
        <v>167</v>
      </c>
    </row>
    <row r="171" spans="6:6">
      <c r="F171" s="4">
        <v>168</v>
      </c>
    </row>
    <row r="172" spans="6:6">
      <c r="F172" s="4">
        <v>169</v>
      </c>
    </row>
    <row r="173" spans="6:6">
      <c r="F173" s="4">
        <v>170</v>
      </c>
    </row>
    <row r="174" spans="6:6">
      <c r="F174" s="4">
        <v>171</v>
      </c>
    </row>
    <row r="175" spans="6:6">
      <c r="F175" s="4">
        <v>172</v>
      </c>
    </row>
    <row r="176" spans="6:6">
      <c r="F176" s="4">
        <v>173</v>
      </c>
    </row>
    <row r="177" spans="6:6">
      <c r="F177" s="4">
        <v>174</v>
      </c>
    </row>
    <row r="178" spans="6:6">
      <c r="F178" s="4">
        <v>175</v>
      </c>
    </row>
    <row r="179" spans="6:6">
      <c r="F179" s="4">
        <v>176</v>
      </c>
    </row>
    <row r="180" spans="6:6">
      <c r="F180" s="4">
        <v>177</v>
      </c>
    </row>
    <row r="181" spans="6:6">
      <c r="F181" s="4">
        <v>178</v>
      </c>
    </row>
    <row r="182" spans="6:6">
      <c r="F182" s="4">
        <v>179</v>
      </c>
    </row>
    <row r="183" spans="6:6">
      <c r="F183" s="4">
        <v>180</v>
      </c>
    </row>
    <row r="184" spans="6:6">
      <c r="F184" s="4">
        <v>181</v>
      </c>
    </row>
    <row r="185" spans="6:6">
      <c r="F185" s="4">
        <v>182</v>
      </c>
    </row>
    <row r="186" spans="6:6">
      <c r="F186" s="4">
        <v>183</v>
      </c>
    </row>
    <row r="187" spans="6:6">
      <c r="F187" s="4">
        <v>184</v>
      </c>
    </row>
    <row r="188" spans="6:6">
      <c r="F188" s="4">
        <v>185</v>
      </c>
    </row>
    <row r="189" spans="6:6">
      <c r="F189" s="4">
        <v>186</v>
      </c>
    </row>
    <row r="190" spans="6:6">
      <c r="F190" s="4">
        <v>187</v>
      </c>
    </row>
    <row r="191" spans="6:6">
      <c r="F191" s="4">
        <v>188</v>
      </c>
    </row>
    <row r="192" spans="6:6">
      <c r="F192" s="4">
        <v>189</v>
      </c>
    </row>
    <row r="193" spans="6:6">
      <c r="F193" s="4">
        <v>190</v>
      </c>
    </row>
    <row r="194" spans="6:6">
      <c r="F194" s="4">
        <v>191</v>
      </c>
    </row>
    <row r="195" spans="6:6">
      <c r="F195" s="4">
        <v>192</v>
      </c>
    </row>
    <row r="196" spans="6:6">
      <c r="F196" s="4">
        <v>193</v>
      </c>
    </row>
    <row r="197" spans="6:6">
      <c r="F197" s="4">
        <v>194</v>
      </c>
    </row>
    <row r="198" spans="6:6">
      <c r="F198" s="4">
        <v>195</v>
      </c>
    </row>
    <row r="199" spans="6:6">
      <c r="F199" s="4">
        <v>196</v>
      </c>
    </row>
    <row r="200" spans="6:6">
      <c r="F200" s="4">
        <v>197</v>
      </c>
    </row>
    <row r="201" spans="6:6">
      <c r="F201" s="4">
        <v>198</v>
      </c>
    </row>
    <row r="202" spans="6:6">
      <c r="F202" s="4">
        <v>199</v>
      </c>
    </row>
    <row r="203" spans="6:6">
      <c r="F203" s="4">
        <v>200</v>
      </c>
    </row>
    <row r="204" spans="6:6">
      <c r="F204" s="4">
        <v>201</v>
      </c>
    </row>
    <row r="205" spans="6:6">
      <c r="F205" s="4">
        <v>202</v>
      </c>
    </row>
    <row r="206" spans="6:6">
      <c r="F206" s="4">
        <v>203</v>
      </c>
    </row>
    <row r="207" spans="6:6">
      <c r="F207" s="4">
        <v>204</v>
      </c>
    </row>
    <row r="208" spans="6:6">
      <c r="F208" s="4">
        <v>205</v>
      </c>
    </row>
    <row r="209" spans="6:6">
      <c r="F209" s="4">
        <v>206</v>
      </c>
    </row>
    <row r="210" spans="6:6">
      <c r="F210" s="4">
        <v>207</v>
      </c>
    </row>
    <row r="211" spans="6:6">
      <c r="F211" s="4">
        <v>208</v>
      </c>
    </row>
    <row r="212" spans="6:6">
      <c r="F212" s="4">
        <v>209</v>
      </c>
    </row>
    <row r="213" spans="6:6">
      <c r="F213" s="4">
        <v>210</v>
      </c>
    </row>
    <row r="214" spans="6:6">
      <c r="F214" s="4">
        <v>211</v>
      </c>
    </row>
    <row r="215" spans="6:6">
      <c r="F215" s="4">
        <v>212</v>
      </c>
    </row>
    <row r="216" spans="6:6">
      <c r="F216" s="4">
        <v>213</v>
      </c>
    </row>
    <row r="217" spans="6:6">
      <c r="F217" s="4">
        <v>214</v>
      </c>
    </row>
    <row r="218" spans="6:6">
      <c r="F218" s="4">
        <v>215</v>
      </c>
    </row>
    <row r="219" spans="6:6">
      <c r="F219" s="4">
        <v>216</v>
      </c>
    </row>
    <row r="220" spans="6:6">
      <c r="F220" s="4">
        <v>217</v>
      </c>
    </row>
    <row r="221" spans="6:6">
      <c r="F221" s="4">
        <v>218</v>
      </c>
    </row>
    <row r="222" spans="6:6">
      <c r="F222" s="4">
        <v>219</v>
      </c>
    </row>
    <row r="223" spans="6:6">
      <c r="F223" s="4">
        <v>220</v>
      </c>
    </row>
    <row r="224" spans="6:6">
      <c r="F224" s="4">
        <v>221</v>
      </c>
    </row>
    <row r="225" spans="6:6">
      <c r="F225" s="4">
        <v>222</v>
      </c>
    </row>
    <row r="226" spans="6:6">
      <c r="F226" s="4">
        <v>223</v>
      </c>
    </row>
    <row r="227" spans="6:6">
      <c r="F227" s="4">
        <v>224</v>
      </c>
    </row>
    <row r="228" spans="6:6">
      <c r="F228" s="4">
        <v>225</v>
      </c>
    </row>
    <row r="229" spans="6:6">
      <c r="F229" s="4">
        <v>226</v>
      </c>
    </row>
    <row r="230" spans="6:6">
      <c r="F230" s="4">
        <v>227</v>
      </c>
    </row>
    <row r="231" spans="6:6">
      <c r="F231" s="4">
        <v>228</v>
      </c>
    </row>
    <row r="232" spans="6:6">
      <c r="F232" s="4">
        <v>229</v>
      </c>
    </row>
    <row r="233" spans="6:6">
      <c r="F233" s="4">
        <v>230</v>
      </c>
    </row>
    <row r="234" spans="6:6">
      <c r="F234" s="4">
        <v>231</v>
      </c>
    </row>
    <row r="235" spans="6:6">
      <c r="F235" s="4">
        <v>232</v>
      </c>
    </row>
    <row r="236" spans="6:6">
      <c r="F236" s="4">
        <v>233</v>
      </c>
    </row>
    <row r="237" spans="6:6">
      <c r="F237" s="4">
        <v>234</v>
      </c>
    </row>
    <row r="238" spans="6:6">
      <c r="F238" s="4">
        <v>235</v>
      </c>
    </row>
    <row r="239" spans="6:6">
      <c r="F239" s="4">
        <v>236</v>
      </c>
    </row>
    <row r="240" spans="6:6">
      <c r="F240" s="4">
        <v>237</v>
      </c>
    </row>
    <row r="241" spans="6:6">
      <c r="F241" s="4">
        <v>238</v>
      </c>
    </row>
    <row r="242" spans="6:6">
      <c r="F242" s="4">
        <v>239</v>
      </c>
    </row>
    <row r="243" spans="6:6">
      <c r="F243" s="4">
        <v>240</v>
      </c>
    </row>
    <row r="244" spans="6:6">
      <c r="F244" s="4">
        <v>241</v>
      </c>
    </row>
    <row r="245" spans="6:6">
      <c r="F245" s="4">
        <v>242</v>
      </c>
    </row>
    <row r="246" spans="6:6">
      <c r="F246" s="4">
        <v>243</v>
      </c>
    </row>
    <row r="247" spans="6:6">
      <c r="F247" s="4">
        <v>244</v>
      </c>
    </row>
    <row r="248" spans="6:6">
      <c r="F248" s="4">
        <v>245</v>
      </c>
    </row>
    <row r="249" spans="6:6">
      <c r="F249" s="4">
        <v>246</v>
      </c>
    </row>
    <row r="250" spans="6:6">
      <c r="F250" s="4">
        <v>247</v>
      </c>
    </row>
    <row r="251" spans="6:6">
      <c r="F251" s="4">
        <v>248</v>
      </c>
    </row>
    <row r="252" spans="6:6">
      <c r="F252" s="4">
        <v>249</v>
      </c>
    </row>
    <row r="253" spans="6:6">
      <c r="F253" s="4">
        <v>250</v>
      </c>
    </row>
    <row r="254" spans="6:6">
      <c r="F254" s="4">
        <v>251</v>
      </c>
    </row>
    <row r="255" spans="6:6">
      <c r="F255" s="4">
        <v>252</v>
      </c>
    </row>
    <row r="256" spans="6:6">
      <c r="F256" s="4">
        <v>253</v>
      </c>
    </row>
    <row r="257" spans="6:6">
      <c r="F257" s="4">
        <v>254</v>
      </c>
    </row>
    <row r="258" spans="6:6">
      <c r="F258" s="4">
        <v>255</v>
      </c>
    </row>
    <row r="259" spans="6:6">
      <c r="F259" s="4">
        <v>256</v>
      </c>
    </row>
    <row r="260" spans="6:6">
      <c r="F260" s="4">
        <v>257</v>
      </c>
    </row>
    <row r="261" spans="6:6">
      <c r="F261" s="4">
        <v>258</v>
      </c>
    </row>
    <row r="262" spans="6:6">
      <c r="F262" s="4">
        <v>259</v>
      </c>
    </row>
    <row r="263" spans="6:6">
      <c r="F263" s="4">
        <v>260</v>
      </c>
    </row>
    <row r="264" spans="6:6">
      <c r="F264" s="4">
        <v>261</v>
      </c>
    </row>
    <row r="265" spans="6:6">
      <c r="F265" s="4">
        <v>262</v>
      </c>
    </row>
    <row r="266" spans="6:6">
      <c r="F266" s="4">
        <v>263</v>
      </c>
    </row>
    <row r="267" spans="6:6">
      <c r="F267" s="4">
        <v>264</v>
      </c>
    </row>
    <row r="268" spans="6:6">
      <c r="F268" s="4">
        <v>265</v>
      </c>
    </row>
    <row r="269" spans="6:6">
      <c r="F269" s="4">
        <v>266</v>
      </c>
    </row>
    <row r="270" spans="6:6">
      <c r="F270" s="4">
        <v>267</v>
      </c>
    </row>
    <row r="271" spans="6:6">
      <c r="F271" s="4">
        <v>268</v>
      </c>
    </row>
    <row r="272" spans="6:6">
      <c r="F272" s="4">
        <v>269</v>
      </c>
    </row>
    <row r="273" spans="6:6">
      <c r="F273" s="4">
        <v>270</v>
      </c>
    </row>
    <row r="274" spans="6:6">
      <c r="F274" s="4">
        <v>271</v>
      </c>
    </row>
    <row r="275" spans="6:6">
      <c r="F275" s="4">
        <v>272</v>
      </c>
    </row>
    <row r="276" spans="6:6">
      <c r="F276" s="4">
        <v>273</v>
      </c>
    </row>
    <row r="277" spans="6:6">
      <c r="F277" s="4">
        <v>274</v>
      </c>
    </row>
    <row r="278" spans="6:6">
      <c r="F278" s="4">
        <v>275</v>
      </c>
    </row>
    <row r="279" spans="6:6">
      <c r="F279" s="4">
        <v>276</v>
      </c>
    </row>
    <row r="280" spans="6:6">
      <c r="F280" s="4">
        <v>277</v>
      </c>
    </row>
    <row r="281" spans="6:6">
      <c r="F281" s="4">
        <v>278</v>
      </c>
    </row>
    <row r="282" spans="6:6">
      <c r="F282" s="4">
        <v>279</v>
      </c>
    </row>
    <row r="283" spans="6:6">
      <c r="F283" s="4">
        <v>280</v>
      </c>
    </row>
    <row r="284" spans="6:6">
      <c r="F284" s="4">
        <v>281</v>
      </c>
    </row>
    <row r="285" spans="6:6">
      <c r="F285" s="4">
        <v>282</v>
      </c>
    </row>
    <row r="286" spans="6:6">
      <c r="F286" s="4">
        <v>283</v>
      </c>
    </row>
    <row r="287" spans="6:6">
      <c r="F287" s="4">
        <v>284</v>
      </c>
    </row>
    <row r="288" spans="6:6">
      <c r="F288" s="4">
        <v>285</v>
      </c>
    </row>
    <row r="289" spans="6:6">
      <c r="F289" s="4">
        <v>286</v>
      </c>
    </row>
    <row r="290" spans="6:6">
      <c r="F290" s="4">
        <v>287</v>
      </c>
    </row>
    <row r="291" spans="6:6">
      <c r="F291" s="4">
        <v>288</v>
      </c>
    </row>
    <row r="292" spans="6:6">
      <c r="F292" s="4">
        <v>289</v>
      </c>
    </row>
    <row r="293" spans="6:6">
      <c r="F293" s="4">
        <v>290</v>
      </c>
    </row>
    <row r="294" spans="6:6">
      <c r="F294" s="4">
        <v>291</v>
      </c>
    </row>
    <row r="295" spans="6:6">
      <c r="F295" s="4">
        <v>292</v>
      </c>
    </row>
    <row r="296" spans="6:6">
      <c r="F296" s="4">
        <v>293</v>
      </c>
    </row>
    <row r="297" spans="6:6">
      <c r="F297" s="4">
        <v>294</v>
      </c>
    </row>
    <row r="298" spans="6:6">
      <c r="F298" s="4">
        <v>295</v>
      </c>
    </row>
    <row r="299" spans="6:6">
      <c r="F299" s="4">
        <v>296</v>
      </c>
    </row>
    <row r="300" spans="6:6">
      <c r="F300" s="4">
        <v>297</v>
      </c>
    </row>
    <row r="301" spans="6:6">
      <c r="F301" s="4">
        <v>298</v>
      </c>
    </row>
    <row r="302" spans="6:6">
      <c r="F302" s="4">
        <v>299</v>
      </c>
    </row>
    <row r="303" spans="6:6">
      <c r="F303" s="4">
        <v>300</v>
      </c>
    </row>
    <row r="304" spans="6:6">
      <c r="F304" s="4">
        <v>301</v>
      </c>
    </row>
    <row r="305" spans="6:6">
      <c r="F305" s="4">
        <v>302</v>
      </c>
    </row>
    <row r="306" spans="6:6">
      <c r="F306" s="4">
        <v>303</v>
      </c>
    </row>
    <row r="307" spans="6:6">
      <c r="F307" s="4">
        <v>304</v>
      </c>
    </row>
    <row r="308" spans="6:6">
      <c r="F308" s="4">
        <v>305</v>
      </c>
    </row>
    <row r="309" spans="6:6">
      <c r="F309" s="4">
        <v>306</v>
      </c>
    </row>
    <row r="310" spans="6:6">
      <c r="F310" s="4">
        <v>307</v>
      </c>
    </row>
    <row r="311" spans="6:6">
      <c r="F311" s="4">
        <v>308</v>
      </c>
    </row>
    <row r="312" spans="6:6">
      <c r="F312" s="4">
        <v>309</v>
      </c>
    </row>
    <row r="313" spans="6:6">
      <c r="F313" s="4">
        <v>310</v>
      </c>
    </row>
    <row r="314" spans="6:6">
      <c r="F314" s="4">
        <v>311</v>
      </c>
    </row>
    <row r="315" spans="6:6">
      <c r="F315" s="4">
        <v>312</v>
      </c>
    </row>
    <row r="316" spans="6:6">
      <c r="F316" s="4">
        <v>313</v>
      </c>
    </row>
    <row r="317" spans="6:6">
      <c r="F317" s="4">
        <v>314</v>
      </c>
    </row>
    <row r="318" spans="6:6">
      <c r="F318" s="4">
        <v>315</v>
      </c>
    </row>
    <row r="319" spans="6:6">
      <c r="F319" s="4">
        <v>316</v>
      </c>
    </row>
    <row r="320" spans="6:6">
      <c r="F320" s="4">
        <v>317</v>
      </c>
    </row>
    <row r="321" spans="6:6">
      <c r="F321" s="4">
        <v>318</v>
      </c>
    </row>
    <row r="322" spans="6:6">
      <c r="F322" s="4">
        <v>319</v>
      </c>
    </row>
    <row r="323" spans="6:6">
      <c r="F323" s="4">
        <v>320</v>
      </c>
    </row>
    <row r="324" spans="6:6">
      <c r="F324" s="4">
        <v>321</v>
      </c>
    </row>
    <row r="325" spans="6:6">
      <c r="F325" s="4">
        <v>322</v>
      </c>
    </row>
    <row r="326" spans="6:6">
      <c r="F326" s="4">
        <v>323</v>
      </c>
    </row>
    <row r="327" spans="6:6">
      <c r="F327" s="4">
        <v>324</v>
      </c>
    </row>
    <row r="328" spans="6:6">
      <c r="F328" s="4">
        <v>325</v>
      </c>
    </row>
    <row r="329" spans="6:6">
      <c r="F329" s="4">
        <v>326</v>
      </c>
    </row>
    <row r="330" spans="6:6">
      <c r="F330" s="4">
        <v>327</v>
      </c>
    </row>
    <row r="331" spans="6:6">
      <c r="F331" s="4">
        <v>328</v>
      </c>
    </row>
    <row r="332" spans="6:6">
      <c r="F332" s="4">
        <v>329</v>
      </c>
    </row>
    <row r="333" spans="6:6">
      <c r="F333" s="4">
        <v>330</v>
      </c>
    </row>
    <row r="334" spans="6:6">
      <c r="F334" s="4">
        <v>331</v>
      </c>
    </row>
    <row r="335" spans="6:6">
      <c r="F335" s="4">
        <v>332</v>
      </c>
    </row>
    <row r="336" spans="6:6">
      <c r="F336" s="4">
        <v>333</v>
      </c>
    </row>
    <row r="337" spans="6:6">
      <c r="F337" s="4">
        <v>334</v>
      </c>
    </row>
    <row r="338" spans="6:6">
      <c r="F338" s="4">
        <v>335</v>
      </c>
    </row>
    <row r="339" spans="6:6">
      <c r="F339" s="4">
        <v>336</v>
      </c>
    </row>
    <row r="340" spans="6:6">
      <c r="F340" s="4">
        <v>337</v>
      </c>
    </row>
    <row r="341" spans="6:6">
      <c r="F341" s="4">
        <v>338</v>
      </c>
    </row>
    <row r="342" spans="6:6">
      <c r="F342" s="4">
        <v>339</v>
      </c>
    </row>
    <row r="343" spans="6:6">
      <c r="F343" s="4">
        <v>340</v>
      </c>
    </row>
    <row r="344" spans="6:6">
      <c r="F344" s="4">
        <v>341</v>
      </c>
    </row>
    <row r="345" spans="6:6">
      <c r="F345" s="4">
        <v>342</v>
      </c>
    </row>
    <row r="346" spans="6:6">
      <c r="F346" s="4">
        <v>343</v>
      </c>
    </row>
    <row r="347" spans="6:6">
      <c r="F347" s="4">
        <v>344</v>
      </c>
    </row>
    <row r="348" spans="6:6">
      <c r="F348" s="4">
        <v>345</v>
      </c>
    </row>
    <row r="349" spans="6:6">
      <c r="F349" s="4">
        <v>346</v>
      </c>
    </row>
    <row r="350" spans="6:6">
      <c r="F350" s="4">
        <v>347</v>
      </c>
    </row>
    <row r="351" spans="6:6">
      <c r="F351" s="4">
        <v>348</v>
      </c>
    </row>
    <row r="352" spans="6:6">
      <c r="F352" s="4">
        <v>349</v>
      </c>
    </row>
    <row r="353" spans="6:6">
      <c r="F353" s="4">
        <v>350</v>
      </c>
    </row>
    <row r="354" spans="6:6">
      <c r="F354" s="4">
        <v>351</v>
      </c>
    </row>
    <row r="355" spans="6:6">
      <c r="F355" s="4">
        <v>352</v>
      </c>
    </row>
    <row r="356" spans="6:6">
      <c r="F356" s="4">
        <v>353</v>
      </c>
    </row>
    <row r="357" spans="6:6">
      <c r="F357" s="4">
        <v>354</v>
      </c>
    </row>
    <row r="358" spans="6:6">
      <c r="F358" s="4">
        <v>355</v>
      </c>
    </row>
    <row r="359" spans="6:6">
      <c r="F359" s="4">
        <v>356</v>
      </c>
    </row>
    <row r="360" spans="6:6">
      <c r="F360" s="4">
        <v>357</v>
      </c>
    </row>
    <row r="361" spans="6:6">
      <c r="F361" s="4">
        <v>358</v>
      </c>
    </row>
    <row r="362" spans="6:6">
      <c r="F362" s="4">
        <v>359</v>
      </c>
    </row>
    <row r="363" spans="6:6">
      <c r="F363" s="4">
        <v>360</v>
      </c>
    </row>
    <row r="364" spans="6:6">
      <c r="F364" s="4">
        <v>361</v>
      </c>
    </row>
    <row r="365" spans="6:6">
      <c r="F365" s="4">
        <v>362</v>
      </c>
    </row>
    <row r="366" spans="6:6">
      <c r="F366" s="4">
        <v>363</v>
      </c>
    </row>
    <row r="367" spans="6:6">
      <c r="F367" s="4">
        <v>364</v>
      </c>
    </row>
    <row r="368" spans="6:6">
      <c r="F368" s="4">
        <v>365</v>
      </c>
    </row>
    <row r="369" spans="6:6">
      <c r="F369" s="4">
        <v>366</v>
      </c>
    </row>
    <row r="370" spans="6:6">
      <c r="F370" s="4">
        <v>367</v>
      </c>
    </row>
    <row r="371" spans="6:6">
      <c r="F371" s="4">
        <v>368</v>
      </c>
    </row>
    <row r="372" spans="6:6">
      <c r="F372" s="4">
        <v>369</v>
      </c>
    </row>
    <row r="373" spans="6:6">
      <c r="F373" s="4">
        <v>370</v>
      </c>
    </row>
    <row r="374" spans="6:6">
      <c r="F374" s="4">
        <v>371</v>
      </c>
    </row>
    <row r="375" spans="6:6">
      <c r="F375" s="4">
        <v>372</v>
      </c>
    </row>
    <row r="376" spans="6:6">
      <c r="F376" s="4">
        <v>373</v>
      </c>
    </row>
    <row r="377" spans="6:6">
      <c r="F377" s="4">
        <v>374</v>
      </c>
    </row>
    <row r="378" spans="6:6">
      <c r="F378" s="4">
        <v>375</v>
      </c>
    </row>
    <row r="379" spans="6:6">
      <c r="F379" s="4">
        <v>376</v>
      </c>
    </row>
    <row r="380" spans="6:6">
      <c r="F380" s="4">
        <v>377</v>
      </c>
    </row>
    <row r="381" spans="6:6">
      <c r="F381" s="4">
        <v>378</v>
      </c>
    </row>
    <row r="382" spans="6:6">
      <c r="F382" s="4">
        <v>379</v>
      </c>
    </row>
    <row r="383" spans="6:6">
      <c r="F383" s="4">
        <v>380</v>
      </c>
    </row>
    <row r="384" spans="6:6">
      <c r="F384" s="4">
        <v>381</v>
      </c>
    </row>
    <row r="385" spans="6:6">
      <c r="F385" s="4">
        <v>382</v>
      </c>
    </row>
    <row r="386" spans="6:6">
      <c r="F386" s="4">
        <v>383</v>
      </c>
    </row>
    <row r="387" spans="6:6">
      <c r="F387" s="4">
        <v>384</v>
      </c>
    </row>
    <row r="388" spans="6:6">
      <c r="F388" s="4">
        <v>385</v>
      </c>
    </row>
    <row r="389" spans="6:6">
      <c r="F389" s="4">
        <v>386</v>
      </c>
    </row>
    <row r="390" spans="6:6">
      <c r="F390" s="4">
        <v>387</v>
      </c>
    </row>
    <row r="391" spans="6:6">
      <c r="F391" s="4">
        <v>388</v>
      </c>
    </row>
    <row r="392" spans="6:6">
      <c r="F392" s="4">
        <v>389</v>
      </c>
    </row>
    <row r="393" spans="6:6">
      <c r="F393" s="4">
        <v>390</v>
      </c>
    </row>
    <row r="394" spans="6:6">
      <c r="F394" s="4">
        <v>391</v>
      </c>
    </row>
    <row r="395" spans="6:6">
      <c r="F395" s="4">
        <v>392</v>
      </c>
    </row>
    <row r="396" spans="6:6">
      <c r="F396" s="4">
        <v>393</v>
      </c>
    </row>
    <row r="397" spans="6:6">
      <c r="F397" s="4">
        <v>394</v>
      </c>
    </row>
    <row r="398" spans="6:6">
      <c r="F398" s="4">
        <v>395</v>
      </c>
    </row>
    <row r="399" spans="6:6">
      <c r="F399" s="4">
        <v>396</v>
      </c>
    </row>
    <row r="400" spans="6:6">
      <c r="F400" s="4">
        <v>397</v>
      </c>
    </row>
    <row r="401" spans="6:6">
      <c r="F401" s="4">
        <v>398</v>
      </c>
    </row>
    <row r="402" spans="6:6">
      <c r="F402" s="4">
        <v>399</v>
      </c>
    </row>
    <row r="403" spans="6:6">
      <c r="F403" s="4">
        <v>400</v>
      </c>
    </row>
    <row r="404" spans="6:6">
      <c r="F404" s="4">
        <v>401</v>
      </c>
    </row>
    <row r="405" spans="6:6">
      <c r="F405" s="4">
        <v>402</v>
      </c>
    </row>
    <row r="406" spans="6:6">
      <c r="F406" s="4">
        <v>403</v>
      </c>
    </row>
    <row r="407" spans="6:6">
      <c r="F407" s="4">
        <v>404</v>
      </c>
    </row>
    <row r="408" spans="6:6">
      <c r="F408" s="4">
        <v>405</v>
      </c>
    </row>
    <row r="409" spans="6:6">
      <c r="F409" s="4">
        <v>406</v>
      </c>
    </row>
    <row r="410" spans="6:6">
      <c r="F410" s="4">
        <v>407</v>
      </c>
    </row>
    <row r="411" spans="6:6">
      <c r="F411" s="4">
        <v>408</v>
      </c>
    </row>
    <row r="412" spans="6:6">
      <c r="F412" s="4">
        <v>409</v>
      </c>
    </row>
    <row r="413" spans="6:6">
      <c r="F413" s="4">
        <v>410</v>
      </c>
    </row>
    <row r="414" spans="6:6">
      <c r="F414" s="4">
        <v>411</v>
      </c>
    </row>
    <row r="415" spans="6:6">
      <c r="F415" s="4">
        <v>412</v>
      </c>
    </row>
    <row r="416" spans="6:6">
      <c r="F416" s="4">
        <v>413</v>
      </c>
    </row>
    <row r="417" spans="6:6">
      <c r="F417" s="4">
        <v>414</v>
      </c>
    </row>
    <row r="418" spans="6:6">
      <c r="F418" s="4">
        <v>415</v>
      </c>
    </row>
    <row r="419" spans="6:6">
      <c r="F419" s="4">
        <v>416</v>
      </c>
    </row>
    <row r="420" spans="6:6">
      <c r="F420" s="4">
        <v>417</v>
      </c>
    </row>
    <row r="421" spans="6:6">
      <c r="F421" s="4">
        <v>418</v>
      </c>
    </row>
    <row r="422" spans="6:6">
      <c r="F422" s="4">
        <v>419</v>
      </c>
    </row>
    <row r="423" spans="6:6">
      <c r="F423" s="4">
        <v>420</v>
      </c>
    </row>
    <row r="424" spans="6:6">
      <c r="F424" s="4">
        <v>421</v>
      </c>
    </row>
    <row r="425" spans="6:6">
      <c r="F425" s="4">
        <v>422</v>
      </c>
    </row>
    <row r="426" spans="6:6">
      <c r="F426" s="4">
        <v>423</v>
      </c>
    </row>
    <row r="427" spans="6:6">
      <c r="F427" s="4">
        <v>424</v>
      </c>
    </row>
    <row r="428" spans="6:6">
      <c r="F428" s="4">
        <v>425</v>
      </c>
    </row>
    <row r="429" spans="6:6">
      <c r="F429" s="4">
        <v>426</v>
      </c>
    </row>
    <row r="430" spans="6:6">
      <c r="F430" s="4">
        <v>427</v>
      </c>
    </row>
    <row r="431" spans="6:6">
      <c r="F431" s="4">
        <v>428</v>
      </c>
    </row>
    <row r="432" spans="6:6">
      <c r="F432" s="4">
        <v>429</v>
      </c>
    </row>
    <row r="433" spans="6:6">
      <c r="F433" s="4">
        <v>430</v>
      </c>
    </row>
    <row r="434" spans="6:6">
      <c r="F434" s="4">
        <v>431</v>
      </c>
    </row>
    <row r="435" spans="6:6">
      <c r="F435" s="4">
        <v>432</v>
      </c>
    </row>
    <row r="436" spans="6:6">
      <c r="F436" s="4">
        <v>433</v>
      </c>
    </row>
    <row r="437" spans="6:6">
      <c r="F437" s="4">
        <v>434</v>
      </c>
    </row>
    <row r="438" spans="6:6">
      <c r="F438" s="4">
        <v>435</v>
      </c>
    </row>
    <row r="439" spans="6:6">
      <c r="F439" s="4">
        <v>436</v>
      </c>
    </row>
    <row r="440" spans="6:6">
      <c r="F440" s="4">
        <v>437</v>
      </c>
    </row>
    <row r="441" spans="6:6">
      <c r="F441" s="4">
        <v>438</v>
      </c>
    </row>
    <row r="442" spans="6:6">
      <c r="F442" s="4">
        <v>439</v>
      </c>
    </row>
    <row r="443" spans="6:6">
      <c r="F443" s="4">
        <v>440</v>
      </c>
    </row>
    <row r="444" spans="6:6">
      <c r="F444" s="4">
        <v>441</v>
      </c>
    </row>
    <row r="445" spans="6:6">
      <c r="F445" s="4">
        <v>442</v>
      </c>
    </row>
    <row r="446" spans="6:6">
      <c r="F446" s="4">
        <v>443</v>
      </c>
    </row>
    <row r="447" spans="6:6">
      <c r="F447" s="4">
        <v>444</v>
      </c>
    </row>
    <row r="448" spans="6:6">
      <c r="F448" s="4">
        <v>445</v>
      </c>
    </row>
    <row r="449" spans="6:6">
      <c r="F449" s="4">
        <v>446</v>
      </c>
    </row>
    <row r="450" spans="6:6">
      <c r="F450" s="4">
        <v>447</v>
      </c>
    </row>
    <row r="451" spans="6:6">
      <c r="F451" s="4">
        <v>448</v>
      </c>
    </row>
    <row r="452" spans="6:6">
      <c r="F452" s="4">
        <v>449</v>
      </c>
    </row>
    <row r="453" spans="6:6">
      <c r="F453" s="4">
        <v>450</v>
      </c>
    </row>
    <row r="454" spans="6:6">
      <c r="F454" s="4">
        <v>451</v>
      </c>
    </row>
    <row r="455" spans="6:6">
      <c r="F455" s="4">
        <v>452</v>
      </c>
    </row>
    <row r="456" spans="6:6">
      <c r="F456" s="4">
        <v>453</v>
      </c>
    </row>
    <row r="457" spans="6:6">
      <c r="F457" s="4">
        <v>454</v>
      </c>
    </row>
    <row r="458" spans="6:6">
      <c r="F458" s="4">
        <v>455</v>
      </c>
    </row>
    <row r="459" spans="6:6">
      <c r="F459" s="4">
        <v>456</v>
      </c>
    </row>
    <row r="460" spans="6:6">
      <c r="F460" s="4">
        <v>457</v>
      </c>
    </row>
    <row r="461" spans="6:6">
      <c r="F461" s="4">
        <v>458</v>
      </c>
    </row>
    <row r="462" spans="6:6">
      <c r="F462" s="4">
        <v>459</v>
      </c>
    </row>
    <row r="463" spans="6:6">
      <c r="F463" s="4">
        <v>460</v>
      </c>
    </row>
    <row r="464" spans="6:6">
      <c r="F464" s="4">
        <v>461</v>
      </c>
    </row>
    <row r="465" spans="6:6">
      <c r="F465" s="4">
        <v>462</v>
      </c>
    </row>
    <row r="466" spans="6:6">
      <c r="F466" s="4">
        <v>463</v>
      </c>
    </row>
    <row r="467" spans="6:6">
      <c r="F467" s="4">
        <v>464</v>
      </c>
    </row>
    <row r="468" spans="6:6">
      <c r="F468" s="4">
        <v>465</v>
      </c>
    </row>
    <row r="469" spans="6:6">
      <c r="F469" s="4">
        <v>466</v>
      </c>
    </row>
    <row r="470" spans="6:6">
      <c r="F470" s="4">
        <v>467</v>
      </c>
    </row>
    <row r="471" spans="6:6">
      <c r="F471" s="4">
        <v>468</v>
      </c>
    </row>
    <row r="472" spans="6:6">
      <c r="F472" s="4">
        <v>469</v>
      </c>
    </row>
    <row r="473" spans="6:6">
      <c r="F473" s="4">
        <v>470</v>
      </c>
    </row>
    <row r="474" spans="6:6">
      <c r="F474" s="4">
        <v>471</v>
      </c>
    </row>
    <row r="475" spans="6:6">
      <c r="F475" s="4">
        <v>472</v>
      </c>
    </row>
    <row r="476" spans="6:6">
      <c r="F476" s="4">
        <v>473</v>
      </c>
    </row>
    <row r="477" spans="6:6">
      <c r="F477" s="4">
        <v>474</v>
      </c>
    </row>
    <row r="478" spans="6:6">
      <c r="F478" s="4">
        <v>475</v>
      </c>
    </row>
    <row r="479" spans="6:6">
      <c r="F479" s="4">
        <v>476</v>
      </c>
    </row>
    <row r="480" spans="6:6">
      <c r="F480" s="4">
        <v>477</v>
      </c>
    </row>
    <row r="481" spans="6:6">
      <c r="F481" s="4">
        <v>478</v>
      </c>
    </row>
    <row r="482" spans="6:6">
      <c r="F482" s="4">
        <v>479</v>
      </c>
    </row>
    <row r="483" spans="6:6">
      <c r="F483" s="4">
        <v>480</v>
      </c>
    </row>
    <row r="484" spans="6:6">
      <c r="F484" s="4">
        <v>481</v>
      </c>
    </row>
    <row r="485" spans="6:6">
      <c r="F485" s="4">
        <v>482</v>
      </c>
    </row>
    <row r="486" spans="6:6">
      <c r="F486" s="4">
        <v>483</v>
      </c>
    </row>
    <row r="487" spans="6:6">
      <c r="F487" s="4">
        <v>484</v>
      </c>
    </row>
    <row r="488" spans="6:6">
      <c r="F488" s="4">
        <v>485</v>
      </c>
    </row>
    <row r="489" spans="6:6">
      <c r="F489" s="4">
        <v>486</v>
      </c>
    </row>
    <row r="490" spans="6:6">
      <c r="F490" s="4">
        <v>487</v>
      </c>
    </row>
    <row r="491" spans="6:6">
      <c r="F491" s="4">
        <v>488</v>
      </c>
    </row>
    <row r="492" spans="6:6">
      <c r="F492" s="4">
        <v>489</v>
      </c>
    </row>
    <row r="493" spans="6:6">
      <c r="F493" s="4">
        <v>490</v>
      </c>
    </row>
    <row r="494" spans="6:6">
      <c r="F494" s="4">
        <v>491</v>
      </c>
    </row>
    <row r="495" spans="6:6">
      <c r="F495" s="4">
        <v>492</v>
      </c>
    </row>
    <row r="496" spans="6:6">
      <c r="F496" s="4">
        <v>493</v>
      </c>
    </row>
    <row r="497" spans="6:6">
      <c r="F497" s="4">
        <v>494</v>
      </c>
    </row>
    <row r="498" spans="6:6">
      <c r="F498" s="4">
        <v>495</v>
      </c>
    </row>
    <row r="499" spans="6:6">
      <c r="F499" s="4">
        <v>496</v>
      </c>
    </row>
    <row r="500" spans="6:6">
      <c r="F500" s="4">
        <v>497</v>
      </c>
    </row>
    <row r="501" spans="6:6">
      <c r="F501" s="4">
        <v>498</v>
      </c>
    </row>
    <row r="502" spans="6:6">
      <c r="F502" s="4">
        <v>499</v>
      </c>
    </row>
    <row r="503" spans="6:6">
      <c r="F503" s="4">
        <v>500</v>
      </c>
    </row>
    <row r="504" spans="6:6">
      <c r="F504" s="4">
        <v>501</v>
      </c>
    </row>
    <row r="505" spans="6:6">
      <c r="F505" s="4">
        <v>502</v>
      </c>
    </row>
    <row r="506" spans="6:6">
      <c r="F506" s="4">
        <v>503</v>
      </c>
    </row>
    <row r="507" spans="6:6">
      <c r="F507" s="4">
        <v>504</v>
      </c>
    </row>
    <row r="508" spans="6:6">
      <c r="F508" s="4">
        <v>505</v>
      </c>
    </row>
    <row r="509" spans="6:6">
      <c r="F509" s="4">
        <v>506</v>
      </c>
    </row>
    <row r="510" spans="6:6">
      <c r="F510" s="4">
        <v>507</v>
      </c>
    </row>
    <row r="511" spans="6:6">
      <c r="F511" s="4">
        <v>508</v>
      </c>
    </row>
    <row r="512" spans="6:6">
      <c r="F512" s="4">
        <v>509</v>
      </c>
    </row>
    <row r="513" spans="6:6">
      <c r="F513" s="4">
        <v>510</v>
      </c>
    </row>
    <row r="514" spans="6:6">
      <c r="F514" s="4">
        <v>511</v>
      </c>
    </row>
    <row r="515" spans="6:6">
      <c r="F515" s="4">
        <v>512</v>
      </c>
    </row>
    <row r="516" spans="6:6">
      <c r="F516" s="4">
        <v>513</v>
      </c>
    </row>
    <row r="517" spans="6:6">
      <c r="F517" s="4">
        <v>514</v>
      </c>
    </row>
    <row r="518" spans="6:6">
      <c r="F518" s="4">
        <v>515</v>
      </c>
    </row>
    <row r="519" spans="6:6">
      <c r="F519" s="4">
        <v>516</v>
      </c>
    </row>
    <row r="520" spans="6:6">
      <c r="F520" s="4">
        <v>517</v>
      </c>
    </row>
    <row r="521" spans="6:6">
      <c r="F521" s="4">
        <v>518</v>
      </c>
    </row>
    <row r="522" spans="6:6">
      <c r="F522" s="4">
        <v>519</v>
      </c>
    </row>
    <row r="523" spans="6:6">
      <c r="F523" s="4">
        <v>520</v>
      </c>
    </row>
    <row r="524" spans="6:6">
      <c r="F524" s="4">
        <v>521</v>
      </c>
    </row>
    <row r="525" spans="6:6">
      <c r="F525" s="4">
        <v>522</v>
      </c>
    </row>
    <row r="526" spans="6:6">
      <c r="F526" s="4">
        <v>523</v>
      </c>
    </row>
    <row r="527" spans="6:6">
      <c r="F527" s="4">
        <v>524</v>
      </c>
    </row>
    <row r="528" spans="6:6">
      <c r="F528" s="4">
        <v>525</v>
      </c>
    </row>
    <row r="529" spans="6:6">
      <c r="F529" s="4">
        <v>526</v>
      </c>
    </row>
    <row r="530" spans="6:6">
      <c r="F530" s="4">
        <v>527</v>
      </c>
    </row>
    <row r="531" spans="6:6">
      <c r="F531" s="4">
        <v>528</v>
      </c>
    </row>
    <row r="532" spans="6:6">
      <c r="F532" s="4">
        <v>529</v>
      </c>
    </row>
    <row r="533" spans="6:6">
      <c r="F533" s="4">
        <v>530</v>
      </c>
    </row>
    <row r="534" spans="6:6">
      <c r="F534" s="4">
        <v>531</v>
      </c>
    </row>
    <row r="535" spans="6:6">
      <c r="F535" s="4">
        <v>532</v>
      </c>
    </row>
    <row r="536" spans="6:6">
      <c r="F536" s="4">
        <v>533</v>
      </c>
    </row>
    <row r="537" spans="6:6">
      <c r="F537" s="4">
        <v>534</v>
      </c>
    </row>
    <row r="538" spans="6:6">
      <c r="F538" s="4">
        <v>535</v>
      </c>
    </row>
    <row r="539" spans="6:6">
      <c r="F539" s="4">
        <v>536</v>
      </c>
    </row>
    <row r="540" spans="6:6">
      <c r="F540" s="4">
        <v>537</v>
      </c>
    </row>
    <row r="541" spans="6:6">
      <c r="F541" s="4">
        <v>538</v>
      </c>
    </row>
    <row r="542" spans="6:6">
      <c r="F542" s="4">
        <v>539</v>
      </c>
    </row>
    <row r="543" spans="6:6">
      <c r="F543" s="4">
        <v>540</v>
      </c>
    </row>
    <row r="544" spans="6:6">
      <c r="F544" s="4">
        <v>541</v>
      </c>
    </row>
    <row r="545" spans="6:6">
      <c r="F545" s="4">
        <v>542</v>
      </c>
    </row>
    <row r="546" spans="6:6">
      <c r="F546" s="4">
        <v>543</v>
      </c>
    </row>
    <row r="547" spans="6:6">
      <c r="F547" s="4">
        <v>544</v>
      </c>
    </row>
    <row r="548" spans="6:6">
      <c r="F548" s="4">
        <v>545</v>
      </c>
    </row>
    <row r="549" spans="6:6">
      <c r="F549" s="4">
        <v>546</v>
      </c>
    </row>
    <row r="550" spans="6:6">
      <c r="F550" s="4">
        <v>547</v>
      </c>
    </row>
    <row r="551" spans="6:6">
      <c r="F551" s="4">
        <v>548</v>
      </c>
    </row>
    <row r="552" spans="6:6">
      <c r="F552" s="4">
        <v>549</v>
      </c>
    </row>
    <row r="553" spans="6:6">
      <c r="F553" s="4">
        <v>550</v>
      </c>
    </row>
    <row r="554" spans="6:6">
      <c r="F554" s="4">
        <v>551</v>
      </c>
    </row>
    <row r="555" spans="6:6">
      <c r="F555" s="4">
        <v>552</v>
      </c>
    </row>
    <row r="556" spans="6:6">
      <c r="F556" s="4">
        <v>553</v>
      </c>
    </row>
    <row r="557" spans="6:6">
      <c r="F557" s="4">
        <v>554</v>
      </c>
    </row>
    <row r="558" spans="6:6">
      <c r="F558" s="4">
        <v>555</v>
      </c>
    </row>
    <row r="559" spans="6:6">
      <c r="F559" s="4">
        <v>556</v>
      </c>
    </row>
    <row r="560" spans="6:6">
      <c r="F560" s="4">
        <v>557</v>
      </c>
    </row>
    <row r="561" spans="6:6">
      <c r="F561" s="4">
        <v>558</v>
      </c>
    </row>
    <row r="562" spans="6:6">
      <c r="F562" s="4">
        <v>559</v>
      </c>
    </row>
    <row r="563" spans="6:6">
      <c r="F563" s="4">
        <v>560</v>
      </c>
    </row>
    <row r="564" spans="6:6">
      <c r="F564" s="4">
        <v>561</v>
      </c>
    </row>
    <row r="565" spans="6:6">
      <c r="F565" s="4">
        <v>562</v>
      </c>
    </row>
    <row r="566" spans="6:6">
      <c r="F566" s="4">
        <v>563</v>
      </c>
    </row>
    <row r="567" spans="6:6">
      <c r="F567" s="4">
        <v>564</v>
      </c>
    </row>
    <row r="568" spans="6:6">
      <c r="F568" s="4">
        <v>565</v>
      </c>
    </row>
    <row r="569" spans="6:6">
      <c r="F569" s="4">
        <v>566</v>
      </c>
    </row>
    <row r="570" spans="6:6">
      <c r="F570" s="4">
        <v>567</v>
      </c>
    </row>
    <row r="571" spans="6:6">
      <c r="F571" s="4">
        <v>568</v>
      </c>
    </row>
    <row r="572" spans="6:6">
      <c r="F572" s="4">
        <v>569</v>
      </c>
    </row>
    <row r="573" spans="6:6">
      <c r="F573" s="4">
        <v>570</v>
      </c>
    </row>
    <row r="574" spans="6:6">
      <c r="F574" s="4">
        <v>571</v>
      </c>
    </row>
    <row r="575" spans="6:6">
      <c r="F575" s="4">
        <v>572</v>
      </c>
    </row>
    <row r="576" spans="6:6">
      <c r="F576" s="4">
        <v>573</v>
      </c>
    </row>
    <row r="577" spans="6:6">
      <c r="F577" s="4">
        <v>574</v>
      </c>
    </row>
    <row r="578" spans="6:6">
      <c r="F578" s="4">
        <v>575</v>
      </c>
    </row>
    <row r="579" spans="6:6">
      <c r="F579" s="4">
        <v>576</v>
      </c>
    </row>
    <row r="580" spans="6:6">
      <c r="F580" s="4">
        <v>577</v>
      </c>
    </row>
    <row r="581" spans="6:6">
      <c r="F581" s="4">
        <v>578</v>
      </c>
    </row>
    <row r="582" spans="6:6">
      <c r="F582" s="4">
        <v>579</v>
      </c>
    </row>
    <row r="583" spans="6:6">
      <c r="F583" s="4">
        <v>580</v>
      </c>
    </row>
    <row r="584" spans="6:6">
      <c r="F584" s="4">
        <v>581</v>
      </c>
    </row>
    <row r="585" spans="6:6">
      <c r="F585" s="4">
        <v>582</v>
      </c>
    </row>
    <row r="586" spans="6:6">
      <c r="F586" s="4">
        <v>583</v>
      </c>
    </row>
    <row r="587" spans="6:6">
      <c r="F587" s="4">
        <v>584</v>
      </c>
    </row>
    <row r="588" spans="6:6">
      <c r="F588" s="4">
        <v>585</v>
      </c>
    </row>
    <row r="589" spans="6:6">
      <c r="F589" s="4">
        <v>586</v>
      </c>
    </row>
    <row r="590" spans="6:6">
      <c r="F590" s="4">
        <v>587</v>
      </c>
    </row>
    <row r="591" spans="6:6">
      <c r="F591" s="4">
        <v>588</v>
      </c>
    </row>
    <row r="592" spans="6:6">
      <c r="F592" s="4">
        <v>589</v>
      </c>
    </row>
    <row r="593" spans="6:6">
      <c r="F593" s="4">
        <v>590</v>
      </c>
    </row>
    <row r="594" spans="6:6">
      <c r="F594" s="4">
        <v>591</v>
      </c>
    </row>
    <row r="595" spans="6:6">
      <c r="F595" s="4">
        <v>592</v>
      </c>
    </row>
    <row r="596" spans="6:6">
      <c r="F596" s="4">
        <v>593</v>
      </c>
    </row>
    <row r="597" spans="6:6">
      <c r="F597" s="4">
        <v>594</v>
      </c>
    </row>
    <row r="598" spans="6:6">
      <c r="F598" s="4">
        <v>595</v>
      </c>
    </row>
    <row r="599" spans="6:6">
      <c r="F599" s="4">
        <v>596</v>
      </c>
    </row>
    <row r="600" spans="6:6">
      <c r="F600" s="4">
        <v>597</v>
      </c>
    </row>
    <row r="601" spans="6:6">
      <c r="F601" s="4">
        <v>598</v>
      </c>
    </row>
    <row r="602" spans="6:6">
      <c r="F602" s="4">
        <v>599</v>
      </c>
    </row>
    <row r="603" spans="6:6">
      <c r="F603" s="4">
        <v>600</v>
      </c>
    </row>
    <row r="604" spans="6:6">
      <c r="F604" s="4">
        <v>601</v>
      </c>
    </row>
    <row r="605" spans="6:6">
      <c r="F605" s="4">
        <v>602</v>
      </c>
    </row>
    <row r="606" spans="6:6">
      <c r="F606" s="4">
        <v>603</v>
      </c>
    </row>
    <row r="607" spans="6:6">
      <c r="F607" s="4">
        <v>604</v>
      </c>
    </row>
    <row r="608" spans="6:6">
      <c r="F608" s="4">
        <v>605</v>
      </c>
    </row>
    <row r="609" spans="6:6">
      <c r="F609" s="4">
        <v>606</v>
      </c>
    </row>
    <row r="610" spans="6:6">
      <c r="F610" s="4">
        <v>607</v>
      </c>
    </row>
    <row r="611" spans="6:6">
      <c r="F611" s="4">
        <v>608</v>
      </c>
    </row>
    <row r="612" spans="6:6">
      <c r="F612" s="4">
        <v>609</v>
      </c>
    </row>
    <row r="613" spans="6:6">
      <c r="F613" s="4">
        <v>610</v>
      </c>
    </row>
    <row r="614" spans="6:6">
      <c r="F614" s="4">
        <v>611</v>
      </c>
    </row>
    <row r="615" spans="6:6">
      <c r="F615" s="4">
        <v>612</v>
      </c>
    </row>
    <row r="616" spans="6:6">
      <c r="F616" s="4">
        <v>613</v>
      </c>
    </row>
    <row r="617" spans="6:6">
      <c r="F617" s="4">
        <v>614</v>
      </c>
    </row>
    <row r="618" spans="6:6">
      <c r="F618" s="4">
        <v>615</v>
      </c>
    </row>
    <row r="619" spans="6:6">
      <c r="F619" s="4">
        <v>616</v>
      </c>
    </row>
    <row r="620" spans="6:6">
      <c r="F620" s="4">
        <v>617</v>
      </c>
    </row>
    <row r="621" spans="6:6">
      <c r="F621" s="4">
        <v>618</v>
      </c>
    </row>
    <row r="622" spans="6:6">
      <c r="F622" s="4">
        <v>619</v>
      </c>
    </row>
    <row r="623" spans="6:6">
      <c r="F623" s="4">
        <v>620</v>
      </c>
    </row>
    <row r="624" spans="6:6">
      <c r="F624" s="4">
        <v>621</v>
      </c>
    </row>
    <row r="625" spans="6:6">
      <c r="F625" s="4">
        <v>622</v>
      </c>
    </row>
    <row r="626" spans="6:6">
      <c r="F626" s="4">
        <v>623</v>
      </c>
    </row>
    <row r="627" spans="6:6">
      <c r="F627" s="4">
        <v>624</v>
      </c>
    </row>
    <row r="628" spans="6:6">
      <c r="F628" s="4">
        <v>625</v>
      </c>
    </row>
    <row r="629" spans="6:6">
      <c r="F629" s="4">
        <v>626</v>
      </c>
    </row>
    <row r="630" spans="6:6">
      <c r="F630" s="4">
        <v>627</v>
      </c>
    </row>
    <row r="631" spans="6:6">
      <c r="F631" s="4">
        <v>628</v>
      </c>
    </row>
    <row r="632" spans="6:6">
      <c r="F632" s="4">
        <v>629</v>
      </c>
    </row>
    <row r="633" spans="6:6">
      <c r="F633" s="4">
        <v>630</v>
      </c>
    </row>
    <row r="634" spans="6:6">
      <c r="F634" s="4">
        <v>631</v>
      </c>
    </row>
    <row r="635" spans="6:6">
      <c r="F635" s="4">
        <v>632</v>
      </c>
    </row>
    <row r="636" spans="6:6">
      <c r="F636" s="4">
        <v>633</v>
      </c>
    </row>
    <row r="637" spans="6:6">
      <c r="F637" s="4">
        <v>634</v>
      </c>
    </row>
    <row r="638" spans="6:6">
      <c r="F638" s="4">
        <v>635</v>
      </c>
    </row>
    <row r="639" spans="6:6">
      <c r="F639" s="4">
        <v>636</v>
      </c>
    </row>
    <row r="640" spans="6:6">
      <c r="F640" s="4">
        <v>637</v>
      </c>
    </row>
    <row r="641" spans="6:6">
      <c r="F641" s="4">
        <v>638</v>
      </c>
    </row>
    <row r="642" spans="6:6">
      <c r="F642" s="4">
        <v>639</v>
      </c>
    </row>
    <row r="643" spans="6:6">
      <c r="F643" s="4">
        <v>640</v>
      </c>
    </row>
    <row r="644" spans="6:6">
      <c r="F644" s="4">
        <v>641</v>
      </c>
    </row>
    <row r="645" spans="6:6">
      <c r="F645" s="4">
        <v>642</v>
      </c>
    </row>
    <row r="646" spans="6:6">
      <c r="F646" s="4">
        <v>643</v>
      </c>
    </row>
    <row r="647" spans="6:6">
      <c r="F647" s="4">
        <v>644</v>
      </c>
    </row>
    <row r="648" spans="6:6">
      <c r="F648" s="4">
        <v>645</v>
      </c>
    </row>
    <row r="649" spans="6:6">
      <c r="F649" s="4">
        <v>646</v>
      </c>
    </row>
    <row r="650" spans="6:6">
      <c r="F650" s="4">
        <v>647</v>
      </c>
    </row>
    <row r="651" spans="6:6">
      <c r="F651" s="4">
        <v>648</v>
      </c>
    </row>
    <row r="652" spans="6:6">
      <c r="F652" s="4">
        <v>649</v>
      </c>
    </row>
    <row r="653" spans="6:6">
      <c r="F653" s="4">
        <v>650</v>
      </c>
    </row>
    <row r="654" spans="6:6">
      <c r="F654" s="4">
        <v>651</v>
      </c>
    </row>
    <row r="655" spans="6:6">
      <c r="F655" s="4">
        <v>652</v>
      </c>
    </row>
    <row r="656" spans="6:6">
      <c r="F656" s="4">
        <v>653</v>
      </c>
    </row>
    <row r="657" spans="6:6">
      <c r="F657" s="4">
        <v>654</v>
      </c>
    </row>
    <row r="658" spans="6:6">
      <c r="F658" s="4">
        <v>655</v>
      </c>
    </row>
    <row r="659" spans="6:6">
      <c r="F659" s="4">
        <v>656</v>
      </c>
    </row>
    <row r="660" spans="6:6">
      <c r="F660" s="4">
        <v>657</v>
      </c>
    </row>
    <row r="661" spans="6:6">
      <c r="F661" s="4">
        <v>658</v>
      </c>
    </row>
    <row r="662" spans="6:6">
      <c r="F662" s="4">
        <v>659</v>
      </c>
    </row>
    <row r="663" spans="6:6">
      <c r="F663" s="4">
        <v>660</v>
      </c>
    </row>
    <row r="664" spans="6:6">
      <c r="F664" s="4">
        <v>661</v>
      </c>
    </row>
    <row r="665" spans="6:6">
      <c r="F665" s="4">
        <v>662</v>
      </c>
    </row>
    <row r="666" spans="6:6">
      <c r="F666" s="4">
        <v>663</v>
      </c>
    </row>
    <row r="667" spans="6:6">
      <c r="F667" s="4">
        <v>664</v>
      </c>
    </row>
    <row r="668" spans="6:6">
      <c r="F668" s="4">
        <v>665</v>
      </c>
    </row>
    <row r="669" spans="6:6">
      <c r="F669" s="4">
        <v>666</v>
      </c>
    </row>
    <row r="670" spans="6:6">
      <c r="F670" s="4">
        <v>667</v>
      </c>
    </row>
    <row r="671" spans="6:6">
      <c r="F671" s="4">
        <v>668</v>
      </c>
    </row>
    <row r="672" spans="6:6">
      <c r="F672" s="4">
        <v>669</v>
      </c>
    </row>
    <row r="673" spans="6:6">
      <c r="F673" s="4">
        <v>670</v>
      </c>
    </row>
    <row r="674" spans="6:6">
      <c r="F674" s="4">
        <v>671</v>
      </c>
    </row>
    <row r="675" spans="6:6">
      <c r="F675" s="4">
        <v>672</v>
      </c>
    </row>
    <row r="676" spans="6:6">
      <c r="F676" s="4">
        <v>673</v>
      </c>
    </row>
    <row r="677" spans="6:6">
      <c r="F677" s="4">
        <v>674</v>
      </c>
    </row>
    <row r="678" spans="6:6">
      <c r="F678" s="4">
        <v>675</v>
      </c>
    </row>
    <row r="679" spans="6:6">
      <c r="F679" s="4">
        <v>676</v>
      </c>
    </row>
    <row r="680" spans="6:6">
      <c r="F680" s="4">
        <v>677</v>
      </c>
    </row>
    <row r="681" spans="6:6">
      <c r="F681" s="4">
        <v>678</v>
      </c>
    </row>
    <row r="682" spans="6:6">
      <c r="F682" s="4">
        <v>679</v>
      </c>
    </row>
    <row r="683" spans="6:6">
      <c r="F683" s="4">
        <v>680</v>
      </c>
    </row>
    <row r="684" spans="6:6">
      <c r="F684" s="4">
        <v>681</v>
      </c>
    </row>
    <row r="685" spans="6:6">
      <c r="F685" s="4">
        <v>682</v>
      </c>
    </row>
    <row r="686" spans="6:6">
      <c r="F686" s="4">
        <v>683</v>
      </c>
    </row>
    <row r="687" spans="6:6">
      <c r="F687" s="4">
        <v>684</v>
      </c>
    </row>
    <row r="688" spans="6:6">
      <c r="F688" s="4">
        <v>685</v>
      </c>
    </row>
    <row r="689" spans="6:6">
      <c r="F689" s="4">
        <v>686</v>
      </c>
    </row>
    <row r="690" spans="6:6">
      <c r="F690" s="4">
        <v>687</v>
      </c>
    </row>
    <row r="691" spans="6:6">
      <c r="F691" s="4">
        <v>688</v>
      </c>
    </row>
    <row r="692" spans="6:6">
      <c r="F692" s="4">
        <v>689</v>
      </c>
    </row>
    <row r="693" spans="6:6">
      <c r="F693" s="4">
        <v>690</v>
      </c>
    </row>
    <row r="694" spans="6:6">
      <c r="F694" s="4">
        <v>691</v>
      </c>
    </row>
    <row r="695" spans="6:6">
      <c r="F695" s="4">
        <v>692</v>
      </c>
    </row>
    <row r="696" spans="6:6">
      <c r="F696" s="4">
        <v>693</v>
      </c>
    </row>
    <row r="697" spans="6:6">
      <c r="F697" s="4">
        <v>694</v>
      </c>
    </row>
    <row r="698" spans="6:6">
      <c r="F698" s="4">
        <v>695</v>
      </c>
    </row>
    <row r="699" spans="6:6">
      <c r="F699" s="4">
        <v>696</v>
      </c>
    </row>
    <row r="700" spans="6:6">
      <c r="F700" s="4">
        <v>697</v>
      </c>
    </row>
    <row r="701" spans="6:6">
      <c r="F701" s="4">
        <v>698</v>
      </c>
    </row>
    <row r="702" spans="6:6">
      <c r="F702" s="4">
        <v>699</v>
      </c>
    </row>
    <row r="703" spans="6:6">
      <c r="F703" s="4">
        <v>700</v>
      </c>
    </row>
    <row r="704" spans="6:6">
      <c r="F704" s="4">
        <v>701</v>
      </c>
    </row>
    <row r="705" spans="6:6">
      <c r="F705" s="4">
        <v>702</v>
      </c>
    </row>
    <row r="706" spans="6:6">
      <c r="F706" s="4">
        <v>703</v>
      </c>
    </row>
    <row r="707" spans="6:6">
      <c r="F707" s="4">
        <v>704</v>
      </c>
    </row>
    <row r="708" spans="6:6">
      <c r="F708" s="4">
        <v>705</v>
      </c>
    </row>
    <row r="709" spans="6:6">
      <c r="F709" s="4">
        <v>706</v>
      </c>
    </row>
    <row r="710" spans="6:6">
      <c r="F710" s="4">
        <v>707</v>
      </c>
    </row>
    <row r="711" spans="6:6">
      <c r="F711" s="4">
        <v>708</v>
      </c>
    </row>
    <row r="712" spans="6:6">
      <c r="F712" s="4">
        <v>709</v>
      </c>
    </row>
    <row r="713" spans="6:6">
      <c r="F713" s="4">
        <v>710</v>
      </c>
    </row>
    <row r="714" spans="6:6">
      <c r="F714" s="4">
        <v>711</v>
      </c>
    </row>
    <row r="715" spans="6:6">
      <c r="F715" s="4">
        <v>712</v>
      </c>
    </row>
    <row r="716" spans="6:6">
      <c r="F716" s="4">
        <v>713</v>
      </c>
    </row>
    <row r="717" spans="6:6">
      <c r="F717" s="4">
        <v>714</v>
      </c>
    </row>
    <row r="718" spans="6:6">
      <c r="F718" s="4">
        <v>715</v>
      </c>
    </row>
    <row r="719" spans="6:6">
      <c r="F719" s="4">
        <v>716</v>
      </c>
    </row>
    <row r="720" spans="6:6">
      <c r="F720" s="4">
        <v>717</v>
      </c>
    </row>
    <row r="721" spans="6:6">
      <c r="F721" s="4">
        <v>718</v>
      </c>
    </row>
    <row r="722" spans="6:6">
      <c r="F722" s="4">
        <v>719</v>
      </c>
    </row>
    <row r="723" spans="6:6">
      <c r="F723" s="4">
        <v>720</v>
      </c>
    </row>
    <row r="724" spans="6:6">
      <c r="F724" s="4">
        <v>721</v>
      </c>
    </row>
    <row r="725" spans="6:6">
      <c r="F725" s="4">
        <v>722</v>
      </c>
    </row>
    <row r="726" spans="6:6">
      <c r="F726" s="4">
        <v>723</v>
      </c>
    </row>
    <row r="727" spans="6:6">
      <c r="F727" s="4">
        <v>724</v>
      </c>
    </row>
    <row r="728" spans="6:6">
      <c r="F728" s="4">
        <v>725</v>
      </c>
    </row>
    <row r="729" spans="6:6">
      <c r="F729" s="4">
        <v>726</v>
      </c>
    </row>
    <row r="730" spans="6:6">
      <c r="F730" s="4">
        <v>727</v>
      </c>
    </row>
    <row r="731" spans="6:6">
      <c r="F731" s="4">
        <v>728</v>
      </c>
    </row>
    <row r="732" spans="6:6">
      <c r="F732" s="4">
        <v>729</v>
      </c>
    </row>
    <row r="733" spans="6:6">
      <c r="F733" s="4">
        <v>730</v>
      </c>
    </row>
    <row r="734" spans="6:6">
      <c r="F734" s="4">
        <v>731</v>
      </c>
    </row>
    <row r="735" spans="6:6">
      <c r="F735" s="4">
        <v>732</v>
      </c>
    </row>
    <row r="736" spans="6:6">
      <c r="F736" s="4">
        <v>733</v>
      </c>
    </row>
    <row r="737" spans="6:6">
      <c r="F737" s="4">
        <v>734</v>
      </c>
    </row>
    <row r="738" spans="6:6">
      <c r="F738" s="4">
        <v>735</v>
      </c>
    </row>
    <row r="739" spans="6:6">
      <c r="F739" s="4">
        <v>736</v>
      </c>
    </row>
    <row r="740" spans="6:6">
      <c r="F740" s="4">
        <v>737</v>
      </c>
    </row>
    <row r="741" spans="6:6">
      <c r="F741" s="4">
        <v>738</v>
      </c>
    </row>
    <row r="742" spans="6:6">
      <c r="F742" s="4">
        <v>739</v>
      </c>
    </row>
    <row r="743" spans="6:6">
      <c r="F743" s="4">
        <v>740</v>
      </c>
    </row>
    <row r="744" spans="6:6">
      <c r="F744" s="4">
        <v>741</v>
      </c>
    </row>
    <row r="745" spans="6:6">
      <c r="F745" s="4">
        <v>742</v>
      </c>
    </row>
    <row r="746" spans="6:6">
      <c r="F746" s="4">
        <v>743</v>
      </c>
    </row>
    <row r="747" spans="6:6">
      <c r="F747" s="4">
        <v>744</v>
      </c>
    </row>
    <row r="748" spans="6:6">
      <c r="F748" s="4">
        <v>745</v>
      </c>
    </row>
    <row r="749" spans="6:6">
      <c r="F749" s="4">
        <v>746</v>
      </c>
    </row>
    <row r="750" spans="6:6">
      <c r="F750" s="4">
        <v>747</v>
      </c>
    </row>
    <row r="751" spans="6:6">
      <c r="F751" s="4">
        <v>748</v>
      </c>
    </row>
    <row r="752" spans="6:6">
      <c r="F752" s="4">
        <v>749</v>
      </c>
    </row>
    <row r="753" spans="6:6">
      <c r="F753" s="4">
        <v>750</v>
      </c>
    </row>
    <row r="754" spans="6:6">
      <c r="F754" s="4">
        <v>751</v>
      </c>
    </row>
    <row r="755" spans="6:6">
      <c r="F755" s="4">
        <v>752</v>
      </c>
    </row>
    <row r="756" spans="6:6">
      <c r="F756" s="4">
        <v>753</v>
      </c>
    </row>
    <row r="757" spans="6:6">
      <c r="F757" s="4">
        <v>754</v>
      </c>
    </row>
    <row r="758" spans="6:6">
      <c r="F758" s="4">
        <v>755</v>
      </c>
    </row>
    <row r="759" spans="6:6">
      <c r="F759" s="4">
        <v>756</v>
      </c>
    </row>
    <row r="760" spans="6:6">
      <c r="F760" s="4">
        <v>757</v>
      </c>
    </row>
    <row r="761" spans="6:6">
      <c r="F761" s="4">
        <v>758</v>
      </c>
    </row>
    <row r="762" spans="6:6">
      <c r="F762" s="4">
        <v>759</v>
      </c>
    </row>
    <row r="763" spans="6:6">
      <c r="F763" s="4">
        <v>760</v>
      </c>
    </row>
    <row r="764" spans="6:6">
      <c r="F764" s="4">
        <v>761</v>
      </c>
    </row>
    <row r="765" spans="6:6">
      <c r="F765" s="4">
        <v>762</v>
      </c>
    </row>
    <row r="766" spans="6:6">
      <c r="F766" s="4">
        <v>763</v>
      </c>
    </row>
    <row r="767" spans="6:6">
      <c r="F767" s="4">
        <v>764</v>
      </c>
    </row>
    <row r="768" spans="6:6">
      <c r="F768" s="4">
        <v>765</v>
      </c>
    </row>
    <row r="769" spans="6:6">
      <c r="F769" s="4">
        <v>766</v>
      </c>
    </row>
    <row r="770" spans="6:6">
      <c r="F770" s="4">
        <v>767</v>
      </c>
    </row>
    <row r="771" spans="6:6">
      <c r="F771" s="4">
        <v>768</v>
      </c>
    </row>
    <row r="772" spans="6:6">
      <c r="F772" s="4">
        <v>769</v>
      </c>
    </row>
    <row r="773" spans="6:6">
      <c r="F773" s="4">
        <v>770</v>
      </c>
    </row>
    <row r="774" spans="6:6">
      <c r="F774" s="4">
        <v>771</v>
      </c>
    </row>
    <row r="775" spans="6:6">
      <c r="F775" s="4">
        <v>772</v>
      </c>
    </row>
    <row r="776" spans="6:6">
      <c r="F776" s="4">
        <v>773</v>
      </c>
    </row>
    <row r="777" spans="6:6">
      <c r="F777" s="4">
        <v>774</v>
      </c>
    </row>
    <row r="778" spans="6:6">
      <c r="F778" s="4">
        <v>775</v>
      </c>
    </row>
    <row r="779" spans="6:6">
      <c r="F779" s="4">
        <v>776</v>
      </c>
    </row>
    <row r="780" spans="6:6">
      <c r="F780" s="4">
        <v>777</v>
      </c>
    </row>
    <row r="781" spans="6:6">
      <c r="F781" s="4">
        <v>778</v>
      </c>
    </row>
    <row r="782" spans="6:6">
      <c r="F782" s="4">
        <v>779</v>
      </c>
    </row>
    <row r="783" spans="6:6">
      <c r="F783" s="4">
        <v>780</v>
      </c>
    </row>
    <row r="784" spans="6:6">
      <c r="F784" s="4">
        <v>781</v>
      </c>
    </row>
    <row r="785" spans="6:6">
      <c r="F785" s="4">
        <v>782</v>
      </c>
    </row>
    <row r="786" spans="6:6">
      <c r="F786" s="4">
        <v>783</v>
      </c>
    </row>
    <row r="787" spans="6:6">
      <c r="F787" s="4">
        <v>784</v>
      </c>
    </row>
    <row r="788" spans="6:6">
      <c r="F788" s="4">
        <v>785</v>
      </c>
    </row>
    <row r="789" spans="6:6">
      <c r="F789" s="4">
        <v>786</v>
      </c>
    </row>
    <row r="790" spans="6:6">
      <c r="F790" s="4">
        <v>787</v>
      </c>
    </row>
    <row r="791" spans="6:6">
      <c r="F791" s="4">
        <v>788</v>
      </c>
    </row>
    <row r="792" spans="6:6">
      <c r="F792" s="4">
        <v>789</v>
      </c>
    </row>
    <row r="793" spans="6:6">
      <c r="F793" s="4">
        <v>790</v>
      </c>
    </row>
    <row r="794" spans="6:6">
      <c r="F794" s="4">
        <v>791</v>
      </c>
    </row>
    <row r="795" spans="6:6">
      <c r="F795" s="4">
        <v>792</v>
      </c>
    </row>
    <row r="796" spans="6:6">
      <c r="F796" s="4">
        <v>793</v>
      </c>
    </row>
    <row r="797" spans="6:6">
      <c r="F797" s="4">
        <v>794</v>
      </c>
    </row>
    <row r="798" spans="6:6">
      <c r="F798" s="4">
        <v>795</v>
      </c>
    </row>
    <row r="799" spans="6:6">
      <c r="F799" s="4">
        <v>796</v>
      </c>
    </row>
    <row r="800" spans="6:6">
      <c r="F800" s="4">
        <v>797</v>
      </c>
    </row>
    <row r="801" spans="6:6">
      <c r="F801" s="4">
        <v>798</v>
      </c>
    </row>
    <row r="802" spans="6:6">
      <c r="F802" s="4">
        <v>799</v>
      </c>
    </row>
    <row r="803" spans="6:6">
      <c r="F803" s="4">
        <v>800</v>
      </c>
    </row>
    <row r="804" spans="6:6">
      <c r="F804" s="4">
        <v>801</v>
      </c>
    </row>
    <row r="805" spans="6:6">
      <c r="F805" s="4">
        <v>802</v>
      </c>
    </row>
    <row r="806" spans="6:6">
      <c r="F806" s="4">
        <v>803</v>
      </c>
    </row>
    <row r="807" spans="6:6">
      <c r="F807" s="4">
        <v>804</v>
      </c>
    </row>
    <row r="808" spans="6:6">
      <c r="F808" s="4">
        <v>805</v>
      </c>
    </row>
    <row r="809" spans="6:6">
      <c r="F809" s="4">
        <v>806</v>
      </c>
    </row>
    <row r="810" spans="6:6">
      <c r="F810" s="4">
        <v>807</v>
      </c>
    </row>
    <row r="811" spans="6:6">
      <c r="F811" s="4">
        <v>808</v>
      </c>
    </row>
    <row r="812" spans="6:6">
      <c r="F812" s="4">
        <v>809</v>
      </c>
    </row>
    <row r="813" spans="6:6">
      <c r="F813" s="4">
        <v>810</v>
      </c>
    </row>
    <row r="814" spans="6:6">
      <c r="F814" s="4">
        <v>811</v>
      </c>
    </row>
    <row r="815" spans="6:6">
      <c r="F815" s="4">
        <v>812</v>
      </c>
    </row>
    <row r="816" spans="6:6">
      <c r="F816" s="4">
        <v>813</v>
      </c>
    </row>
    <row r="817" spans="6:6">
      <c r="F817" s="4">
        <v>814</v>
      </c>
    </row>
    <row r="818" spans="6:6">
      <c r="F818" s="4">
        <v>815</v>
      </c>
    </row>
    <row r="819" spans="6:6">
      <c r="F819" s="4">
        <v>816</v>
      </c>
    </row>
    <row r="820" spans="6:6">
      <c r="F820" s="4">
        <v>817</v>
      </c>
    </row>
    <row r="821" spans="6:6">
      <c r="F821" s="4">
        <v>818</v>
      </c>
    </row>
    <row r="822" spans="6:6">
      <c r="F822" s="4">
        <v>819</v>
      </c>
    </row>
    <row r="823" spans="6:6">
      <c r="F823" s="4">
        <v>820</v>
      </c>
    </row>
    <row r="824" spans="6:6">
      <c r="F824" s="4">
        <v>821</v>
      </c>
    </row>
    <row r="825" spans="6:6">
      <c r="F825" s="4">
        <v>822</v>
      </c>
    </row>
    <row r="826" spans="6:6">
      <c r="F826" s="4">
        <v>823</v>
      </c>
    </row>
    <row r="827" spans="6:6">
      <c r="F827" s="4">
        <v>824</v>
      </c>
    </row>
    <row r="828" spans="6:6">
      <c r="F828" s="4">
        <v>825</v>
      </c>
    </row>
    <row r="829" spans="6:6">
      <c r="F829" s="4">
        <v>826</v>
      </c>
    </row>
    <row r="830" spans="6:6">
      <c r="F830" s="4">
        <v>827</v>
      </c>
    </row>
    <row r="831" spans="6:6">
      <c r="F831" s="4">
        <v>828</v>
      </c>
    </row>
    <row r="832" spans="6:6">
      <c r="F832" s="4">
        <v>829</v>
      </c>
    </row>
    <row r="833" spans="6:6">
      <c r="F833" s="4">
        <v>830</v>
      </c>
    </row>
    <row r="834" spans="6:6">
      <c r="F834" s="4">
        <v>831</v>
      </c>
    </row>
    <row r="835" spans="6:6">
      <c r="F835" s="4">
        <v>832</v>
      </c>
    </row>
    <row r="836" spans="6:6">
      <c r="F836" s="4">
        <v>833</v>
      </c>
    </row>
    <row r="837" spans="6:6">
      <c r="F837" s="4">
        <v>834</v>
      </c>
    </row>
    <row r="838" spans="6:6">
      <c r="F838" s="4">
        <v>835</v>
      </c>
    </row>
    <row r="839" spans="6:6">
      <c r="F839" s="4">
        <v>836</v>
      </c>
    </row>
    <row r="840" spans="6:6">
      <c r="F840" s="4">
        <v>837</v>
      </c>
    </row>
    <row r="841" spans="6:6">
      <c r="F841" s="4">
        <v>838</v>
      </c>
    </row>
    <row r="842" spans="6:6">
      <c r="F842" s="4">
        <v>839</v>
      </c>
    </row>
    <row r="843" spans="6:6">
      <c r="F843" s="4">
        <v>840</v>
      </c>
    </row>
    <row r="844" spans="6:6">
      <c r="F844" s="4">
        <v>841</v>
      </c>
    </row>
    <row r="845" spans="6:6">
      <c r="F845" s="4">
        <v>842</v>
      </c>
    </row>
    <row r="846" spans="6:6">
      <c r="F846" s="4">
        <v>843</v>
      </c>
    </row>
    <row r="847" spans="6:6">
      <c r="F847" s="4">
        <v>844</v>
      </c>
    </row>
    <row r="848" spans="6:6">
      <c r="F848" s="4">
        <v>845</v>
      </c>
    </row>
    <row r="849" spans="6:6">
      <c r="F849" s="4">
        <v>846</v>
      </c>
    </row>
    <row r="850" spans="6:6">
      <c r="F850" s="4">
        <v>847</v>
      </c>
    </row>
    <row r="851" spans="6:6">
      <c r="F851" s="4">
        <v>848</v>
      </c>
    </row>
    <row r="852" spans="6:6">
      <c r="F852" s="4">
        <v>849</v>
      </c>
    </row>
    <row r="853" spans="6:6">
      <c r="F853" s="4">
        <v>850</v>
      </c>
    </row>
    <row r="854" spans="6:6">
      <c r="F854" s="4">
        <v>851</v>
      </c>
    </row>
    <row r="855" spans="6:6">
      <c r="F855" s="4">
        <v>852</v>
      </c>
    </row>
    <row r="856" spans="6:6">
      <c r="F856" s="4">
        <v>853</v>
      </c>
    </row>
    <row r="857" spans="6:6">
      <c r="F857" s="4">
        <v>854</v>
      </c>
    </row>
    <row r="858" spans="6:6">
      <c r="F858" s="4">
        <v>855</v>
      </c>
    </row>
    <row r="859" spans="6:6">
      <c r="F859" s="4">
        <v>856</v>
      </c>
    </row>
    <row r="860" spans="6:6">
      <c r="F860" s="4">
        <v>857</v>
      </c>
    </row>
    <row r="861" spans="6:6">
      <c r="F861" s="4">
        <v>858</v>
      </c>
    </row>
    <row r="862" spans="6:6">
      <c r="F862" s="4">
        <v>859</v>
      </c>
    </row>
    <row r="863" spans="6:6">
      <c r="F863" s="4">
        <v>860</v>
      </c>
    </row>
    <row r="864" spans="6:6">
      <c r="F864" s="4">
        <v>861</v>
      </c>
    </row>
    <row r="865" spans="6:6">
      <c r="F865" s="4">
        <v>862</v>
      </c>
    </row>
    <row r="866" spans="6:6">
      <c r="F866" s="4">
        <v>863</v>
      </c>
    </row>
    <row r="867" spans="6:6">
      <c r="F867" s="4">
        <v>864</v>
      </c>
    </row>
    <row r="868" spans="6:6">
      <c r="F868" s="4">
        <v>865</v>
      </c>
    </row>
    <row r="869" spans="6:6">
      <c r="F869" s="4">
        <v>866</v>
      </c>
    </row>
    <row r="870" spans="6:6">
      <c r="F870" s="4">
        <v>867</v>
      </c>
    </row>
    <row r="871" spans="6:6">
      <c r="F871" s="4">
        <v>868</v>
      </c>
    </row>
    <row r="872" spans="6:6">
      <c r="F872" s="4">
        <v>869</v>
      </c>
    </row>
    <row r="873" spans="6:6">
      <c r="F873" s="4">
        <v>870</v>
      </c>
    </row>
    <row r="874" spans="6:6">
      <c r="F874" s="4">
        <v>871</v>
      </c>
    </row>
    <row r="875" spans="6:6">
      <c r="F875" s="4">
        <v>872</v>
      </c>
    </row>
    <row r="876" spans="6:6">
      <c r="F876" s="4">
        <v>873</v>
      </c>
    </row>
    <row r="877" spans="6:6">
      <c r="F877" s="4">
        <v>874</v>
      </c>
    </row>
    <row r="878" spans="6:6">
      <c r="F878" s="4">
        <v>875</v>
      </c>
    </row>
    <row r="879" spans="6:6">
      <c r="F879" s="4">
        <v>876</v>
      </c>
    </row>
    <row r="880" spans="6:6">
      <c r="F880" s="4">
        <v>877</v>
      </c>
    </row>
    <row r="881" spans="6:6">
      <c r="F881" s="4">
        <v>878</v>
      </c>
    </row>
    <row r="882" spans="6:6">
      <c r="F882" s="4">
        <v>879</v>
      </c>
    </row>
    <row r="883" spans="6:6">
      <c r="F883" s="4">
        <v>880</v>
      </c>
    </row>
    <row r="884" spans="6:6">
      <c r="F884" s="4">
        <v>881</v>
      </c>
    </row>
    <row r="885" spans="6:6">
      <c r="F885" s="4">
        <v>882</v>
      </c>
    </row>
    <row r="886" spans="6:6">
      <c r="F886" s="4">
        <v>883</v>
      </c>
    </row>
    <row r="887" spans="6:6">
      <c r="F887" s="4">
        <v>884</v>
      </c>
    </row>
    <row r="888" spans="6:6">
      <c r="F888" s="4">
        <v>885</v>
      </c>
    </row>
    <row r="889" spans="6:6">
      <c r="F889" s="4">
        <v>886</v>
      </c>
    </row>
    <row r="890" spans="6:6">
      <c r="F890" s="4">
        <v>887</v>
      </c>
    </row>
    <row r="891" spans="6:6">
      <c r="F891" s="4">
        <v>888</v>
      </c>
    </row>
    <row r="892" spans="6:6">
      <c r="F892" s="4">
        <v>889</v>
      </c>
    </row>
    <row r="893" spans="6:6">
      <c r="F893" s="4">
        <v>890</v>
      </c>
    </row>
    <row r="894" spans="6:6">
      <c r="F894" s="4">
        <v>891</v>
      </c>
    </row>
    <row r="895" spans="6:6">
      <c r="F895" s="4">
        <v>892</v>
      </c>
    </row>
    <row r="896" spans="6:6">
      <c r="F896" s="4">
        <v>893</v>
      </c>
    </row>
    <row r="897" spans="6:6">
      <c r="F897" s="4">
        <v>894</v>
      </c>
    </row>
    <row r="898" spans="6:6">
      <c r="F898" s="4">
        <v>895</v>
      </c>
    </row>
    <row r="899" spans="6:6">
      <c r="F899" s="4">
        <v>896</v>
      </c>
    </row>
    <row r="900" spans="6:6">
      <c r="F900" s="4">
        <v>897</v>
      </c>
    </row>
    <row r="901" spans="6:6">
      <c r="F901" s="4">
        <v>898</v>
      </c>
    </row>
    <row r="902" spans="6:6">
      <c r="F902" s="4">
        <v>899</v>
      </c>
    </row>
    <row r="903" spans="6:6">
      <c r="F903" s="4">
        <v>900</v>
      </c>
    </row>
    <row r="904" spans="6:6">
      <c r="F904" s="4">
        <v>901</v>
      </c>
    </row>
    <row r="905" spans="6:6">
      <c r="F905" s="4">
        <v>902</v>
      </c>
    </row>
    <row r="906" spans="6:6">
      <c r="F906" s="4">
        <v>903</v>
      </c>
    </row>
    <row r="907" spans="6:6">
      <c r="F907" s="4">
        <v>904</v>
      </c>
    </row>
    <row r="908" spans="6:6">
      <c r="F908" s="4">
        <v>905</v>
      </c>
    </row>
    <row r="909" spans="6:6">
      <c r="F909" s="4">
        <v>906</v>
      </c>
    </row>
    <row r="910" spans="6:6">
      <c r="F910" s="4">
        <v>907</v>
      </c>
    </row>
    <row r="911" spans="6:6">
      <c r="F911" s="4">
        <v>908</v>
      </c>
    </row>
    <row r="912" spans="6:6">
      <c r="F912" s="4">
        <v>909</v>
      </c>
    </row>
    <row r="913" spans="6:6">
      <c r="F913" s="4">
        <v>910</v>
      </c>
    </row>
    <row r="914" spans="6:6">
      <c r="F914" s="4">
        <v>911</v>
      </c>
    </row>
    <row r="915" spans="6:6">
      <c r="F915" s="4">
        <v>912</v>
      </c>
    </row>
    <row r="916" spans="6:6">
      <c r="F916" s="4">
        <v>913</v>
      </c>
    </row>
    <row r="917" spans="6:6">
      <c r="F917" s="4">
        <v>914</v>
      </c>
    </row>
    <row r="918" spans="6:6">
      <c r="F918" s="4">
        <v>915</v>
      </c>
    </row>
    <row r="919" spans="6:6">
      <c r="F919" s="4">
        <v>916</v>
      </c>
    </row>
    <row r="920" spans="6:6">
      <c r="F920" s="4">
        <v>917</v>
      </c>
    </row>
    <row r="921" spans="6:6">
      <c r="F921" s="4">
        <v>918</v>
      </c>
    </row>
    <row r="922" spans="6:6">
      <c r="F922" s="4">
        <v>919</v>
      </c>
    </row>
    <row r="923" spans="6:6">
      <c r="F923" s="4">
        <v>920</v>
      </c>
    </row>
    <row r="924" spans="6:6">
      <c r="F924" s="4">
        <v>921</v>
      </c>
    </row>
    <row r="925" spans="6:6">
      <c r="F925" s="4">
        <v>922</v>
      </c>
    </row>
    <row r="926" spans="6:6">
      <c r="F926" s="4">
        <v>923</v>
      </c>
    </row>
    <row r="927" spans="6:6">
      <c r="F927" s="4">
        <v>924</v>
      </c>
    </row>
    <row r="928" spans="6:6">
      <c r="F928" s="4">
        <v>925</v>
      </c>
    </row>
    <row r="929" spans="6:6">
      <c r="F929" s="4">
        <v>926</v>
      </c>
    </row>
    <row r="930" spans="6:6">
      <c r="F930" s="4">
        <v>927</v>
      </c>
    </row>
    <row r="931" spans="6:6">
      <c r="F931" s="4">
        <v>928</v>
      </c>
    </row>
    <row r="932" spans="6:6">
      <c r="F932" s="4">
        <v>929</v>
      </c>
    </row>
    <row r="933" spans="6:6">
      <c r="F933" s="4">
        <v>930</v>
      </c>
    </row>
    <row r="934" spans="6:6">
      <c r="F934" s="4">
        <v>931</v>
      </c>
    </row>
    <row r="935" spans="6:6">
      <c r="F935" s="4">
        <v>932</v>
      </c>
    </row>
    <row r="936" spans="6:6">
      <c r="F936" s="4">
        <v>933</v>
      </c>
    </row>
    <row r="937" spans="6:6">
      <c r="F937" s="4">
        <v>934</v>
      </c>
    </row>
    <row r="938" spans="6:6">
      <c r="F938" s="4">
        <v>935</v>
      </c>
    </row>
    <row r="939" spans="6:6">
      <c r="F939" s="4">
        <v>936</v>
      </c>
    </row>
    <row r="940" spans="6:6">
      <c r="F940" s="4">
        <v>937</v>
      </c>
    </row>
    <row r="941" spans="6:6">
      <c r="F941" s="4">
        <v>938</v>
      </c>
    </row>
    <row r="942" spans="6:6">
      <c r="F942" s="4">
        <v>939</v>
      </c>
    </row>
    <row r="943" spans="6:6">
      <c r="F943" s="4">
        <v>940</v>
      </c>
    </row>
    <row r="944" spans="6:6">
      <c r="F944" s="4">
        <v>941</v>
      </c>
    </row>
    <row r="945" spans="6:6">
      <c r="F945" s="4">
        <v>942</v>
      </c>
    </row>
    <row r="946" spans="6:6">
      <c r="F946" s="4">
        <v>943</v>
      </c>
    </row>
    <row r="947" spans="6:6">
      <c r="F947" s="4">
        <v>944</v>
      </c>
    </row>
    <row r="948" spans="6:6">
      <c r="F948" s="4">
        <v>945</v>
      </c>
    </row>
    <row r="949" spans="6:6">
      <c r="F949" s="4">
        <v>946</v>
      </c>
    </row>
    <row r="950" spans="6:6">
      <c r="F950" s="4">
        <v>947</v>
      </c>
    </row>
    <row r="951" spans="6:6">
      <c r="F951" s="4">
        <v>948</v>
      </c>
    </row>
    <row r="952" spans="6:6">
      <c r="F952" s="4">
        <v>949</v>
      </c>
    </row>
    <row r="953" spans="6:6">
      <c r="F953" s="4">
        <v>950</v>
      </c>
    </row>
    <row r="954" spans="6:6">
      <c r="F954" s="4">
        <v>951</v>
      </c>
    </row>
    <row r="955" spans="6:6">
      <c r="F955" s="4">
        <v>952</v>
      </c>
    </row>
    <row r="956" spans="6:6">
      <c r="F956" s="4">
        <v>953</v>
      </c>
    </row>
    <row r="957" spans="6:6">
      <c r="F957" s="4">
        <v>954</v>
      </c>
    </row>
    <row r="958" spans="6:6">
      <c r="F958" s="4">
        <v>955</v>
      </c>
    </row>
    <row r="959" spans="6:6">
      <c r="F959" s="4">
        <v>956</v>
      </c>
    </row>
    <row r="960" spans="6:6">
      <c r="F960" s="4">
        <v>957</v>
      </c>
    </row>
    <row r="961" spans="6:6">
      <c r="F961" s="4">
        <v>958</v>
      </c>
    </row>
    <row r="962" spans="6:6">
      <c r="F962" s="4">
        <v>959</v>
      </c>
    </row>
    <row r="963" spans="6:6">
      <c r="F963" s="4">
        <v>960</v>
      </c>
    </row>
    <row r="964" spans="6:6">
      <c r="F964" s="4">
        <v>961</v>
      </c>
    </row>
    <row r="965" spans="6:6">
      <c r="F965" s="4">
        <v>962</v>
      </c>
    </row>
    <row r="966" spans="6:6">
      <c r="F966" s="4">
        <v>963</v>
      </c>
    </row>
    <row r="967" spans="6:6">
      <c r="F967" s="4">
        <v>964</v>
      </c>
    </row>
    <row r="968" spans="6:6">
      <c r="F968" s="4">
        <v>965</v>
      </c>
    </row>
    <row r="969" spans="6:6">
      <c r="F969" s="4">
        <v>966</v>
      </c>
    </row>
    <row r="970" spans="6:6">
      <c r="F970" s="4">
        <v>967</v>
      </c>
    </row>
    <row r="971" spans="6:6">
      <c r="F971" s="4">
        <v>968</v>
      </c>
    </row>
    <row r="972" spans="6:6">
      <c r="F972" s="4">
        <v>969</v>
      </c>
    </row>
    <row r="973" spans="6:6">
      <c r="F973" s="4">
        <v>970</v>
      </c>
    </row>
    <row r="974" spans="6:6">
      <c r="F974" s="4">
        <v>971</v>
      </c>
    </row>
    <row r="975" spans="6:6">
      <c r="F975" s="4">
        <v>972</v>
      </c>
    </row>
    <row r="976" spans="6:6">
      <c r="F976" s="4">
        <v>973</v>
      </c>
    </row>
    <row r="977" spans="6:6">
      <c r="F977" s="4">
        <v>974</v>
      </c>
    </row>
    <row r="978" spans="6:6">
      <c r="F978" s="4">
        <v>975</v>
      </c>
    </row>
    <row r="979" spans="6:6">
      <c r="F979" s="4">
        <v>976</v>
      </c>
    </row>
    <row r="980" spans="6:6">
      <c r="F980" s="4">
        <v>977</v>
      </c>
    </row>
    <row r="981" spans="6:6">
      <c r="F981" s="4">
        <v>978</v>
      </c>
    </row>
    <row r="982" spans="6:6">
      <c r="F982" s="4">
        <v>979</v>
      </c>
    </row>
    <row r="983" spans="6:6">
      <c r="F983" s="4">
        <v>980</v>
      </c>
    </row>
    <row r="984" spans="6:6">
      <c r="F984" s="4">
        <v>981</v>
      </c>
    </row>
    <row r="985" spans="6:6">
      <c r="F985" s="4">
        <v>982</v>
      </c>
    </row>
    <row r="986" spans="6:6">
      <c r="F986" s="4">
        <v>983</v>
      </c>
    </row>
    <row r="987" spans="6:6">
      <c r="F987" s="4">
        <v>984</v>
      </c>
    </row>
    <row r="988" spans="6:6">
      <c r="F988" s="4">
        <v>985</v>
      </c>
    </row>
    <row r="989" spans="6:6">
      <c r="F989" s="4">
        <v>986</v>
      </c>
    </row>
    <row r="990" spans="6:6">
      <c r="F990" s="4">
        <v>987</v>
      </c>
    </row>
    <row r="991" spans="6:6">
      <c r="F991" s="4">
        <v>988</v>
      </c>
    </row>
    <row r="992" spans="6:6">
      <c r="F992" s="4">
        <v>989</v>
      </c>
    </row>
    <row r="993" spans="6:6">
      <c r="F993" s="4">
        <v>990</v>
      </c>
    </row>
    <row r="994" spans="6:6">
      <c r="F994" s="4">
        <v>991</v>
      </c>
    </row>
    <row r="995" spans="6:6">
      <c r="F995" s="4">
        <v>992</v>
      </c>
    </row>
    <row r="996" spans="6:6">
      <c r="F996" s="4">
        <v>993</v>
      </c>
    </row>
    <row r="997" spans="6:6">
      <c r="F997" s="4">
        <v>994</v>
      </c>
    </row>
    <row r="998" spans="6:6">
      <c r="F998" s="4">
        <v>995</v>
      </c>
    </row>
    <row r="999" spans="6:6">
      <c r="F999" s="4">
        <v>996</v>
      </c>
    </row>
    <row r="1000" spans="6:6">
      <c r="F1000" s="4">
        <v>997</v>
      </c>
    </row>
    <row r="1001" spans="6:6">
      <c r="F1001" s="4">
        <v>998</v>
      </c>
    </row>
    <row r="1002" spans="6:6">
      <c r="F1002" s="4">
        <v>999</v>
      </c>
    </row>
    <row r="1003" spans="6:6">
      <c r="F1003" s="4">
        <v>1000</v>
      </c>
    </row>
  </sheetData>
  <phoneticPr fontId="2"/>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35</vt:i4>
      </vt:variant>
    </vt:vector>
  </HeadingPairs>
  <TitlesOfParts>
    <vt:vector size="42" baseType="lpstr">
      <vt:lpstr>設備使用申請書【記入例】</vt:lpstr>
      <vt:lpstr>設備使用申請書</vt:lpstr>
      <vt:lpstr>誓約書【記入例】</vt:lpstr>
      <vt:lpstr>誓約書</vt:lpstr>
      <vt:lpstr>設備機器一覧</vt:lpstr>
      <vt:lpstr>作成方法(管理者用）</vt:lpstr>
      <vt:lpstr>プルダウン用シート</vt:lpstr>
      <vt:lpstr>_8</vt:lpstr>
      <vt:lpstr>_9</vt:lpstr>
      <vt:lpstr>〇強度試験機器</vt:lpstr>
      <vt:lpstr>誓約書!Print_Area</vt:lpstr>
      <vt:lpstr>誓約書【記入例】!Print_Area</vt:lpstr>
      <vt:lpstr>設備機器一覧!Print_Area</vt:lpstr>
      <vt:lpstr>設備使用申請書!Print_Area</vt:lpstr>
      <vt:lpstr>設備使用申請書【記入例】!Print_Area</vt:lpstr>
      <vt:lpstr>すべての機器</vt:lpstr>
      <vt:lpstr>強〇度試験機器</vt:lpstr>
      <vt:lpstr>強度試験機器</vt:lpstr>
      <vt:lpstr>金属工作機械</vt:lpstr>
      <vt:lpstr>減免率</vt:lpstr>
      <vt:lpstr>硬度試験機器</vt:lpstr>
      <vt:lpstr>四半期1始</vt:lpstr>
      <vt:lpstr>四半期1終</vt:lpstr>
      <vt:lpstr>四半期2始</vt:lpstr>
      <vt:lpstr>四半期2終</vt:lpstr>
      <vt:lpstr>四半期3始</vt:lpstr>
      <vt:lpstr>四半期3終</vt:lpstr>
      <vt:lpstr>四半期4始</vt:lpstr>
      <vt:lpstr>四半期4終</vt:lpstr>
      <vt:lpstr>自動化技術支援機器</vt:lpstr>
      <vt:lpstr>食品加工機器</vt:lpstr>
      <vt:lpstr>食品加工試験機</vt:lpstr>
      <vt:lpstr>食品等分析・観察機器</vt:lpstr>
      <vt:lpstr>設計支援機器</vt:lpstr>
      <vt:lpstr>設備区分</vt:lpstr>
      <vt:lpstr>耐候試験機器</vt:lpstr>
      <vt:lpstr>担当者</vt:lpstr>
      <vt:lpstr>電気試験機器</vt:lpstr>
      <vt:lpstr>微生物試験関連機器</vt:lpstr>
      <vt:lpstr>物性試験・薄膜作成等機器</vt:lpstr>
      <vt:lpstr>摩擦・摩耗試験機器</vt:lpstr>
      <vt:lpstr>木材工作機械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m_tobita</dc:creator>
  <cp:lastModifiedBy>飛田(真)</cp:lastModifiedBy>
  <cp:lastPrinted>2026-09-25T00:52:17Z</cp:lastPrinted>
  <dcterms:created xsi:type="dcterms:W3CDTF">2000-05-09T02:46:10Z</dcterms:created>
  <dcterms:modified xsi:type="dcterms:W3CDTF">2026-09-28T05:47:25Z</dcterms:modified>
</cp:coreProperties>
</file>