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nas55\public\06_事業\使用料-手数料関連\00_申請書様式\R7.10.1様式\"/>
    </mc:Choice>
  </mc:AlternateContent>
  <xr:revisionPtr revIDLastSave="0" documentId="13_ncr:1_{4ED93889-2D17-43AC-9790-501E895A74E0}" xr6:coauthVersionLast="47" xr6:coauthVersionMax="47" xr10:uidLastSave="{00000000-0000-0000-0000-000000000000}"/>
  <bookViews>
    <workbookView xWindow="-108" yWindow="-108" windowWidth="23256" windowHeight="12456" tabRatio="761" activeTab="1" xr2:uid="{00000000-000D-0000-FFFF-FFFF00000000}"/>
  </bookViews>
  <sheets>
    <sheet name="設備使用申請書【記入例】" sheetId="28" r:id="rId1"/>
    <sheet name="設備使用申請書（５機器以下）" sheetId="26" r:id="rId2"/>
    <sheet name="設備使用申請書（６～１０機器）" sheetId="15" r:id="rId3"/>
    <sheet name="誓約書【記入例】" sheetId="31" r:id="rId4"/>
    <sheet name="誓約書" sheetId="32" r:id="rId5"/>
    <sheet name="設備機器一覧" sheetId="16" r:id="rId6"/>
    <sheet name="作成方法(管理者用）" sheetId="19" state="hidden" r:id="rId7"/>
    <sheet name="プルダウン用シート" sheetId="23" state="hidden" r:id="rId8"/>
  </sheets>
  <definedNames>
    <definedName name="_7">プルダウン用シート!$G$7:$G$16</definedName>
    <definedName name="_8">プルダウン用シート!$G$3:$G$6</definedName>
    <definedName name="_xlnm._FilterDatabase" localSheetId="5" hidden="1">設備機器一覧!$I$1:$I$113</definedName>
    <definedName name="_xlnm._FilterDatabase" localSheetId="1" hidden="1">'設備使用申請書（５機器以下）'!$B$45:$BB$78</definedName>
    <definedName name="_xlnm._FilterDatabase" localSheetId="2" hidden="1">'設備使用申請書（６～１０機器）'!$B$45:$BB$93</definedName>
    <definedName name="_xlnm._FilterDatabase" localSheetId="0" hidden="1">設備使用申請書【記入例】!$B$45:$BB$78</definedName>
    <definedName name="〇強度試験機器">設備機器一覧!$C$3:$C$6</definedName>
    <definedName name="EMI試験">設備機器一覧!#REF!</definedName>
    <definedName name="_xlnm.Print_Area" localSheetId="4">誓約書!$A$1:$P$52</definedName>
    <definedName name="_xlnm.Print_Area" localSheetId="3">誓約書【記入例】!$A$1:$P$52</definedName>
    <definedName name="_xlnm.Print_Area" localSheetId="5">設備機器一覧!$A$1:$L$111</definedName>
    <definedName name="_xlnm.Print_Area" localSheetId="1">'設備使用申請書（５機器以下）'!$A$1:$BB$90</definedName>
    <definedName name="_xlnm.Print_Area" localSheetId="2">'設備使用申請書（６～１０機器）'!$A$1:$BB$105</definedName>
    <definedName name="_xlnm.Print_Area" localSheetId="0">設備使用申請書【記入例】!$A$1:$BB$90</definedName>
    <definedName name="RFイミュニティ試験">設備機器一覧!#REF!</definedName>
    <definedName name="すべての機器">設備機器一覧!$C$2:$C$111</definedName>
    <definedName name="その他">設備機器一覧!#REF!</definedName>
    <definedName name="デジタルマルチメータによるもの">設備機器一覧!#REF!</definedName>
    <definedName name="ノイズ耐性試験">設備機器一覧!#REF!</definedName>
    <definedName name="プリンタ3Dインクジェット式">設備機器一覧!#REF!</definedName>
    <definedName name="プリンタ3D熱溶解積層法">設備機器一覧!#REF!</definedName>
    <definedName name="モデリングマシン">設備機器一覧!#REF!</definedName>
    <definedName name="一般分析">設備機器一覧!#REF!</definedName>
    <definedName name="引っかき硬度･鉛筆法">設備機器一覧!#REF!</definedName>
    <definedName name="栄養成分分析">設備機器一覧!#REF!</definedName>
    <definedName name="荷重試験">設備機器一覧!#REF!</definedName>
    <definedName name="解析シミュレーション・CAE">設備機器一覧!#REF!</definedName>
    <definedName name="官能検査">設備機器一覧!#REF!</definedName>
    <definedName name="強〇度試験機器">設備機器一覧!$C$3:$C$6</definedName>
    <definedName name="強度試験機器">設備機器一覧!$C$3:$C$6</definedName>
    <definedName name="金属工作機械">設備機器一覧!$C$63:$C$67</definedName>
    <definedName name="金属材料摩耗試験">設備機器一覧!#REF!</definedName>
    <definedName name="金属試験">設備機器一覧!#REF!</definedName>
    <definedName name="金属組織試験">設備機器一覧!#REF!</definedName>
    <definedName name="減免率">プルダウン用シート!$A$2:$A$4</definedName>
    <definedName name="抗菌試験">設備機器一覧!#REF!</definedName>
    <definedName name="硬度試験">設備機器一覧!#REF!</definedName>
    <definedName name="硬度試験機器">設備機器一覧!$C$10:$C$12</definedName>
    <definedName name="酵素試験">設備機器一覧!#REF!</definedName>
    <definedName name="細菌検査">設備機器一覧!#REF!</definedName>
    <definedName name="材料強度試験">設備機器一覧!#REF!</definedName>
    <definedName name="材料強度試験等">設備機器一覧!#REF!</definedName>
    <definedName name="材料試験等">設備機器一覧!#REF!</definedName>
    <definedName name="撮像検証システムによるもの">設備機器一覧!#REF!</definedName>
    <definedName name="三次元デジタイザによるもの">設備機器一覧!#REF!</definedName>
    <definedName name="三次元形状データ作成・CAD">設備機器一覧!#REF!</definedName>
    <definedName name="残留応力測定">設備機器一覧!#REF!</definedName>
    <definedName name="四半期1始">プルダウン用シート!$A$9</definedName>
    <definedName name="四半期1終">プルダウン用シート!$A$10</definedName>
    <definedName name="四半期2始">プルダウン用シート!$A$11</definedName>
    <definedName name="四半期2終">プルダウン用シート!$A$12</definedName>
    <definedName name="四半期3始">プルダウン用シート!$A$13</definedName>
    <definedName name="四半期3終">プルダウン用シート!$A$14</definedName>
    <definedName name="四半期4始">プルダウン用シート!$A$15</definedName>
    <definedName name="四半期4終">プルダウン用シート!$A$16</definedName>
    <definedName name="試験区分">設備機器一覧!#REF!</definedName>
    <definedName name="試験目的">設備機器一覧!#REF!</definedName>
    <definedName name="自動化技術支援">設備機器一覧!#REF!</definedName>
    <definedName name="自動化技術支援機器">設備機器一覧!$C$84:$C$87</definedName>
    <definedName name="焼結試験">設備機器一覧!#REF!</definedName>
    <definedName name="職員派遣">設備機器一覧!#REF!</definedName>
    <definedName name="食品の分析・試験等">設備機器一覧!#REF!</definedName>
    <definedName name="食品加工機器">設備機器一覧!$C$107:$C$111</definedName>
    <definedName name="食品加工試験機">設備機器一覧!$C$96:$C$105</definedName>
    <definedName name="食品等分析・観察機器">設備機器一覧!$C$89:$C$94</definedName>
    <definedName name="性能試験・長期性能試験">設備機器一覧!#REF!</definedName>
    <definedName name="成績書">設備機器一覧!#REF!</definedName>
    <definedName name="成績書交付">設備機器一覧!#REF!</definedName>
    <definedName name="精度試験">設備機器一覧!#REF!</definedName>
    <definedName name="精密測定・三次元測定機">設備機器一覧!#REF!</definedName>
    <definedName name="設計支援">設備機器一覧!#REF!</definedName>
    <definedName name="設計支援機器">設備機器一覧!$C$77:$C$82</definedName>
    <definedName name="設備区分">設備機器一覧!$A$2:$A$16</definedName>
    <definedName name="絶縁耐圧試験">設備機器一覧!#REF!</definedName>
    <definedName name="洗浄関連機器">設備機器一覧!#REF!</definedName>
    <definedName name="前処理・金属">設備機器一覧!#REF!</definedName>
    <definedName name="前処理・食品">設備機器一覧!#REF!</definedName>
    <definedName name="前処理・分析">設備機器一覧!#REF!</definedName>
    <definedName name="塑性加工解析・CAE">設備機器一覧!#REF!</definedName>
    <definedName name="測定試験">設備機器一覧!#REF!</definedName>
    <definedName name="耐環境試験">設備機器一覧!#REF!</definedName>
    <definedName name="耐候試験・ウェザーメーター">設備機器一覧!#REF!</definedName>
    <definedName name="耐候試験機器">設備機器一覧!$C$56:$C$58</definedName>
    <definedName name="耐光試験・フェードメーター">設備機器一覧!#REF!</definedName>
    <definedName name="耐食試験">設備機器一覧!#REF!</definedName>
    <definedName name="担当者">プルダウン用シート!$C$2:$C$34</definedName>
    <definedName name="低歪速度試験">設備機器一覧!#REF!</definedName>
    <definedName name="定性分析">設備機器一覧!#REF!</definedName>
    <definedName name="定量分析">設備機器一覧!#REF!</definedName>
    <definedName name="抵抗計によるもの">設備機器一覧!#REF!</definedName>
    <definedName name="電気化学測定">設備機器一覧!#REF!</definedName>
    <definedName name="電気試験">設備機器一覧!#REF!</definedName>
    <definedName name="電気試験機器">設備機器一覧!$C$45:$C$54</definedName>
    <definedName name="電磁ノイズ源探査">設備機器一覧!#REF!</definedName>
    <definedName name="電磁界解析">設備機器一覧!#REF!</definedName>
    <definedName name="塗膜摩耗試験">設備機器一覧!#REF!</definedName>
    <definedName name="透過率・反射率・吸光度測定">設備機器一覧!#REF!</definedName>
    <definedName name="特殊分析">設備機器一覧!#REF!</definedName>
    <definedName name="熱処理試験">設備機器一覧!#REF!</definedName>
    <definedName name="派遣">設備機器一覧!#REF!</definedName>
    <definedName name="疲労試験">設備機器一覧!#REF!</definedName>
    <definedName name="非破壊試験">設備機器一覧!#REF!</definedName>
    <definedName name="微生物試験関連機器">設備機器一覧!$C$60:$C$61</definedName>
    <definedName name="表面処理試験">設備機器一覧!#REF!</definedName>
    <definedName name="付着性･クロスカット法">設備機器一覧!#REF!</definedName>
    <definedName name="物性試験・薄膜作成等機器">設備機器一覧!$C$14:$C$43</definedName>
    <definedName name="分析">設備機器一覧!#REF!</definedName>
    <definedName name="保存試験">設備機器一覧!#REF!</definedName>
    <definedName name="摩擦・摩耗試験機器">設備機器一覧!$C$8:$C$8</definedName>
    <definedName name="膜厚試験">設備機器一覧!#REF!</definedName>
    <definedName name="模擬スマート工場を利用した動作検証">設備機器一覧!#REF!</definedName>
    <definedName name="模擬スマート工場用プログラム作成">設備機器一覧!#REF!</definedName>
    <definedName name="模型試作・CAM">設備機器一覧!#REF!</definedName>
    <definedName name="木材含水率測定">設備機器一覧!#REF!</definedName>
    <definedName name="木材工作機械">設備機器一覧!$C$69:$C$75</definedName>
    <definedName name="木材試験">設備機器一覧!#REF!</definedName>
    <definedName name="木材比重測定">設備機器一覧!#REF!</definedName>
    <definedName name="立体造形装置">設備機器一覧!#REF!</definedName>
    <definedName name="劣化試験">設備機器一覧!#REF!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6" l="1"/>
  <c r="L11" i="16"/>
  <c r="K12" i="16"/>
  <c r="L12" i="16"/>
  <c r="K13" i="16"/>
  <c r="L13" i="16"/>
  <c r="K14" i="16"/>
  <c r="L14" i="16"/>
  <c r="K15" i="16"/>
  <c r="L15" i="16"/>
  <c r="K16" i="16"/>
  <c r="L16" i="16"/>
  <c r="K17" i="16"/>
  <c r="L17" i="16"/>
  <c r="K18" i="16"/>
  <c r="L18" i="16"/>
  <c r="K19" i="16"/>
  <c r="L19" i="16"/>
  <c r="K20" i="16"/>
  <c r="L20" i="16"/>
  <c r="K21" i="16"/>
  <c r="L21" i="16"/>
  <c r="K22" i="16"/>
  <c r="L22" i="16"/>
  <c r="K23" i="16"/>
  <c r="L23" i="16"/>
  <c r="K24" i="16"/>
  <c r="L24" i="16"/>
  <c r="K25" i="16"/>
  <c r="L25" i="16"/>
  <c r="K26" i="16"/>
  <c r="L26" i="16"/>
  <c r="K27" i="16"/>
  <c r="L27" i="16"/>
  <c r="K28" i="16"/>
  <c r="L28" i="16"/>
  <c r="K29" i="16"/>
  <c r="L29" i="16"/>
  <c r="K30" i="16"/>
  <c r="L30" i="16"/>
  <c r="K31" i="16"/>
  <c r="L31" i="16"/>
  <c r="K32" i="16"/>
  <c r="L32" i="16"/>
  <c r="K33" i="16"/>
  <c r="L33" i="16"/>
  <c r="K34" i="16"/>
  <c r="L34" i="16"/>
  <c r="K35" i="16"/>
  <c r="L35" i="16"/>
  <c r="K36" i="16"/>
  <c r="L36" i="16"/>
  <c r="K37" i="16"/>
  <c r="L37" i="16"/>
  <c r="K38" i="16"/>
  <c r="L38" i="16"/>
  <c r="K39" i="16"/>
  <c r="L39" i="16"/>
  <c r="K40" i="16"/>
  <c r="L40" i="16"/>
  <c r="K41" i="16"/>
  <c r="L41" i="16"/>
  <c r="K42" i="16"/>
  <c r="L42" i="16"/>
  <c r="K43" i="16"/>
  <c r="L43" i="16"/>
  <c r="K44" i="16"/>
  <c r="L44" i="16"/>
  <c r="K45" i="16"/>
  <c r="L45" i="16"/>
  <c r="K46" i="16"/>
  <c r="L46" i="16"/>
  <c r="K47" i="16"/>
  <c r="L47" i="16"/>
  <c r="K48" i="16"/>
  <c r="L48" i="16"/>
  <c r="K49" i="16"/>
  <c r="L49" i="16"/>
  <c r="K50" i="16"/>
  <c r="L50" i="16"/>
  <c r="K51" i="16"/>
  <c r="L51" i="16"/>
  <c r="K52" i="16"/>
  <c r="L52" i="16"/>
  <c r="K53" i="16"/>
  <c r="L53" i="16"/>
  <c r="K54" i="16"/>
  <c r="L54" i="16"/>
  <c r="K55" i="16"/>
  <c r="L55" i="16"/>
  <c r="K56" i="16"/>
  <c r="L56" i="16"/>
  <c r="K57" i="16"/>
  <c r="L57" i="16"/>
  <c r="K58" i="16"/>
  <c r="L58" i="16"/>
  <c r="K59" i="16"/>
  <c r="L59" i="16"/>
  <c r="K60" i="16"/>
  <c r="L60" i="16"/>
  <c r="K61" i="16"/>
  <c r="L61" i="16"/>
  <c r="K62" i="16"/>
  <c r="L62" i="16"/>
  <c r="K63" i="16"/>
  <c r="L63" i="16"/>
  <c r="K64" i="16"/>
  <c r="L64" i="16"/>
  <c r="K65" i="16"/>
  <c r="L65" i="16"/>
  <c r="K66" i="16"/>
  <c r="L66" i="16"/>
  <c r="K67" i="16"/>
  <c r="L67" i="16"/>
  <c r="K68" i="16"/>
  <c r="L68" i="16"/>
  <c r="K69" i="16"/>
  <c r="L69" i="16"/>
  <c r="K70" i="16"/>
  <c r="L70" i="16"/>
  <c r="K71" i="16"/>
  <c r="L71" i="16"/>
  <c r="K72" i="16"/>
  <c r="L72" i="16"/>
  <c r="K73" i="16"/>
  <c r="L73" i="16"/>
  <c r="K74" i="16"/>
  <c r="L74" i="16"/>
  <c r="K75" i="16"/>
  <c r="L75" i="16"/>
  <c r="K76" i="16"/>
  <c r="L76" i="16"/>
  <c r="K77" i="16"/>
  <c r="L77" i="16"/>
  <c r="K78" i="16"/>
  <c r="L78" i="16"/>
  <c r="K79" i="16"/>
  <c r="L79" i="16"/>
  <c r="K80" i="16"/>
  <c r="L80" i="16"/>
  <c r="K81" i="16"/>
  <c r="L81" i="16"/>
  <c r="K82" i="16"/>
  <c r="L82" i="16"/>
  <c r="K83" i="16"/>
  <c r="L83" i="16"/>
  <c r="K84" i="16"/>
  <c r="L84" i="16"/>
  <c r="K85" i="16"/>
  <c r="L85" i="16"/>
  <c r="K86" i="16"/>
  <c r="L86" i="16"/>
  <c r="K87" i="16"/>
  <c r="L87" i="16"/>
  <c r="K88" i="16"/>
  <c r="L88" i="16"/>
  <c r="K89" i="16"/>
  <c r="L89" i="16"/>
  <c r="K90" i="16"/>
  <c r="L90" i="16"/>
  <c r="K91" i="16"/>
  <c r="L91" i="16"/>
  <c r="K92" i="16"/>
  <c r="L92" i="16"/>
  <c r="K93" i="16"/>
  <c r="L93" i="16"/>
  <c r="K94" i="16"/>
  <c r="L94" i="16"/>
  <c r="K95" i="16"/>
  <c r="L95" i="16"/>
  <c r="K96" i="16"/>
  <c r="L96" i="16"/>
  <c r="K97" i="16"/>
  <c r="L97" i="16"/>
  <c r="K98" i="16"/>
  <c r="L98" i="16"/>
  <c r="K99" i="16"/>
  <c r="L99" i="16"/>
  <c r="K100" i="16"/>
  <c r="L100" i="16"/>
  <c r="K101" i="16"/>
  <c r="L101" i="16"/>
  <c r="K102" i="16"/>
  <c r="L102" i="16"/>
  <c r="K103" i="16"/>
  <c r="L103" i="16"/>
  <c r="K104" i="16"/>
  <c r="L104" i="16"/>
  <c r="K105" i="16"/>
  <c r="L105" i="16"/>
  <c r="K106" i="16"/>
  <c r="L106" i="16"/>
  <c r="K107" i="16"/>
  <c r="L107" i="16"/>
  <c r="K108" i="16"/>
  <c r="L108" i="16"/>
  <c r="K109" i="16"/>
  <c r="L109" i="16"/>
  <c r="K110" i="16"/>
  <c r="L110" i="16"/>
  <c r="K111" i="16"/>
  <c r="L111" i="16"/>
  <c r="L112" i="16"/>
  <c r="K5" i="16"/>
  <c r="L5" i="16"/>
  <c r="F5" i="16"/>
  <c r="F111" i="16"/>
  <c r="F110" i="16"/>
  <c r="F109" i="16"/>
  <c r="F108" i="16"/>
  <c r="F107" i="16"/>
  <c r="F105" i="16"/>
  <c r="F104" i="16"/>
  <c r="F103" i="16"/>
  <c r="F102" i="16"/>
  <c r="F101" i="16"/>
  <c r="F100" i="16"/>
  <c r="F99" i="16"/>
  <c r="F98" i="16"/>
  <c r="F97" i="16"/>
  <c r="F96" i="16"/>
  <c r="F94" i="16"/>
  <c r="F93" i="16"/>
  <c r="F92" i="16"/>
  <c r="F91" i="16"/>
  <c r="F90" i="16"/>
  <c r="F89" i="16"/>
  <c r="F87" i="16"/>
  <c r="F86" i="16"/>
  <c r="F85" i="16"/>
  <c r="F84" i="16"/>
  <c r="F82" i="16"/>
  <c r="F81" i="16"/>
  <c r="F80" i="16"/>
  <c r="F79" i="16"/>
  <c r="F78" i="16"/>
  <c r="F77" i="16"/>
  <c r="F75" i="16"/>
  <c r="F74" i="16"/>
  <c r="F73" i="16"/>
  <c r="F72" i="16"/>
  <c r="F71" i="16"/>
  <c r="F70" i="16"/>
  <c r="F69" i="16"/>
  <c r="F67" i="16"/>
  <c r="F66" i="16"/>
  <c r="F65" i="16"/>
  <c r="F64" i="16"/>
  <c r="F63" i="16"/>
  <c r="F61" i="16"/>
  <c r="F60" i="16"/>
  <c r="F58" i="16"/>
  <c r="F57" i="16"/>
  <c r="F56" i="16"/>
  <c r="F54" i="16"/>
  <c r="F53" i="16"/>
  <c r="F52" i="16"/>
  <c r="F51" i="16"/>
  <c r="F50" i="16"/>
  <c r="F49" i="16"/>
  <c r="F48" i="16"/>
  <c r="F47" i="16"/>
  <c r="F46" i="16"/>
  <c r="F45"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2" i="16"/>
  <c r="F11" i="16"/>
  <c r="F10" i="16"/>
  <c r="F8" i="16"/>
  <c r="F6" i="16"/>
  <c r="F4" i="16"/>
  <c r="F3" i="16"/>
  <c r="AE1" i="15"/>
  <c r="AE1" i="26"/>
  <c r="S77" i="28"/>
  <c r="S75" i="28"/>
  <c r="AP73" i="28"/>
  <c r="AO71" i="28"/>
  <c r="AP70" i="28"/>
  <c r="AO68" i="28"/>
  <c r="AP67" i="28"/>
  <c r="AO65" i="28"/>
  <c r="AP64" i="28"/>
  <c r="AO62" i="28"/>
  <c r="AP61" i="28"/>
  <c r="AO59" i="28"/>
  <c r="H56" i="28"/>
  <c r="BG13" i="28"/>
  <c r="BF13" i="28"/>
  <c r="BD13" i="28"/>
  <c r="S77" i="26"/>
  <c r="S75" i="26"/>
  <c r="AP73" i="26"/>
  <c r="AO71" i="26"/>
  <c r="AP70" i="26"/>
  <c r="AO68" i="26"/>
  <c r="AP67" i="26"/>
  <c r="AO65" i="26"/>
  <c r="AP64" i="26"/>
  <c r="AO62" i="26"/>
  <c r="AP61" i="26"/>
  <c r="H56" i="26"/>
  <c r="BG13" i="26"/>
  <c r="BF13" i="26"/>
  <c r="BD13" i="26"/>
  <c r="I77" i="26"/>
  <c r="I77" i="28"/>
  <c r="I75" i="28"/>
  <c r="S92" i="15"/>
  <c r="S90" i="15"/>
  <c r="H56" i="15"/>
  <c r="K4" i="16"/>
  <c r="L4" i="16"/>
  <c r="K6" i="16"/>
  <c r="L6" i="16"/>
  <c r="K7" i="16"/>
  <c r="L7" i="16"/>
  <c r="K8" i="16"/>
  <c r="L8" i="16"/>
  <c r="K9" i="16"/>
  <c r="L9" i="16"/>
  <c r="K10" i="16"/>
  <c r="L10" i="16"/>
  <c r="K3" i="16"/>
  <c r="L2" i="16"/>
  <c r="J112" i="16"/>
  <c r="B74" i="28"/>
  <c r="B74" i="26"/>
  <c r="BP71" i="28"/>
  <c r="BP65" i="28"/>
  <c r="BP71" i="26"/>
  <c r="BP68" i="26"/>
  <c r="BP65" i="26"/>
  <c r="BP62" i="26"/>
  <c r="BP68" i="28"/>
  <c r="BP62" i="28"/>
  <c r="L3" i="16"/>
  <c r="BP59" i="28"/>
  <c r="B89" i="15"/>
  <c r="N24" i="16"/>
  <c r="C112" i="16"/>
  <c r="BP71" i="15"/>
  <c r="AP85" i="15"/>
  <c r="AP79" i="15"/>
  <c r="AP73" i="15"/>
  <c r="AP67" i="15"/>
  <c r="M30" i="28"/>
  <c r="BT59" i="28"/>
  <c r="H59" i="28"/>
  <c r="BS59" i="28"/>
  <c r="BQ59" i="28"/>
  <c r="BV59" i="28"/>
  <c r="BR59" i="28"/>
  <c r="B59" i="28"/>
  <c r="BP59" i="26"/>
  <c r="BT68" i="28"/>
  <c r="BV68" i="28"/>
  <c r="BQ68" i="28"/>
  <c r="H68" i="28"/>
  <c r="BS68" i="28"/>
  <c r="BR68" i="28"/>
  <c r="B68" i="28"/>
  <c r="BV65" i="26"/>
  <c r="H65" i="26"/>
  <c r="BT65" i="26"/>
  <c r="BQ65" i="26"/>
  <c r="BR65" i="26"/>
  <c r="B65" i="26"/>
  <c r="BS65" i="26"/>
  <c r="BV71" i="26"/>
  <c r="H71" i="26"/>
  <c r="BT71" i="26"/>
  <c r="BQ71" i="26"/>
  <c r="BR71" i="26"/>
  <c r="B71" i="26"/>
  <c r="BS71" i="26"/>
  <c r="BT65" i="28"/>
  <c r="H65" i="28"/>
  <c r="BS65" i="28"/>
  <c r="BQ65" i="28"/>
  <c r="BV65" i="28"/>
  <c r="BR65" i="28"/>
  <c r="B65" i="28"/>
  <c r="BT62" i="28"/>
  <c r="BV62" i="28"/>
  <c r="BQ62" i="28"/>
  <c r="H62" i="28"/>
  <c r="BS62" i="28"/>
  <c r="BR62" i="28"/>
  <c r="B62" i="28"/>
  <c r="BT62" i="26"/>
  <c r="BS62" i="26"/>
  <c r="BQ62" i="26"/>
  <c r="H62" i="26"/>
  <c r="BV62" i="26"/>
  <c r="BR62" i="26"/>
  <c r="BT68" i="26"/>
  <c r="BV68" i="26"/>
  <c r="H68" i="26"/>
  <c r="BQ68" i="26"/>
  <c r="BS68" i="26"/>
  <c r="BR68" i="26"/>
  <c r="BT71" i="28"/>
  <c r="H71" i="28"/>
  <c r="BS71" i="28"/>
  <c r="BQ71" i="28"/>
  <c r="BV71" i="28"/>
  <c r="BR71" i="28"/>
  <c r="B71" i="28"/>
  <c r="BP62" i="15"/>
  <c r="H62" i="15"/>
  <c r="BP59" i="15"/>
  <c r="BQ59" i="15"/>
  <c r="BP68" i="15"/>
  <c r="H68" i="15"/>
  <c r="BP74" i="15"/>
  <c r="H74" i="15"/>
  <c r="BP80" i="15"/>
  <c r="H80" i="15"/>
  <c r="BP86" i="15"/>
  <c r="H86" i="15"/>
  <c r="BP65" i="15"/>
  <c r="H65" i="15"/>
  <c r="H71" i="15"/>
  <c r="BP77" i="15"/>
  <c r="H77" i="15"/>
  <c r="BP83" i="15"/>
  <c r="H83" i="15"/>
  <c r="B68" i="26"/>
  <c r="B62" i="26"/>
  <c r="Y70" i="26"/>
  <c r="AE68" i="26"/>
  <c r="X68" i="26"/>
  <c r="Y61" i="28"/>
  <c r="X59" i="28"/>
  <c r="AE59" i="28"/>
  <c r="M30" i="26"/>
  <c r="Y73" i="28"/>
  <c r="X71" i="28"/>
  <c r="AE71" i="28"/>
  <c r="AE62" i="26"/>
  <c r="Y64" i="26"/>
  <c r="X62" i="26"/>
  <c r="Y64" i="28"/>
  <c r="X62" i="28"/>
  <c r="AE62" i="28"/>
  <c r="Y67" i="28"/>
  <c r="X65" i="28"/>
  <c r="AE65" i="28"/>
  <c r="X71" i="26"/>
  <c r="AE71" i="26"/>
  <c r="Y73" i="26"/>
  <c r="X65" i="26"/>
  <c r="AE65" i="26"/>
  <c r="Y67" i="26"/>
  <c r="Y70" i="28"/>
  <c r="X68" i="28"/>
  <c r="AE68" i="28"/>
  <c r="BV59" i="26"/>
  <c r="H59" i="26"/>
  <c r="BT59" i="26"/>
  <c r="BQ59" i="26"/>
  <c r="BR59" i="26"/>
  <c r="B59" i="26"/>
  <c r="BS59" i="26"/>
  <c r="M30" i="15"/>
  <c r="H59" i="15"/>
  <c r="BR59" i="15"/>
  <c r="X59" i="26"/>
  <c r="AO59" i="26"/>
  <c r="I75" i="26"/>
  <c r="AE59" i="26"/>
  <c r="Y61" i="26"/>
  <c r="BV59" i="15"/>
  <c r="BV62" i="15"/>
  <c r="BV65" i="15"/>
  <c r="BV68" i="15"/>
  <c r="BV71" i="15"/>
  <c r="BV74" i="15"/>
  <c r="BV77" i="15"/>
  <c r="BV80" i="15"/>
  <c r="BV83" i="15"/>
  <c r="BV86" i="15"/>
  <c r="BT59" i="15"/>
  <c r="B59" i="15"/>
  <c r="BQ86" i="15"/>
  <c r="BT86" i="15"/>
  <c r="BR86" i="15"/>
  <c r="BT83" i="15"/>
  <c r="BR83" i="15"/>
  <c r="BS80" i="15"/>
  <c r="BT80" i="15"/>
  <c r="BR80" i="15"/>
  <c r="BQ77" i="15"/>
  <c r="BT77" i="15"/>
  <c r="BR77" i="15"/>
  <c r="BQ74" i="15"/>
  <c r="BT74" i="15"/>
  <c r="BR74" i="15"/>
  <c r="BQ71" i="15"/>
  <c r="BR71" i="15"/>
  <c r="BT71" i="15"/>
  <c r="BQ68" i="15"/>
  <c r="BR68" i="15"/>
  <c r="BT68" i="15"/>
  <c r="BQ65" i="15"/>
  <c r="BT65" i="15"/>
  <c r="BR65" i="15"/>
  <c r="BQ62" i="15"/>
  <c r="BT62" i="15"/>
  <c r="BR62" i="15"/>
  <c r="BS59" i="15"/>
  <c r="X59" i="15"/>
  <c r="BQ83" i="15"/>
  <c r="BS68" i="15"/>
  <c r="BQ80" i="15"/>
  <c r="AE59" i="15"/>
  <c r="BS77" i="15"/>
  <c r="BS65" i="15"/>
  <c r="BS86" i="15"/>
  <c r="BS74" i="15"/>
  <c r="BS62" i="15"/>
  <c r="BS83" i="15"/>
  <c r="BS71" i="15"/>
  <c r="X65" i="15"/>
  <c r="AO65" i="15"/>
  <c r="X86" i="15"/>
  <c r="AO86" i="15"/>
  <c r="X62" i="15"/>
  <c r="AO62" i="15"/>
  <c r="X74" i="15"/>
  <c r="AO74" i="15"/>
  <c r="X83" i="15"/>
  <c r="AO83" i="15"/>
  <c r="X80" i="15"/>
  <c r="AO80" i="15"/>
  <c r="X77" i="15"/>
  <c r="AO77" i="15"/>
  <c r="X68" i="15"/>
  <c r="AO68" i="15"/>
  <c r="X71" i="15"/>
  <c r="AO71" i="15"/>
  <c r="Y67" i="15"/>
  <c r="AE65" i="15"/>
  <c r="Y73" i="15"/>
  <c r="AE71" i="15"/>
  <c r="AE77" i="15"/>
  <c r="Y79" i="15"/>
  <c r="AE80" i="15"/>
  <c r="Y82" i="15"/>
  <c r="AP82" i="15"/>
  <c r="AE83" i="15"/>
  <c r="Y85" i="15"/>
  <c r="Y70" i="15"/>
  <c r="AP70" i="15"/>
  <c r="AE68" i="15"/>
  <c r="AE74" i="15"/>
  <c r="Y76" i="15"/>
  <c r="AP76" i="15"/>
  <c r="AE86" i="15"/>
  <c r="Y88" i="15"/>
  <c r="AP88" i="15"/>
  <c r="AE62" i="15"/>
  <c r="Y64" i="15"/>
  <c r="AP64" i="15"/>
  <c r="B83" i="15"/>
  <c r="B77" i="15"/>
  <c r="B86" i="15"/>
  <c r="B65" i="15"/>
  <c r="B62" i="15"/>
  <c r="B71" i="15"/>
  <c r="Y61" i="15"/>
  <c r="AP61" i="15"/>
  <c r="AO59" i="15"/>
  <c r="B68" i="15"/>
  <c r="B80" i="15"/>
  <c r="I90" i="15"/>
  <c r="B74" i="15"/>
  <c r="I92" i="15"/>
  <c r="BD13" i="15"/>
  <c r="BF13" i="15"/>
  <c r="BG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000-000001000000}">
      <text>
        <r>
          <rPr>
            <sz val="9"/>
            <color indexed="81"/>
            <rFont val="ＭＳ Ｐゴシック"/>
            <family val="3"/>
            <charset val="128"/>
          </rPr>
          <t>申請書提出日を記入願います（直接入力 or プルダウン選択）
※本様式（ver.6）の使用期限はR8年3月31日までとなります。</t>
        </r>
      </text>
    </comment>
    <comment ref="AJ24" authorId="0" shapeId="0" xr:uid="{00000000-0006-0000-0000-000002000000}">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text>
    </comment>
    <comment ref="M30" authorId="1" shapeId="0" xr:uid="{00000000-0006-0000-0000-000003000000}">
      <text>
        <r>
          <rPr>
            <sz val="9"/>
            <color indexed="81"/>
            <rFont val="ＭＳ Ｐゴシック"/>
            <family val="3"/>
            <charset val="128"/>
            <scheme val="minor"/>
          </rPr>
          <t>設備機器一覧（</t>
        </r>
        <r>
          <rPr>
            <sz val="9"/>
            <color indexed="10"/>
            <rFont val="ＭＳ Ｐゴシック"/>
            <family val="3"/>
            <charset val="128"/>
            <scheme val="minor"/>
          </rPr>
          <t>別シート</t>
        </r>
        <r>
          <rPr>
            <sz val="9"/>
            <color indexed="81"/>
            <rFont val="ＭＳ Ｐゴシック"/>
            <family val="3"/>
            <charset val="128"/>
            <scheme val="minor"/>
          </rPr>
          <t xml:space="preserve">）から使用する機器を選択願います
選択した機器の情報が左の欄に反映されます
文字数に応じてフォントサイズの変更や折り返をお願いします。
機器の詳細は下記ページで確認できます。
</t>
        </r>
        <r>
          <rPr>
            <sz val="9"/>
            <color indexed="10"/>
            <rFont val="ＭＳ Ｐゴシック"/>
            <family val="3"/>
            <charset val="128"/>
            <scheme val="minor"/>
          </rPr>
          <t>※使用する機器の合計が11件以上の場合は
センター職員にお問い合わせ願います。</t>
        </r>
      </text>
    </comment>
    <comment ref="M33" authorId="1" shapeId="0" xr:uid="{00000000-0006-0000-0000-000004000000}">
      <text>
        <r>
          <rPr>
            <sz val="9"/>
            <color indexed="81"/>
            <rFont val="MS P ゴシック"/>
            <family val="3"/>
            <charset val="128"/>
          </rPr>
          <t>プルダウンから選択</t>
        </r>
      </text>
    </comment>
    <comment ref="Y33" authorId="1" shapeId="0" xr:uid="{00000000-0006-0000-0000-000005000000}">
      <text>
        <r>
          <rPr>
            <sz val="9"/>
            <color indexed="81"/>
            <rFont val="MS P ゴシック"/>
            <family val="3"/>
            <charset val="128"/>
          </rPr>
          <t>その他の時は具体的な内容を直接入力</t>
        </r>
      </text>
    </comment>
    <comment ref="M36" authorId="1" shapeId="0" xr:uid="{00000000-0006-0000-0000-000006000000}">
      <text>
        <r>
          <rPr>
            <sz val="9"/>
            <color indexed="81"/>
            <rFont val="MS P ゴシック"/>
            <family val="3"/>
            <charset val="128"/>
          </rPr>
          <t>〇個、〇個所、〇式、〇通りなど</t>
        </r>
      </text>
    </comment>
    <comment ref="AL42" authorId="0" shapeId="0" xr:uid="{00000000-0006-0000-0000-000007000000}">
      <text>
        <r>
          <rPr>
            <sz val="9"/>
            <color indexed="81"/>
            <rFont val="ＭＳ Ｐゴシック"/>
            <family val="3"/>
            <charset val="128"/>
          </rPr>
          <t>時間が未定の場合は未記入のままお越し願います</t>
        </r>
      </text>
    </comment>
    <comment ref="AS42" authorId="0" shapeId="0" xr:uid="{00000000-0006-0000-0000-000008000000}">
      <text>
        <r>
          <rPr>
            <sz val="9"/>
            <color indexed="81"/>
            <rFont val="ＭＳ Ｐゴシック"/>
            <family val="3"/>
            <charset val="128"/>
          </rPr>
          <t xml:space="preserve">昼休憩時に設備を利用しない場合
</t>
        </r>
        <r>
          <rPr>
            <sz val="9"/>
            <color indexed="10"/>
            <rFont val="ＭＳ Ｐゴシック"/>
            <family val="3"/>
            <charset val="128"/>
          </rPr>
          <t>必要に応じて</t>
        </r>
        <r>
          <rPr>
            <sz val="9"/>
            <color indexed="81"/>
            <rFont val="ＭＳ Ｐゴシック"/>
            <family val="3"/>
            <charset val="128"/>
          </rPr>
          <t>プルダウンから
注意書きを選択してください</t>
        </r>
      </text>
    </comment>
    <comment ref="C46" authorId="2" shapeId="0" xr:uid="{BBDEEF19-F615-41D1-BCD8-D9221353F36B}">
      <text>
        <r>
          <rPr>
            <sz val="9"/>
            <color indexed="10"/>
            <rFont val="MS P ゴシック"/>
            <family val="3"/>
            <charset val="128"/>
          </rPr>
          <t>申請者（代表者）＝ 設備使用者 の場合は代表者の情報を記入
申請者（代表者）≠ 設備使用者 の場合は使用者の情報を記入</t>
        </r>
      </text>
    </comment>
    <comment ref="B56" authorId="3" shapeId="0" xr:uid="{00000000-0006-0000-0000-000009000000}">
      <text>
        <r>
          <rPr>
            <sz val="9"/>
            <color indexed="81"/>
            <rFont val="MS P ゴシック"/>
            <family val="3"/>
            <charset val="128"/>
          </rPr>
          <t xml:space="preserve">減免申請を行う場合は
</t>
        </r>
        <r>
          <rPr>
            <sz val="9"/>
            <color indexed="10"/>
            <rFont val="MS P ゴシック"/>
            <family val="3"/>
            <charset val="128"/>
          </rPr>
          <t>センター職員が</t>
        </r>
        <r>
          <rPr>
            <sz val="9"/>
            <color indexed="81"/>
            <rFont val="MS P ゴシック"/>
            <family val="3"/>
            <charset val="128"/>
          </rPr>
          <t>該当する
項目を選択します</t>
        </r>
      </text>
    </comment>
    <comment ref="AJ57" authorId="3" shapeId="0" xr:uid="{00000000-0006-0000-0000-00000A000000}">
      <text>
        <r>
          <rPr>
            <sz val="9"/>
            <color indexed="81"/>
            <rFont val="MS P ゴシック"/>
            <family val="3"/>
            <charset val="128"/>
          </rPr>
          <t>センター職員が入力
（直接入力 or プルダウン選択）
※プルダウンは１～100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1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※本様式（ver.6）の使用期限はR8年3月31日までとなります。</t>
        </r>
      </text>
    </comment>
    <comment ref="AJ24" authorId="0" shapeId="0" xr:uid="{6461372E-B2F3-49E4-8098-5F8C0105EDC7}">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r>
          <rPr>
            <sz val="9"/>
            <color indexed="81"/>
            <rFont val="ＭＳ Ｐゴシック"/>
            <family val="3"/>
            <charset val="128"/>
          </rPr>
          <t xml:space="preserve">
</t>
        </r>
      </text>
    </comment>
    <comment ref="M30" authorId="1" shapeId="0" xr:uid="{00000000-0006-0000-0100-000003000000}">
      <text>
        <r>
          <rPr>
            <sz val="9"/>
            <color indexed="81"/>
            <rFont val="ＭＳ Ｐゴシック"/>
            <family val="3"/>
            <charset val="128"/>
            <scheme val="minor"/>
          </rPr>
          <t>設備機器一覧（</t>
        </r>
        <r>
          <rPr>
            <sz val="9"/>
            <color indexed="10"/>
            <rFont val="ＭＳ Ｐゴシック"/>
            <family val="3"/>
            <charset val="128"/>
            <scheme val="minor"/>
          </rPr>
          <t>別シート</t>
        </r>
        <r>
          <rPr>
            <sz val="9"/>
            <color indexed="81"/>
            <rFont val="ＭＳ Ｐゴシック"/>
            <family val="3"/>
            <charset val="128"/>
            <scheme val="minor"/>
          </rPr>
          <t xml:space="preserve">）から使用する機器を選択願います
選択した機器の情報が左の欄に反映されます
文字数に応じてフォントサイズの変更や折り返をお願いします。
機器の詳細は下記ページで確認できます。
</t>
        </r>
        <r>
          <rPr>
            <sz val="9"/>
            <color indexed="10"/>
            <rFont val="ＭＳ Ｐゴシック"/>
            <family val="3"/>
            <charset val="128"/>
            <scheme val="minor"/>
          </rPr>
          <t>※使用する機器の合計が11件以上の場合は
センター職員にお問い合わせ願います。</t>
        </r>
      </text>
    </comment>
    <comment ref="M33" authorId="1" shapeId="0" xr:uid="{00000000-0006-0000-0100-000004000000}">
      <text>
        <r>
          <rPr>
            <sz val="9"/>
            <color indexed="81"/>
            <rFont val="MS P ゴシック"/>
            <family val="3"/>
            <charset val="128"/>
          </rPr>
          <t>プルダウンから選択</t>
        </r>
      </text>
    </comment>
    <comment ref="Y33" authorId="1" shapeId="0" xr:uid="{00000000-0006-0000-0100-000005000000}">
      <text>
        <r>
          <rPr>
            <sz val="9"/>
            <color indexed="81"/>
            <rFont val="MS P ゴシック"/>
            <family val="3"/>
            <charset val="128"/>
          </rPr>
          <t>その他の時は具体的な内容を直接入力</t>
        </r>
      </text>
    </comment>
    <comment ref="M36" authorId="1" shapeId="0" xr:uid="{00000000-0006-0000-0100-000006000000}">
      <text>
        <r>
          <rPr>
            <sz val="9"/>
            <color indexed="81"/>
            <rFont val="MS P ゴシック"/>
            <family val="3"/>
            <charset val="128"/>
          </rPr>
          <t>〇個、〇個所、〇式、〇通りなど</t>
        </r>
      </text>
    </comment>
    <comment ref="AL42" authorId="0" shapeId="0" xr:uid="{00000000-0006-0000-0100-000007000000}">
      <text>
        <r>
          <rPr>
            <sz val="9"/>
            <color indexed="81"/>
            <rFont val="ＭＳ Ｐゴシック"/>
            <family val="3"/>
            <charset val="128"/>
          </rPr>
          <t>時間が未定の場合は未記入のままお越し願います</t>
        </r>
      </text>
    </comment>
    <comment ref="AS42" authorId="0" shapeId="0" xr:uid="{00000000-0006-0000-0100-000008000000}">
      <text>
        <r>
          <rPr>
            <sz val="9"/>
            <color indexed="81"/>
            <rFont val="ＭＳ Ｐゴシック"/>
            <family val="3"/>
            <charset val="128"/>
          </rPr>
          <t xml:space="preserve">昼休憩時に設備を利用しない場合
</t>
        </r>
        <r>
          <rPr>
            <sz val="9"/>
            <color indexed="10"/>
            <rFont val="ＭＳ Ｐゴシック"/>
            <family val="3"/>
            <charset val="128"/>
          </rPr>
          <t>必要に応じて</t>
        </r>
        <r>
          <rPr>
            <sz val="9"/>
            <color indexed="81"/>
            <rFont val="ＭＳ Ｐゴシック"/>
            <family val="3"/>
            <charset val="128"/>
          </rPr>
          <t>プルダウンから
注意書きを選択してください</t>
        </r>
      </text>
    </comment>
    <comment ref="C46" authorId="2" shapeId="0" xr:uid="{B6569007-2DD9-4899-8B71-88F16160C6A9}">
      <text>
        <r>
          <rPr>
            <sz val="9"/>
            <color indexed="10"/>
            <rFont val="MS P ゴシック"/>
            <family val="3"/>
            <charset val="128"/>
          </rPr>
          <t>申請者（代表者）＝ 設備使用者 の場合は代表者の情報を記入
申請者（代表者）≠ 設備使用者 の場合は使用者の情報を記入</t>
        </r>
      </text>
    </comment>
    <comment ref="B56" authorId="3" shapeId="0" xr:uid="{00000000-0006-0000-0100-000009000000}">
      <text>
        <r>
          <rPr>
            <sz val="8"/>
            <color indexed="81"/>
            <rFont val="MS P ゴシック"/>
            <family val="3"/>
            <charset val="128"/>
          </rPr>
          <t xml:space="preserve">減免申請を行う場合は
</t>
        </r>
        <r>
          <rPr>
            <sz val="8"/>
            <color indexed="10"/>
            <rFont val="MS P ゴシック"/>
            <family val="3"/>
            <charset val="128"/>
          </rPr>
          <t>センター職員が</t>
        </r>
        <r>
          <rPr>
            <sz val="8"/>
            <color indexed="81"/>
            <rFont val="MS P ゴシック"/>
            <family val="3"/>
            <charset val="128"/>
          </rPr>
          <t>該当する
項目を選択します</t>
        </r>
      </text>
    </comment>
    <comment ref="AJ57" authorId="3" shapeId="0" xr:uid="{00000000-0006-0000-0100-00000A000000}">
      <text>
        <r>
          <rPr>
            <sz val="9"/>
            <color indexed="10"/>
            <rFont val="MS P ゴシック"/>
            <family val="3"/>
            <charset val="128"/>
          </rPr>
          <t>センター職員が入力
（直接入力 or プルダウン選択）
※プルダウンは１～100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2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※本様式（ver.6）の使用期限はR8年3月31日までとなります。</t>
        </r>
      </text>
    </comment>
    <comment ref="AJ24" authorId="0" shapeId="0" xr:uid="{6E9AB23A-C4A8-4894-AEB6-D78CE5209DE6}">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text>
    </comment>
    <comment ref="M30" authorId="1" shapeId="0" xr:uid="{00000000-0006-0000-0200-000003000000}">
      <text>
        <r>
          <rPr>
            <sz val="9"/>
            <color indexed="81"/>
            <rFont val="ＭＳ Ｐゴシック"/>
            <family val="3"/>
            <charset val="128"/>
            <scheme val="minor"/>
          </rPr>
          <t>設備機器一覧（</t>
        </r>
        <r>
          <rPr>
            <sz val="9"/>
            <color indexed="10"/>
            <rFont val="ＭＳ Ｐゴシック"/>
            <family val="3"/>
            <charset val="128"/>
            <scheme val="minor"/>
          </rPr>
          <t>別シート</t>
        </r>
        <r>
          <rPr>
            <sz val="9"/>
            <color indexed="81"/>
            <rFont val="ＭＳ Ｐゴシック"/>
            <family val="3"/>
            <charset val="128"/>
            <scheme val="minor"/>
          </rPr>
          <t xml:space="preserve">）から使用する機器を選択願います
選択した機器の情報が左の欄に反映されます
文字数に応じてフォントサイズの変更や折り返をお願いします。
機器の詳細は下記ページで確認できます。
</t>
        </r>
        <r>
          <rPr>
            <sz val="9"/>
            <color indexed="10"/>
            <rFont val="ＭＳ Ｐゴシック"/>
            <family val="3"/>
            <charset val="128"/>
            <scheme val="minor"/>
          </rPr>
          <t>※使用する機器の合計が11件以上の場合は
センター職員にお問い合わせ願います。</t>
        </r>
      </text>
    </comment>
    <comment ref="M33" authorId="1" shapeId="0" xr:uid="{00000000-0006-0000-0200-000004000000}">
      <text>
        <r>
          <rPr>
            <sz val="9"/>
            <color indexed="81"/>
            <rFont val="MS P ゴシック"/>
            <family val="3"/>
            <charset val="128"/>
          </rPr>
          <t>プルダウンから選択</t>
        </r>
      </text>
    </comment>
    <comment ref="Y33" authorId="1" shapeId="0" xr:uid="{00000000-0006-0000-0200-000005000000}">
      <text>
        <r>
          <rPr>
            <sz val="9"/>
            <color indexed="81"/>
            <rFont val="MS P ゴシック"/>
            <family val="3"/>
            <charset val="128"/>
          </rPr>
          <t>その他の時は具体的な内容を直接入力</t>
        </r>
      </text>
    </comment>
    <comment ref="M36" authorId="1" shapeId="0" xr:uid="{00000000-0006-0000-0200-000006000000}">
      <text>
        <r>
          <rPr>
            <sz val="9"/>
            <color indexed="81"/>
            <rFont val="MS P ゴシック"/>
            <family val="3"/>
            <charset val="128"/>
          </rPr>
          <t>〇個、〇個所、〇式、〇通りなど</t>
        </r>
      </text>
    </comment>
    <comment ref="AL42" authorId="0" shapeId="0" xr:uid="{00000000-0006-0000-0200-000007000000}">
      <text>
        <r>
          <rPr>
            <sz val="9"/>
            <color indexed="81"/>
            <rFont val="ＭＳ Ｐゴシック"/>
            <family val="3"/>
            <charset val="128"/>
          </rPr>
          <t>時間が未定の場合は未記入のままお越し願います</t>
        </r>
      </text>
    </comment>
    <comment ref="AS42" authorId="0" shapeId="0" xr:uid="{00000000-0006-0000-0200-000008000000}">
      <text>
        <r>
          <rPr>
            <sz val="9"/>
            <color indexed="81"/>
            <rFont val="ＭＳ Ｐゴシック"/>
            <family val="3"/>
            <charset val="128"/>
          </rPr>
          <t xml:space="preserve">昼休憩時に設備を利用しない場合
</t>
        </r>
        <r>
          <rPr>
            <sz val="9"/>
            <color indexed="10"/>
            <rFont val="ＭＳ Ｐゴシック"/>
            <family val="3"/>
            <charset val="128"/>
          </rPr>
          <t>必要に応じて</t>
        </r>
        <r>
          <rPr>
            <sz val="9"/>
            <color indexed="81"/>
            <rFont val="ＭＳ Ｐゴシック"/>
            <family val="3"/>
            <charset val="128"/>
          </rPr>
          <t>プルダウンから
注意書きを選択してください</t>
        </r>
      </text>
    </comment>
    <comment ref="C46" authorId="2" shapeId="0" xr:uid="{9AB1424F-2200-4B58-96AB-5DC0CE1190D3}">
      <text>
        <r>
          <rPr>
            <sz val="9"/>
            <color indexed="10"/>
            <rFont val="MS P ゴシック"/>
            <family val="3"/>
            <charset val="128"/>
          </rPr>
          <t>申請者（代表者）＝ 設備使用者 の場合は代表者の情報を記入
申請者（代表者）≠ 設備使用者 の場合は使用者の情報を記入</t>
        </r>
      </text>
    </comment>
    <comment ref="B56" authorId="3" shapeId="0" xr:uid="{00000000-0006-0000-0200-000009000000}">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項目を選択します</t>
        </r>
      </text>
    </comment>
    <comment ref="AJ57" authorId="3" shapeId="0" xr:uid="{00000000-0006-0000-0200-00000A000000}">
      <text>
        <r>
          <rPr>
            <b/>
            <sz val="9"/>
            <color indexed="10"/>
            <rFont val="MS P ゴシック"/>
            <family val="3"/>
            <charset val="128"/>
          </rPr>
          <t>センター職員が入力
（直接入力 or プルダウン選択）
※プルダウンは１～100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山下</author>
  </authors>
  <commentList>
    <comment ref="H18" authorId="0" shapeId="0" xr:uid="{6616A289-127D-4CDD-89FE-272A309C0B32}">
      <text>
        <r>
          <rPr>
            <sz val="11"/>
            <color indexed="81"/>
            <rFont val="MS P ゴシック"/>
            <family val="3"/>
            <charset val="128"/>
          </rPr>
          <t>　設備使用者がセンターの備品その他の設備を壊した場合の弁償や、負傷した場合の治療費の負担などに対して、責任を負える立場の者</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H2504-Vostro270</author>
  </authors>
  <commentList>
    <comment ref="F1" authorId="0" shapeId="0" xr:uid="{00000000-0006-0000-0700-000001000000}">
      <text>
        <r>
          <rPr>
            <b/>
            <sz val="9"/>
            <color indexed="81"/>
            <rFont val="ＭＳ Ｐゴシック"/>
            <family val="3"/>
            <charset val="128"/>
          </rPr>
          <t xml:space="preserve">ドロップダウンリストのため削除しないでください
</t>
        </r>
      </text>
    </comment>
  </commentList>
</comments>
</file>

<file path=xl/sharedStrings.xml><?xml version="1.0" encoding="utf-8"?>
<sst xmlns="http://schemas.openxmlformats.org/spreadsheetml/2006/main" count="906" uniqueCount="497">
  <si>
    <t>センター長</t>
    <rPh sb="4" eb="5">
      <t>チョウ</t>
    </rPh>
    <phoneticPr fontId="2"/>
  </si>
  <si>
    <t>（〒）</t>
    <phoneticPr fontId="2"/>
  </si>
  <si>
    <t>電話番号</t>
    <rPh sb="0" eb="2">
      <t>デンワ</t>
    </rPh>
    <rPh sb="2" eb="4">
      <t>バンゴウ</t>
    </rPh>
    <phoneticPr fontId="2"/>
  </si>
  <si>
    <t>事業所名</t>
    <rPh sb="0" eb="3">
      <t>ジギョウショ</t>
    </rPh>
    <rPh sb="3" eb="4">
      <t>メイ</t>
    </rPh>
    <phoneticPr fontId="2"/>
  </si>
  <si>
    <t>￥</t>
    <phoneticPr fontId="2"/>
  </si>
  <si>
    <t>住　　所</t>
    <rPh sb="0" eb="1">
      <t>ジュウ</t>
    </rPh>
    <rPh sb="3" eb="4">
      <t>トコロ</t>
    </rPh>
    <phoneticPr fontId="2"/>
  </si>
  <si>
    <t>氏　　名</t>
    <rPh sb="0" eb="1">
      <t>シ</t>
    </rPh>
    <rPh sb="3" eb="4">
      <t>メイ</t>
    </rPh>
    <phoneticPr fontId="2"/>
  </si>
  <si>
    <t>設備使用申請書</t>
    <rPh sb="0" eb="1">
      <t>セツ</t>
    </rPh>
    <rPh sb="1" eb="2">
      <t>ビ</t>
    </rPh>
    <rPh sb="2" eb="3">
      <t>ツカ</t>
    </rPh>
    <rPh sb="3" eb="4">
      <t>ヨウ</t>
    </rPh>
    <rPh sb="4" eb="5">
      <t>サル</t>
    </rPh>
    <rPh sb="5" eb="6">
      <t>ショウ</t>
    </rPh>
    <rPh sb="6" eb="7">
      <t>ショ</t>
    </rPh>
    <phoneticPr fontId="2"/>
  </si>
  <si>
    <t>茨城県産業技術イノベーションセンター長　殿</t>
    <rPh sb="0" eb="3">
      <t>イバラキケン</t>
    </rPh>
    <rPh sb="3" eb="5">
      <t>サンギョウ</t>
    </rPh>
    <rPh sb="5" eb="7">
      <t>ギジュツ</t>
    </rPh>
    <rPh sb="18" eb="19">
      <t>チョウ</t>
    </rPh>
    <rPh sb="20" eb="21">
      <t>ドノ</t>
    </rPh>
    <phoneticPr fontId="2"/>
  </si>
  <si>
    <t>グループ長</t>
    <rPh sb="4" eb="5">
      <t>チョウ</t>
    </rPh>
    <phoneticPr fontId="2"/>
  </si>
  <si>
    <t>部長</t>
    <rPh sb="0" eb="2">
      <t>ブチョウ</t>
    </rPh>
    <phoneticPr fontId="2"/>
  </si>
  <si>
    <t>グループ員</t>
    <rPh sb="4" eb="5">
      <t>イン</t>
    </rPh>
    <phoneticPr fontId="2"/>
  </si>
  <si>
    <t>１．設備の名称</t>
    <rPh sb="2" eb="4">
      <t>セツビ</t>
    </rPh>
    <rPh sb="5" eb="7">
      <t>メイショウ</t>
    </rPh>
    <phoneticPr fontId="2"/>
  </si>
  <si>
    <t>２．使用の目的</t>
    <rPh sb="2" eb="4">
      <t>シヨウ</t>
    </rPh>
    <rPh sb="5" eb="7">
      <t>モクテキ</t>
    </rPh>
    <phoneticPr fontId="2"/>
  </si>
  <si>
    <t>３．使用数量</t>
    <rPh sb="2" eb="4">
      <t>シヨウ</t>
    </rPh>
    <rPh sb="4" eb="6">
      <t>スウリョウ</t>
    </rPh>
    <phoneticPr fontId="2"/>
  </si>
  <si>
    <t>担当者</t>
    <rPh sb="0" eb="3">
      <t>タントウシャ</t>
    </rPh>
    <phoneticPr fontId="2"/>
  </si>
  <si>
    <t>副センター長</t>
    <rPh sb="0" eb="1">
      <t>フク</t>
    </rPh>
    <rPh sb="5" eb="6">
      <t>チョウ</t>
    </rPh>
    <phoneticPr fontId="2"/>
  </si>
  <si>
    <t>調定番号</t>
    <rPh sb="0" eb="4">
      <t>チョウテイバンゴウ</t>
    </rPh>
    <phoneticPr fontId="2"/>
  </si>
  <si>
    <t>確認番号</t>
    <rPh sb="0" eb="4">
      <t>カクニンバンゴウ</t>
    </rPh>
    <phoneticPr fontId="2"/>
  </si>
  <si>
    <t>令和　</t>
    <rPh sb="0" eb="2">
      <t>レイワ</t>
    </rPh>
    <phoneticPr fontId="2"/>
  </si>
  <si>
    <t>年</t>
    <rPh sb="0" eb="1">
      <t>ネン</t>
    </rPh>
    <phoneticPr fontId="2"/>
  </si>
  <si>
    <t>月</t>
    <rPh sb="0" eb="1">
      <t>ガツ</t>
    </rPh>
    <phoneticPr fontId="2"/>
  </si>
  <si>
    <t>日から令和　</t>
    <rPh sb="0" eb="1">
      <t>ニチ</t>
    </rPh>
    <rPh sb="3" eb="5">
      <t>レイワ</t>
    </rPh>
    <phoneticPr fontId="2"/>
  </si>
  <si>
    <t>日</t>
    <rPh sb="0" eb="1">
      <t>ニチ</t>
    </rPh>
    <phoneticPr fontId="2"/>
  </si>
  <si>
    <t>令和</t>
    <rPh sb="0" eb="2">
      <t>レイワ</t>
    </rPh>
    <phoneticPr fontId="2"/>
  </si>
  <si>
    <t>日まで</t>
    <rPh sb="0" eb="1">
      <t>ニチ</t>
    </rPh>
    <phoneticPr fontId="2"/>
  </si>
  <si>
    <t>（令和　</t>
    <rPh sb="1" eb="3">
      <t>レイワ</t>
    </rPh>
    <phoneticPr fontId="2"/>
  </si>
  <si>
    <t>月</t>
    <rPh sb="0" eb="1">
      <t>ツキ</t>
    </rPh>
    <phoneticPr fontId="2"/>
  </si>
  <si>
    <t>時から</t>
    <rPh sb="0" eb="1">
      <t>ジ</t>
    </rPh>
    <phoneticPr fontId="2"/>
  </si>
  <si>
    <t>時まで）</t>
    <rPh sb="0" eb="1">
      <t>ジ</t>
    </rPh>
    <phoneticPr fontId="2"/>
  </si>
  <si>
    <t>４．使用期間</t>
    <phoneticPr fontId="2"/>
  </si>
  <si>
    <t>　　（使用時間）</t>
    <phoneticPr fontId="2"/>
  </si>
  <si>
    <t>）</t>
    <phoneticPr fontId="2"/>
  </si>
  <si>
    <t>（</t>
    <phoneticPr fontId="2"/>
  </si>
  <si>
    <t>調定決議</t>
    <rPh sb="0" eb="4">
      <t>チョウテイケツギ</t>
    </rPh>
    <phoneticPr fontId="2"/>
  </si>
  <si>
    <t>主任</t>
    <rPh sb="0" eb="2">
      <t>シュニン</t>
    </rPh>
    <phoneticPr fontId="2"/>
  </si>
  <si>
    <t>係長</t>
    <rPh sb="0" eb="2">
      <t>カカリチョウ</t>
    </rPh>
    <phoneticPr fontId="2"/>
  </si>
  <si>
    <t>管理部長</t>
    <rPh sb="0" eb="4">
      <t>カンリブチョウ</t>
    </rPh>
    <phoneticPr fontId="2"/>
  </si>
  <si>
    <t>納入金額</t>
    <rPh sb="0" eb="4">
      <t>ノウニュウキンガク</t>
    </rPh>
    <phoneticPr fontId="2"/>
  </si>
  <si>
    <t>納入義務者</t>
    <rPh sb="0" eb="5">
      <t>ノウニュウギムシャ</t>
    </rPh>
    <phoneticPr fontId="2"/>
  </si>
  <si>
    <t>収納済年月日</t>
    <rPh sb="0" eb="3">
      <t>シュウノウズ</t>
    </rPh>
    <rPh sb="3" eb="6">
      <t>ネンガッピ</t>
    </rPh>
    <phoneticPr fontId="2"/>
  </si>
  <si>
    <t>納入通知書発行日</t>
    <rPh sb="0" eb="5">
      <t>ノウニュウツウチショ</t>
    </rPh>
    <rPh sb="5" eb="8">
      <t>ハッコウビ</t>
    </rPh>
    <phoneticPr fontId="2"/>
  </si>
  <si>
    <t>納入通知書</t>
    <rPh sb="0" eb="5">
      <t>ノウニュウツウチショ</t>
    </rPh>
    <phoneticPr fontId="2"/>
  </si>
  <si>
    <t>　</t>
  </si>
  <si>
    <t>減免率</t>
    <phoneticPr fontId="28"/>
  </si>
  <si>
    <t>担当者</t>
    <phoneticPr fontId="28"/>
  </si>
  <si>
    <t>グループ</t>
    <phoneticPr fontId="28"/>
  </si>
  <si>
    <t>設備区分</t>
    <phoneticPr fontId="28"/>
  </si>
  <si>
    <t>新ビジネス支援</t>
    <rPh sb="0" eb="1">
      <t>シン</t>
    </rPh>
    <rPh sb="5" eb="7">
      <t>シエン</t>
    </rPh>
    <phoneticPr fontId="28"/>
  </si>
  <si>
    <t>インストロン万能試験機(15トン)</t>
    <phoneticPr fontId="28"/>
  </si>
  <si>
    <t>久野</t>
    <rPh sb="0" eb="2">
      <t>クノ</t>
    </rPh>
    <phoneticPr fontId="28"/>
  </si>
  <si>
    <t>摩擦・摩耗試験機器</t>
    <phoneticPr fontId="28"/>
  </si>
  <si>
    <t>インストロン万能試験機(60トン)</t>
    <phoneticPr fontId="28"/>
  </si>
  <si>
    <t>高岡</t>
    <rPh sb="0" eb="2">
      <t>タカオカ</t>
    </rPh>
    <phoneticPr fontId="28"/>
  </si>
  <si>
    <t>硬度試験機器</t>
  </si>
  <si>
    <t>落下試験機</t>
    <rPh sb="0" eb="2">
      <t>らっか</t>
    </rPh>
    <rPh sb="2" eb="4">
      <t>しけん</t>
    </rPh>
    <rPh sb="4" eb="5">
      <t>き</t>
    </rPh>
    <phoneticPr fontId="31" type="Hiragana"/>
  </si>
  <si>
    <t>関谷</t>
    <rPh sb="0" eb="2">
      <t>セキヤ</t>
    </rPh>
    <phoneticPr fontId="28"/>
  </si>
  <si>
    <t>物性試験・薄膜作成等機器</t>
    <phoneticPr fontId="28"/>
  </si>
  <si>
    <t>青木</t>
    <rPh sb="0" eb="2">
      <t>アオキ</t>
    </rPh>
    <phoneticPr fontId="28"/>
  </si>
  <si>
    <t>IT・マテリアル</t>
    <phoneticPr fontId="28"/>
  </si>
  <si>
    <t>洗浄関連機器</t>
    <rPh sb="0" eb="6">
      <t>センジョウカンレンキキ</t>
    </rPh>
    <phoneticPr fontId="28"/>
  </si>
  <si>
    <t>スガ摩耗試験機</t>
  </si>
  <si>
    <t>行武</t>
    <phoneticPr fontId="28"/>
  </si>
  <si>
    <t>電気試験機器</t>
  </si>
  <si>
    <t>耐候試験機器</t>
  </si>
  <si>
    <t>微小ビッカース硬さ試験機</t>
  </si>
  <si>
    <t>磯</t>
    <rPh sb="0" eb="1">
      <t>イソ</t>
    </rPh>
    <phoneticPr fontId="28"/>
  </si>
  <si>
    <t>微生物試験関連機器</t>
  </si>
  <si>
    <t>ブリネル硬度計</t>
  </si>
  <si>
    <t>石川</t>
    <rPh sb="0" eb="2">
      <t>イシカワ</t>
    </rPh>
    <phoneticPr fontId="28"/>
  </si>
  <si>
    <t>金属工作機械</t>
  </si>
  <si>
    <t>ロックウェル硬度計</t>
  </si>
  <si>
    <t>上田</t>
    <rPh sb="0" eb="2">
      <t>ウエダ</t>
    </rPh>
    <phoneticPr fontId="28"/>
  </si>
  <si>
    <t>木材工作機械</t>
  </si>
  <si>
    <t>前島</t>
    <rPh sb="0" eb="2">
      <t>マエシマ</t>
    </rPh>
    <phoneticPr fontId="28"/>
  </si>
  <si>
    <t>設計支援機器</t>
  </si>
  <si>
    <t>熱間埋込機(樹脂の包埋)</t>
  </si>
  <si>
    <t>岡田</t>
    <rPh sb="0" eb="2">
      <t>オカダ</t>
    </rPh>
    <phoneticPr fontId="28"/>
  </si>
  <si>
    <t>自動化技術支援機器</t>
    <rPh sb="0" eb="9">
      <t>ジドウカギジュツシエンキキ</t>
    </rPh>
    <phoneticPr fontId="28"/>
  </si>
  <si>
    <t>蛍光エックス線膜厚計</t>
  </si>
  <si>
    <t>勝山</t>
    <rPh sb="0" eb="2">
      <t>カツヤマ</t>
    </rPh>
    <phoneticPr fontId="28"/>
  </si>
  <si>
    <t>食品加工試験機</t>
  </si>
  <si>
    <t>微小蛍光エックス線分析装置</t>
  </si>
  <si>
    <t>関山</t>
    <rPh sb="0" eb="2">
      <t>セキヤマ</t>
    </rPh>
    <phoneticPr fontId="28"/>
  </si>
  <si>
    <t>食品加工機器</t>
  </si>
  <si>
    <t>ICP発光分析装置</t>
  </si>
  <si>
    <t>中山</t>
    <rPh sb="0" eb="2">
      <t>ナカヤマ</t>
    </rPh>
    <phoneticPr fontId="28"/>
  </si>
  <si>
    <t>マイクロ波加熱分解装置</t>
    <phoneticPr fontId="28"/>
  </si>
  <si>
    <t>中村</t>
    <rPh sb="0" eb="2">
      <t>ナカムラ</t>
    </rPh>
    <phoneticPr fontId="28"/>
  </si>
  <si>
    <t>ドラフトチャンバー</t>
  </si>
  <si>
    <t>堀内</t>
    <rPh sb="0" eb="2">
      <t>ホリウチ</t>
    </rPh>
    <phoneticPr fontId="28"/>
  </si>
  <si>
    <t>三次元測定機</t>
  </si>
  <si>
    <t>沖島</t>
    <rPh sb="0" eb="2">
      <t>オキシマ</t>
    </rPh>
    <phoneticPr fontId="28"/>
  </si>
  <si>
    <t>金属顕微鏡(組織解析機能付)</t>
    <phoneticPr fontId="28"/>
  </si>
  <si>
    <t>楯</t>
    <rPh sb="0" eb="1">
      <t>タテ</t>
    </rPh>
    <phoneticPr fontId="28"/>
  </si>
  <si>
    <t>カーボンコーター(カーボンコーティング)</t>
  </si>
  <si>
    <t>フード・ケミカル</t>
    <phoneticPr fontId="28"/>
  </si>
  <si>
    <t>スパッタリング装置</t>
  </si>
  <si>
    <t>雰囲気中液体急冷装置(アモルファス合金製造)</t>
  </si>
  <si>
    <t>飛田</t>
    <rPh sb="0" eb="2">
      <t>トビタ</t>
    </rPh>
    <phoneticPr fontId="28"/>
  </si>
  <si>
    <t>走査型電子顕微鏡</t>
    <phoneticPr fontId="28"/>
  </si>
  <si>
    <t>モノクロメーター付キセノンランプ</t>
    <phoneticPr fontId="28"/>
  </si>
  <si>
    <t>粒度分布測定装置</t>
    <phoneticPr fontId="28"/>
  </si>
  <si>
    <t>野口</t>
    <rPh sb="0" eb="2">
      <t>ノグチ</t>
    </rPh>
    <phoneticPr fontId="28"/>
  </si>
  <si>
    <t>走査型プローブ顕微鏡</t>
    <phoneticPr fontId="28"/>
  </si>
  <si>
    <t>試料研磨機</t>
    <phoneticPr fontId="28"/>
  </si>
  <si>
    <t>曽我部</t>
    <rPh sb="0" eb="3">
      <t>ソガベ</t>
    </rPh>
    <phoneticPr fontId="28"/>
  </si>
  <si>
    <t>放電プラズマ焼結装置</t>
    <phoneticPr fontId="28"/>
  </si>
  <si>
    <t>ラマン分光分析装置</t>
    <phoneticPr fontId="28"/>
  </si>
  <si>
    <t>表面粗さ輪郭形状測定機</t>
    <phoneticPr fontId="28"/>
  </si>
  <si>
    <t>炭素硫黄分析装置</t>
  </si>
  <si>
    <t>エックス線残留応力測定装置</t>
    <phoneticPr fontId="28"/>
  </si>
  <si>
    <t>レーザー顕微鏡</t>
  </si>
  <si>
    <t>イオンミリング装置</t>
    <rPh sb="7" eb="9">
      <t>ソウチ</t>
    </rPh>
    <phoneticPr fontId="28"/>
  </si>
  <si>
    <t>分光光度計</t>
  </si>
  <si>
    <t>卓上SEM</t>
    <rPh sb="0" eb="2">
      <t>タクジョウ</t>
    </rPh>
    <phoneticPr fontId="28"/>
  </si>
  <si>
    <t>デジタルマイクロスコープ</t>
    <phoneticPr fontId="28"/>
  </si>
  <si>
    <t>真円度測定機</t>
    <rPh sb="0" eb="1">
      <t>シン</t>
    </rPh>
    <rPh sb="1" eb="6">
      <t>エンドソクテイキ</t>
    </rPh>
    <phoneticPr fontId="28"/>
  </si>
  <si>
    <t>画像測定機</t>
    <rPh sb="0" eb="5">
      <t>ガゾウソクテイキ</t>
    </rPh>
    <phoneticPr fontId="28"/>
  </si>
  <si>
    <t>RFイミュニティ機器</t>
  </si>
  <si>
    <t>耐ノイズ試験機</t>
  </si>
  <si>
    <t>EMI機器</t>
  </si>
  <si>
    <t>電源変動許容度試験器</t>
  </si>
  <si>
    <t>絶縁耐圧試験器</t>
    <rPh sb="0" eb="2">
      <t>ゼツエン</t>
    </rPh>
    <rPh sb="2" eb="4">
      <t>タイアツ</t>
    </rPh>
    <rPh sb="4" eb="6">
      <t>シケン</t>
    </rPh>
    <rPh sb="6" eb="7">
      <t>キ</t>
    </rPh>
    <phoneticPr fontId="28"/>
  </si>
  <si>
    <t>漏れ電流試験器</t>
    <rPh sb="0" eb="1">
      <t>モ</t>
    </rPh>
    <rPh sb="2" eb="4">
      <t>デンリュウ</t>
    </rPh>
    <rPh sb="4" eb="6">
      <t>シケン</t>
    </rPh>
    <rPh sb="6" eb="7">
      <t>キ</t>
    </rPh>
    <phoneticPr fontId="28"/>
  </si>
  <si>
    <t>抵抗計</t>
    <rPh sb="0" eb="3">
      <t>テイコウケイ</t>
    </rPh>
    <phoneticPr fontId="28"/>
  </si>
  <si>
    <t>通信環境評価装置</t>
    <rPh sb="0" eb="8">
      <t>ツウシンカンキョウヒョウカソウチ</t>
    </rPh>
    <phoneticPr fontId="28"/>
  </si>
  <si>
    <t>電磁界可視化装置</t>
    <rPh sb="0" eb="3">
      <t>デンジカイ</t>
    </rPh>
    <rPh sb="3" eb="8">
      <t>カシカソウチ</t>
    </rPh>
    <phoneticPr fontId="28"/>
  </si>
  <si>
    <t>汎用型オシロスコープ</t>
    <rPh sb="0" eb="3">
      <t>ハンヨウガタ</t>
    </rPh>
    <phoneticPr fontId="28"/>
  </si>
  <si>
    <t>耐候試験機器</t>
    <phoneticPr fontId="28"/>
  </si>
  <si>
    <t>恒温恒湿器(1時間)</t>
    <phoneticPr fontId="28"/>
  </si>
  <si>
    <t>恒温恒湿器(1時間超毎)</t>
    <rPh sb="7" eb="9">
      <t>ジカン</t>
    </rPh>
    <rPh sb="9" eb="10">
      <t>コ</t>
    </rPh>
    <rPh sb="10" eb="11">
      <t>マイ</t>
    </rPh>
    <phoneticPr fontId="28"/>
  </si>
  <si>
    <t>卓上型塩水噴霧試験機</t>
    <rPh sb="0" eb="10">
      <t>タクジョウガタエンスイフンムシケンキ</t>
    </rPh>
    <phoneticPr fontId="28"/>
  </si>
  <si>
    <t>微生物試験関連機器</t>
    <phoneticPr fontId="28"/>
  </si>
  <si>
    <t>オートクレーブ</t>
  </si>
  <si>
    <t>低温恒温器</t>
    <phoneticPr fontId="28"/>
  </si>
  <si>
    <t>金属工作機械</t>
    <phoneticPr fontId="28"/>
  </si>
  <si>
    <t>切断機</t>
    <phoneticPr fontId="28"/>
  </si>
  <si>
    <t>油圧サーボプレス機(110トン)</t>
    <rPh sb="0" eb="2">
      <t>ユアツ</t>
    </rPh>
    <rPh sb="8" eb="9">
      <t>キ</t>
    </rPh>
    <phoneticPr fontId="28"/>
  </si>
  <si>
    <t>ダイカストマシンシステム</t>
    <phoneticPr fontId="28"/>
  </si>
  <si>
    <t>温間圧延機</t>
    <rPh sb="0" eb="1">
      <t>オン</t>
    </rPh>
    <rPh sb="1" eb="2">
      <t>カン</t>
    </rPh>
    <rPh sb="2" eb="4">
      <t>アツエン</t>
    </rPh>
    <rPh sb="4" eb="5">
      <t>キ</t>
    </rPh>
    <phoneticPr fontId="28"/>
  </si>
  <si>
    <t>ダイヤモンドワイヤー切断機</t>
    <rPh sb="10" eb="13">
      <t>セツダンキ</t>
    </rPh>
    <phoneticPr fontId="28"/>
  </si>
  <si>
    <t>木材工作機械</t>
    <phoneticPr fontId="28"/>
  </si>
  <si>
    <t>角のみ機</t>
  </si>
  <si>
    <t>超仕上鉋盤</t>
  </si>
  <si>
    <t>手押し鉋盤</t>
  </si>
  <si>
    <t>バンドソー</t>
  </si>
  <si>
    <t>昇降盤</t>
  </si>
  <si>
    <t>自動一面鉋盤</t>
    <phoneticPr fontId="28"/>
  </si>
  <si>
    <t>木工旋盤</t>
    <phoneticPr fontId="28"/>
  </si>
  <si>
    <t>設計支援機器</t>
    <phoneticPr fontId="28"/>
  </si>
  <si>
    <t>大判インクジェットプリンタ(B0)</t>
  </si>
  <si>
    <t>大判インクジェットプリンタ(A0)</t>
    <phoneticPr fontId="28"/>
  </si>
  <si>
    <t>大判インクジェットプリンタ(A1)</t>
  </si>
  <si>
    <t>大判インクジェットプリンタ(A2)</t>
  </si>
  <si>
    <t>簡易3Dスキャナ</t>
    <rPh sb="0" eb="2">
      <t>カンイ</t>
    </rPh>
    <phoneticPr fontId="28"/>
  </si>
  <si>
    <t>三次元デジタイザ</t>
    <rPh sb="0" eb="3">
      <t>サンジゲン</t>
    </rPh>
    <phoneticPr fontId="28"/>
  </si>
  <si>
    <t>加工工程模擬ライン装置</t>
    <rPh sb="0" eb="6">
      <t>カコウコウテイモギ</t>
    </rPh>
    <rPh sb="9" eb="11">
      <t>ソウチ</t>
    </rPh>
    <phoneticPr fontId="28"/>
  </si>
  <si>
    <t>組立工程模擬ライン装置</t>
    <rPh sb="0" eb="6">
      <t>クミタテコウテイモギ</t>
    </rPh>
    <rPh sb="9" eb="11">
      <t>ソウチ</t>
    </rPh>
    <phoneticPr fontId="28"/>
  </si>
  <si>
    <t>検査工程模擬ライン装置</t>
    <rPh sb="0" eb="6">
      <t>ケンサコウテイモギ</t>
    </rPh>
    <rPh sb="9" eb="11">
      <t>ソウチ</t>
    </rPh>
    <phoneticPr fontId="28"/>
  </si>
  <si>
    <t>撮像検証システム</t>
    <rPh sb="0" eb="4">
      <t>サツゾウケンショウ</t>
    </rPh>
    <phoneticPr fontId="28"/>
  </si>
  <si>
    <t>食品等分析・観察機器</t>
    <phoneticPr fontId="28"/>
  </si>
  <si>
    <t>アルコール分析機</t>
    <phoneticPr fontId="28"/>
  </si>
  <si>
    <t>ガス透過率測定機</t>
  </si>
  <si>
    <t>赤外線水分計</t>
    <phoneticPr fontId="28"/>
  </si>
  <si>
    <t>穀粒判別機</t>
    <rPh sb="0" eb="1">
      <t>コク</t>
    </rPh>
    <rPh sb="1" eb="2">
      <t>リュウ</t>
    </rPh>
    <rPh sb="2" eb="4">
      <t>ハンベツ</t>
    </rPh>
    <rPh sb="4" eb="5">
      <t>キ</t>
    </rPh>
    <phoneticPr fontId="32"/>
  </si>
  <si>
    <t>水分活性測定装置</t>
    <rPh sb="0" eb="2">
      <t>スイブン</t>
    </rPh>
    <rPh sb="2" eb="4">
      <t>カッセイ</t>
    </rPh>
    <rPh sb="4" eb="6">
      <t>ソクテイ</t>
    </rPh>
    <rPh sb="6" eb="8">
      <t>ソウチ</t>
    </rPh>
    <phoneticPr fontId="33"/>
  </si>
  <si>
    <t>テンシプレッサー</t>
    <phoneticPr fontId="28"/>
  </si>
  <si>
    <t>高温高圧調理滅菌機</t>
  </si>
  <si>
    <t>ドラムドライヤー</t>
  </si>
  <si>
    <t>微粉砕試験機</t>
  </si>
  <si>
    <t>ピンミル</t>
  </si>
  <si>
    <t>オーブン</t>
  </si>
  <si>
    <t>スチーマーボックス</t>
  </si>
  <si>
    <t>製麺機</t>
  </si>
  <si>
    <t>真空凍結乾燥機</t>
  </si>
  <si>
    <t>人工太陽照明システム</t>
  </si>
  <si>
    <t>加圧釜</t>
    <rPh sb="0" eb="2">
      <t>カアツ</t>
    </rPh>
    <rPh sb="2" eb="3">
      <t>カマ</t>
    </rPh>
    <phoneticPr fontId="28"/>
  </si>
  <si>
    <t>食品加工機器</t>
    <phoneticPr fontId="28"/>
  </si>
  <si>
    <t>試験用精米機</t>
  </si>
  <si>
    <t>蒸米機</t>
    <phoneticPr fontId="28"/>
  </si>
  <si>
    <t>製品濾過機</t>
  </si>
  <si>
    <t>圧搾機</t>
  </si>
  <si>
    <t>醸造用小型精米機</t>
    <rPh sb="0" eb="3">
      <t>ジョウゾウヨウ</t>
    </rPh>
    <rPh sb="3" eb="5">
      <t>コガタ</t>
    </rPh>
    <rPh sb="5" eb="8">
      <t>セイマイキ</t>
    </rPh>
    <phoneticPr fontId="32"/>
  </si>
  <si>
    <t>設　備　名</t>
    <phoneticPr fontId="28"/>
  </si>
  <si>
    <t>コード</t>
    <phoneticPr fontId="2"/>
  </si>
  <si>
    <t>50％減免</t>
    <rPh sb="3" eb="5">
      <t>ゲンメン</t>
    </rPh>
    <phoneticPr fontId="2"/>
  </si>
  <si>
    <t>5101</t>
  </si>
  <si>
    <t>5102</t>
  </si>
  <si>
    <t>5103</t>
  </si>
  <si>
    <t>5201</t>
  </si>
  <si>
    <t>5301</t>
  </si>
  <si>
    <t>5302</t>
  </si>
  <si>
    <t>5303</t>
  </si>
  <si>
    <t>5401</t>
  </si>
  <si>
    <t>5402</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</si>
  <si>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</si>
  <si>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</si>
  <si>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</si>
  <si>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</si>
  <si>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</si>
  <si>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</si>
  <si>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</si>
  <si>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</si>
  <si>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</si>
  <si>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</si>
  <si>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</si>
  <si>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</si>
  <si>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</si>
  <si>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</si>
  <si>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</si>
  <si>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</si>
  <si>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</si>
  <si>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</si>
  <si>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</si>
  <si>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</si>
  <si>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</si>
  <si>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</si>
  <si>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</si>
  <si>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</si>
  <si>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</si>
  <si>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</si>
  <si>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</si>
  <si>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5601</t>
  </si>
  <si>
    <t>5602</t>
  </si>
  <si>
    <t>5603</t>
  </si>
  <si>
    <t>5604</t>
  </si>
  <si>
    <t>5605</t>
  </si>
  <si>
    <t>5606</t>
  </si>
  <si>
    <t>5607</t>
  </si>
  <si>
    <t>5608</t>
  </si>
  <si>
    <t>5609</t>
  </si>
  <si>
    <t>5610</t>
  </si>
  <si>
    <t>5703</t>
  </si>
  <si>
    <t>5704</t>
  </si>
  <si>
    <t>5705</t>
  </si>
  <si>
    <t>5801</t>
  </si>
  <si>
    <t>5802</t>
  </si>
  <si>
    <t>5902</t>
  </si>
  <si>
    <t>5904</t>
  </si>
  <si>
    <t>5905</t>
  </si>
  <si>
    <t>5906</t>
  </si>
  <si>
    <t>5907</t>
  </si>
  <si>
    <t>6001</t>
  </si>
  <si>
    <t>6002</t>
  </si>
  <si>
    <t>6003</t>
  </si>
  <si>
    <t>6004</t>
  </si>
  <si>
    <t>6005</t>
  </si>
  <si>
    <t>6006</t>
  </si>
  <si>
    <t>6007</t>
  </si>
  <si>
    <t>6101</t>
  </si>
  <si>
    <t>6102</t>
  </si>
  <si>
    <t>6103</t>
  </si>
  <si>
    <t>6104</t>
  </si>
  <si>
    <t>6106</t>
  </si>
  <si>
    <t>6107</t>
  </si>
  <si>
    <t>6201</t>
  </si>
  <si>
    <t>6202</t>
  </si>
  <si>
    <t>6203</t>
  </si>
  <si>
    <t>6204</t>
  </si>
  <si>
    <t>6301</t>
  </si>
  <si>
    <t>6302</t>
  </si>
  <si>
    <t>6303</t>
  </si>
  <si>
    <t>6304</t>
  </si>
  <si>
    <t>6305</t>
  </si>
  <si>
    <t>6306</t>
  </si>
  <si>
    <t>6401</t>
  </si>
  <si>
    <t>6402</t>
  </si>
  <si>
    <t>6403</t>
  </si>
  <si>
    <t>6405</t>
  </si>
  <si>
    <t>6406</t>
  </si>
  <si>
    <t>6407</t>
  </si>
  <si>
    <t>6410</t>
  </si>
  <si>
    <t>6411</t>
  </si>
  <si>
    <t>6412</t>
  </si>
  <si>
    <t>6413</t>
  </si>
  <si>
    <t>6501</t>
  </si>
  <si>
    <t>6502</t>
  </si>
  <si>
    <t>6503</t>
  </si>
  <si>
    <t>6504</t>
  </si>
  <si>
    <t>6505</t>
  </si>
  <si>
    <t>7101</t>
  </si>
  <si>
    <t>7102</t>
  </si>
  <si>
    <t>7103</t>
  </si>
  <si>
    <t>7201</t>
  </si>
  <si>
    <t>7301</t>
  </si>
  <si>
    <t>7302</t>
  </si>
  <si>
    <t>7303</t>
  </si>
  <si>
    <t>7401</t>
  </si>
  <si>
    <t>7402</t>
  </si>
  <si>
    <t>7404</t>
  </si>
  <si>
    <t>7405</t>
  </si>
  <si>
    <t>7406</t>
  </si>
  <si>
    <t>7407</t>
  </si>
  <si>
    <t>7408</t>
  </si>
  <si>
    <t>7409</t>
  </si>
  <si>
    <t>7410</t>
  </si>
  <si>
    <t>7411</t>
  </si>
  <si>
    <t>7412</t>
  </si>
  <si>
    <t>7413</t>
  </si>
  <si>
    <t>7414</t>
  </si>
  <si>
    <t>7415</t>
  </si>
  <si>
    <t>7416</t>
  </si>
  <si>
    <t>7417</t>
  </si>
  <si>
    <t>7418</t>
  </si>
  <si>
    <t>7419</t>
  </si>
  <si>
    <t>7420</t>
  </si>
  <si>
    <t>7421</t>
  </si>
  <si>
    <t>7422</t>
  </si>
  <si>
    <t>7423</t>
  </si>
  <si>
    <t>7424</t>
  </si>
  <si>
    <t>7425</t>
  </si>
  <si>
    <t>7426</t>
  </si>
  <si>
    <t>7427</t>
  </si>
  <si>
    <t>7428</t>
  </si>
  <si>
    <t>7429</t>
  </si>
  <si>
    <t>7430</t>
  </si>
  <si>
    <t>7601</t>
  </si>
  <si>
    <t>7602</t>
  </si>
  <si>
    <t>7603</t>
  </si>
  <si>
    <t>7604</t>
  </si>
  <si>
    <t>7605</t>
  </si>
  <si>
    <t>7606</t>
  </si>
  <si>
    <t>7607</t>
  </si>
  <si>
    <t>7608</t>
  </si>
  <si>
    <t>7609</t>
  </si>
  <si>
    <t>7610</t>
  </si>
  <si>
    <t>7703</t>
  </si>
  <si>
    <t>7704</t>
  </si>
  <si>
    <t>7705</t>
  </si>
  <si>
    <t>7801</t>
  </si>
  <si>
    <t>7802</t>
  </si>
  <si>
    <t>7902</t>
  </si>
  <si>
    <t>7904</t>
  </si>
  <si>
    <t>7905</t>
  </si>
  <si>
    <t>7906</t>
  </si>
  <si>
    <t>7907</t>
  </si>
  <si>
    <t>8001</t>
  </si>
  <si>
    <t>8002</t>
  </si>
  <si>
    <t>8003</t>
  </si>
  <si>
    <t>8004</t>
  </si>
  <si>
    <t>8005</t>
  </si>
  <si>
    <t>8006</t>
  </si>
  <si>
    <t>8007</t>
  </si>
  <si>
    <t>8101</t>
  </si>
  <si>
    <t>8102</t>
  </si>
  <si>
    <t>8103</t>
  </si>
  <si>
    <t>8104</t>
  </si>
  <si>
    <t>8106</t>
  </si>
  <si>
    <t>8107</t>
  </si>
  <si>
    <t>8201</t>
  </si>
  <si>
    <t>8202</t>
  </si>
  <si>
    <t>8203</t>
  </si>
  <si>
    <t>8204</t>
  </si>
  <si>
    <t>8301</t>
  </si>
  <si>
    <t>8302</t>
  </si>
  <si>
    <t>8303</t>
  </si>
  <si>
    <t>8304</t>
  </si>
  <si>
    <t>8305</t>
  </si>
  <si>
    <t>8306</t>
  </si>
  <si>
    <t>8401</t>
  </si>
  <si>
    <t>8402</t>
  </si>
  <si>
    <t>8403</t>
  </si>
  <si>
    <t>8405</t>
  </si>
  <si>
    <t>8406</t>
  </si>
  <si>
    <t>8407</t>
  </si>
  <si>
    <t>8410</t>
  </si>
  <si>
    <t>8411</t>
  </si>
  <si>
    <t>8412</t>
  </si>
  <si>
    <t>8413</t>
  </si>
  <si>
    <t>8503</t>
  </si>
  <si>
    <t>8504</t>
  </si>
  <si>
    <t>8505</t>
  </si>
  <si>
    <t>8501</t>
  </si>
  <si>
    <t>8502</t>
  </si>
  <si>
    <t>単価</t>
    <rPh sb="0" eb="2">
      <t>タンカ</t>
    </rPh>
    <phoneticPr fontId="2"/>
  </si>
  <si>
    <t>(</t>
    <phoneticPr fontId="2"/>
  </si>
  <si>
    <t>)</t>
    <phoneticPr fontId="2"/>
  </si>
  <si>
    <t>単位</t>
    <rPh sb="0" eb="2">
      <t>タンイ</t>
    </rPh>
    <phoneticPr fontId="2"/>
  </si>
  <si>
    <t>単価
減免無し</t>
    <rPh sb="3" eb="6">
      <t>ゲンメンナ</t>
    </rPh>
    <phoneticPr fontId="28"/>
  </si>
  <si>
    <t>コード
減免無し</t>
    <phoneticPr fontId="2"/>
  </si>
  <si>
    <t>単価
50％減免</t>
    <rPh sb="0" eb="2">
      <t>タンカ</t>
    </rPh>
    <rPh sb="6" eb="8">
      <t>ゲンメン</t>
    </rPh>
    <phoneticPr fontId="28"/>
  </si>
  <si>
    <t>コード
50％減免</t>
    <phoneticPr fontId="2"/>
  </si>
  <si>
    <t>　</t>
    <phoneticPr fontId="2"/>
  </si>
  <si>
    <t>時間</t>
  </si>
  <si>
    <t>日</t>
    <phoneticPr fontId="2"/>
  </si>
  <si>
    <t>枚・B0判</t>
    <phoneticPr fontId="2"/>
  </si>
  <si>
    <t>枚・A0判</t>
    <phoneticPr fontId="2"/>
  </si>
  <si>
    <t>枚・A1判</t>
    <phoneticPr fontId="2"/>
  </si>
  <si>
    <t>枚・A2判</t>
    <phoneticPr fontId="2"/>
  </si>
  <si>
    <t>決裁日</t>
    <rPh sb="0" eb="3">
      <t>ケッサイビ</t>
    </rPh>
    <phoneticPr fontId="2"/>
  </si>
  <si>
    <t>数字</t>
    <rPh sb="0" eb="2">
      <t>スウジ</t>
    </rPh>
    <phoneticPr fontId="2"/>
  </si>
  <si>
    <t>すべての機器</t>
    <rPh sb="4" eb="6">
      <t>キキ</t>
    </rPh>
    <phoneticPr fontId="2"/>
  </si>
  <si>
    <t>単価
100％減免</t>
    <rPh sb="0" eb="2">
      <t>タンカ</t>
    </rPh>
    <rPh sb="7" eb="9">
      <t>ゲンメン</t>
    </rPh>
    <phoneticPr fontId="28"/>
  </si>
  <si>
    <t>食品加工試験機</t>
    <phoneticPr fontId="28"/>
  </si>
  <si>
    <t>電気試験機器</t>
    <phoneticPr fontId="2"/>
  </si>
  <si>
    <t>物性試験・薄膜作成等機器</t>
    <phoneticPr fontId="28"/>
  </si>
  <si>
    <t>硬度試験機器</t>
    <phoneticPr fontId="2"/>
  </si>
  <si>
    <t>摩擦・摩耗試験機器</t>
    <phoneticPr fontId="28"/>
  </si>
  <si>
    <t>強度試験機器</t>
    <phoneticPr fontId="2"/>
  </si>
  <si>
    <t>311-3195</t>
    <phoneticPr fontId="2"/>
  </si>
  <si>
    <t>茨城県東茨城郡茨城町長岡3781-1</t>
    <phoneticPr fontId="2"/>
  </si>
  <si>
    <t>茨城県産業技術イノベーションセンター</t>
    <phoneticPr fontId="2"/>
  </si>
  <si>
    <t>記入例</t>
    <rPh sb="0" eb="3">
      <t>キニュウレイ</t>
    </rPh>
    <phoneticPr fontId="2"/>
  </si>
  <si>
    <t>設備機器名</t>
    <rPh sb="0" eb="4">
      <t>セツビ</t>
    </rPh>
    <rPh sb="4" eb="5">
      <t>メイ</t>
    </rPh>
    <phoneticPr fontId="2"/>
  </si>
  <si>
    <t>※本記入例を参考に設備使用申請書（別シート）に記入願います</t>
    <rPh sb="1" eb="2">
      <t>ホン</t>
    </rPh>
    <rPh sb="2" eb="4">
      <t>キニュウ</t>
    </rPh>
    <rPh sb="4" eb="5">
      <t>レイ</t>
    </rPh>
    <rPh sb="6" eb="8">
      <t>サンコウ</t>
    </rPh>
    <rPh sb="9" eb="16">
      <t>セツビシヨウシンセイショ</t>
    </rPh>
    <rPh sb="17" eb="18">
      <t>ベツ</t>
    </rPh>
    <rPh sb="23" eb="26">
      <t>キニュウネガ</t>
    </rPh>
    <phoneticPr fontId="2"/>
  </si>
  <si>
    <t>029-293-7212</t>
    <phoneticPr fontId="2"/>
  </si>
  <si>
    <t>赤外分光光度計</t>
    <phoneticPr fontId="2"/>
  </si>
  <si>
    <t>https://www.itic.pref.ibaraki.jp/facility/</t>
    <phoneticPr fontId="2"/>
  </si>
  <si>
    <t>使用する機器</t>
    <rPh sb="0" eb="2">
      <t>シヨウ</t>
    </rPh>
    <rPh sb="4" eb="6">
      <t>キキ</t>
    </rPh>
    <phoneticPr fontId="2"/>
  </si>
  <si>
    <t>以下センター職員記入欄</t>
    <phoneticPr fontId="2"/>
  </si>
  <si>
    <t>②コード、５０％減免単価、単位を追加</t>
    <rPh sb="8" eb="10">
      <t>ゲンメン</t>
    </rPh>
    <rPh sb="10" eb="12">
      <t>タンカ</t>
    </rPh>
    <rPh sb="13" eb="15">
      <t>タンイ</t>
    </rPh>
    <rPh sb="16" eb="18">
      <t>ツイカ</t>
    </rPh>
    <phoneticPr fontId="2"/>
  </si>
  <si>
    <t>　⇒枠線を動かすとセルの枠線に容易に合わせることができる</t>
    <rPh sb="2" eb="4">
      <t>ワクセン</t>
    </rPh>
    <rPh sb="5" eb="6">
      <t>ウゴ</t>
    </rPh>
    <rPh sb="12" eb="14">
      <t>ワクセン</t>
    </rPh>
    <rPh sb="15" eb="17">
      <t>ヨウイ</t>
    </rPh>
    <rPh sb="18" eb="19">
      <t>ア</t>
    </rPh>
    <phoneticPr fontId="2"/>
  </si>
  <si>
    <t>　⇒チェックボックスに連動して「TRUE」「FALSE」を表示するようになる。</t>
    <rPh sb="11" eb="13">
      <t>レンドウ</t>
    </rPh>
    <rPh sb="29" eb="31">
      <t>ヒョウジ</t>
    </rPh>
    <phoneticPr fontId="2"/>
  </si>
  <si>
    <t>※チェックボックスを入力したセルをコピーする場合は、⑦を行う前にコピーする。（連動するセルを指定した後ではコピー元の✔の有無に連動する。）</t>
    <rPh sb="10" eb="12">
      <t>ニュウリョク</t>
    </rPh>
    <rPh sb="22" eb="24">
      <t>バアイ</t>
    </rPh>
    <rPh sb="28" eb="29">
      <t>オコナ</t>
    </rPh>
    <rPh sb="30" eb="31">
      <t>マエ</t>
    </rPh>
    <rPh sb="39" eb="41">
      <t>レンドウ</t>
    </rPh>
    <rPh sb="46" eb="48">
      <t>シテイ</t>
    </rPh>
    <rPh sb="50" eb="51">
      <t>アト</t>
    </rPh>
    <rPh sb="56" eb="57">
      <t>モト</t>
    </rPh>
    <rPh sb="60" eb="62">
      <t>ウム</t>
    </rPh>
    <rPh sb="63" eb="65">
      <t>レンドウ</t>
    </rPh>
    <phoneticPr fontId="2"/>
  </si>
  <si>
    <t>　そのため、連動するセルは個別に設定する必要がある。</t>
    <rPh sb="6" eb="8">
      <t>レンドウ</t>
    </rPh>
    <rPh sb="13" eb="15">
      <t>コベツ</t>
    </rPh>
    <rPh sb="16" eb="18">
      <t>セッテイ</t>
    </rPh>
    <rPh sb="20" eb="22">
      <t>ヒツヨウ</t>
    </rPh>
    <phoneticPr fontId="2"/>
  </si>
  <si>
    <t>https://www.itic.pref.ibaraki.jp/facility/</t>
    <phoneticPr fontId="2"/>
  </si>
  <si>
    <t>【チェックリスト】</t>
    <phoneticPr fontId="2"/>
  </si>
  <si>
    <t>①手数料使用料管理一覧のリストを作成し、一覧シートへコピー</t>
    <rPh sb="1" eb="4">
      <t>テスウリョウ</t>
    </rPh>
    <rPh sb="4" eb="7">
      <t>シヨウリョウ</t>
    </rPh>
    <rPh sb="7" eb="11">
      <t>カンリイチラン</t>
    </rPh>
    <rPh sb="16" eb="18">
      <t>サクセイ</t>
    </rPh>
    <rPh sb="20" eb="22">
      <t>イチラン</t>
    </rPh>
    <phoneticPr fontId="2"/>
  </si>
  <si>
    <t>【実施伺】本件、受諾してよろしいか。</t>
    <rPh sb="1" eb="3">
      <t>ジッシ</t>
    </rPh>
    <rPh sb="3" eb="4">
      <t>ウカガイ</t>
    </rPh>
    <rPh sb="5" eb="7">
      <t>ホンケン</t>
    </rPh>
    <rPh sb="8" eb="10">
      <t>ジュダク</t>
    </rPh>
    <phoneticPr fontId="2"/>
  </si>
  <si>
    <t>E-MAIL</t>
    <phoneticPr fontId="2"/>
  </si>
  <si>
    <t>所属部署</t>
    <rPh sb="0" eb="4">
      <t>ショゾクブショ</t>
    </rPh>
    <phoneticPr fontId="2"/>
  </si>
  <si>
    <t>役職・氏名</t>
    <rPh sb="0" eb="2">
      <t>ヤクショク</t>
    </rPh>
    <rPh sb="3" eb="5">
      <t>シメイ</t>
    </rPh>
    <phoneticPr fontId="2"/>
  </si>
  <si>
    <t>（１）</t>
    <phoneticPr fontId="2"/>
  </si>
  <si>
    <t>（２）</t>
    <phoneticPr fontId="2"/>
  </si>
  <si>
    <t>（３）</t>
    <phoneticPr fontId="2"/>
  </si>
  <si>
    <t>TEL</t>
    <phoneticPr fontId="2"/>
  </si>
  <si>
    <t>（４）</t>
  </si>
  <si>
    <t>製品の性能評価</t>
  </si>
  <si>
    <t>〇個、〇個所、〇式、〇通りなど</t>
    <phoneticPr fontId="2"/>
  </si>
  <si>
    <t>○○部○○課</t>
    <rPh sb="2" eb="3">
      <t>ブ</t>
    </rPh>
    <rPh sb="5" eb="6">
      <t>カ</t>
    </rPh>
    <phoneticPr fontId="2"/>
  </si>
  <si>
    <t>主任　○○　○○</t>
    <rPh sb="0" eb="2">
      <t>シュニン</t>
    </rPh>
    <phoneticPr fontId="2"/>
  </si>
  <si>
    <t>029-293-7213</t>
    <phoneticPr fontId="2"/>
  </si>
  <si>
    <t>誓 約 書</t>
  </si>
  <si>
    <t>茨城県産業技術イノベーションセンター長　 殿</t>
    <rPh sb="3" eb="5">
      <t>サンギョウ</t>
    </rPh>
    <phoneticPr fontId="2"/>
  </si>
  <si>
    <t>電話番号</t>
  </si>
  <si>
    <t>事業所名</t>
  </si>
  <si>
    <t xml:space="preserve">事業主名
（代表者）　　　　　　　　　  　　            　　　　 </t>
    <rPh sb="0" eb="3">
      <t>ジギョウヌシ</t>
    </rPh>
    <rPh sb="3" eb="4">
      <t>メイ</t>
    </rPh>
    <phoneticPr fontId="2"/>
  </si>
  <si>
    <t>原子吸光分析装置</t>
    <phoneticPr fontId="2"/>
  </si>
  <si>
    <t>③非表示列を再表示</t>
    <rPh sb="1" eb="4">
      <t>ヒヒョウジ</t>
    </rPh>
    <rPh sb="4" eb="5">
      <t>レツ</t>
    </rPh>
    <rPh sb="6" eb="9">
      <t>サイヒョウジ</t>
    </rPh>
    <phoneticPr fontId="2"/>
  </si>
  <si>
    <t>③</t>
    <phoneticPr fontId="2"/>
  </si>
  <si>
    <t>④ファイル⇒オプション⇒リボンのユーザー設定⇒開発に✔</t>
    <rPh sb="20" eb="22">
      <t>セッテイ</t>
    </rPh>
    <rPh sb="23" eb="25">
      <t>カイハツ</t>
    </rPh>
    <phoneticPr fontId="2"/>
  </si>
  <si>
    <t>④</t>
    <phoneticPr fontId="2"/>
  </si>
  <si>
    <t>⑤</t>
    <phoneticPr fontId="2"/>
  </si>
  <si>
    <t>⑤挿入したい場所で、開発タブの挿入⇒チェックボックスを選択</t>
    <rPh sb="1" eb="3">
      <t>ソウニュウ</t>
    </rPh>
    <rPh sb="6" eb="8">
      <t>バショ</t>
    </rPh>
    <rPh sb="10" eb="12">
      <t>カイハツ</t>
    </rPh>
    <rPh sb="15" eb="17">
      <t>ソウニュウ</t>
    </rPh>
    <rPh sb="27" eb="29">
      <t>センタク</t>
    </rPh>
    <phoneticPr fontId="2"/>
  </si>
  <si>
    <t>⑥チェックボックス横の文字を削除</t>
    <rPh sb="9" eb="10">
      <t>ヨコ</t>
    </rPh>
    <rPh sb="11" eb="13">
      <t>モジ</t>
    </rPh>
    <rPh sb="14" eb="16">
      <t>サクジョ</t>
    </rPh>
    <phoneticPr fontId="2"/>
  </si>
  <si>
    <t>⑥</t>
    <phoneticPr fontId="2"/>
  </si>
  <si>
    <t>⑦チェックボックスを選択したまま、図形の書式タブ⇒配置⇒枠線に合わせる</t>
    <rPh sb="10" eb="12">
      <t>センタク</t>
    </rPh>
    <rPh sb="17" eb="19">
      <t>ズケイ</t>
    </rPh>
    <rPh sb="20" eb="22">
      <t>ショシキ</t>
    </rPh>
    <rPh sb="25" eb="27">
      <t>ハイチ</t>
    </rPh>
    <rPh sb="28" eb="30">
      <t>ワクセン</t>
    </rPh>
    <rPh sb="31" eb="32">
      <t>ア</t>
    </rPh>
    <phoneticPr fontId="2"/>
  </si>
  <si>
    <t>⑦</t>
    <phoneticPr fontId="2"/>
  </si>
  <si>
    <t>⑧チェックボックスを選択したまま右クリック⇒コントロールの書式設定⇒チェックボックスの右隣のセルをクリック</t>
    <rPh sb="10" eb="12">
      <t>センタク</t>
    </rPh>
    <rPh sb="16" eb="17">
      <t>ミギ</t>
    </rPh>
    <rPh sb="29" eb="31">
      <t>ショシキ</t>
    </rPh>
    <rPh sb="31" eb="33">
      <t>セッテイ</t>
    </rPh>
    <rPh sb="43" eb="44">
      <t>ミギ</t>
    </rPh>
    <rPh sb="44" eb="45">
      <t>トナリ</t>
    </rPh>
    <phoneticPr fontId="2"/>
  </si>
  <si>
    <t>⑧</t>
    <phoneticPr fontId="2"/>
  </si>
  <si>
    <t>⑨</t>
    <phoneticPr fontId="2"/>
  </si>
  <si>
    <t>【留意事項】</t>
    <rPh sb="1" eb="5">
      <t>リュウイジコウ</t>
    </rPh>
    <phoneticPr fontId="2"/>
  </si>
  <si>
    <t>項目削除により行を削除した場合、チェックボックスだけ残ってしまうため、チェックボックスとリンクされているセルを確認のうえ、削除すること。</t>
    <rPh sb="0" eb="4">
      <t>コウモクサクジョ</t>
    </rPh>
    <rPh sb="7" eb="8">
      <t>ギョウ</t>
    </rPh>
    <rPh sb="9" eb="11">
      <t>サクジョ</t>
    </rPh>
    <rPh sb="13" eb="15">
      <t>バアイ</t>
    </rPh>
    <rPh sb="26" eb="27">
      <t>ノコ</t>
    </rPh>
    <rPh sb="55" eb="57">
      <t>カクニン</t>
    </rPh>
    <rPh sb="61" eb="63">
      <t>サクジョ</t>
    </rPh>
    <phoneticPr fontId="2"/>
  </si>
  <si>
    <t>その他</t>
    <rPh sb="2" eb="3">
      <t>タ</t>
    </rPh>
    <phoneticPr fontId="2"/>
  </si>
  <si>
    <t xml:space="preserve">住　　  所 </t>
    <phoneticPr fontId="2"/>
  </si>
  <si>
    <t>茨城県東茨城郡茨城町長岡3781-1</t>
    <phoneticPr fontId="2"/>
  </si>
  <si>
    <t>029-293-7212</t>
    <phoneticPr fontId="2"/>
  </si>
  <si>
    <t>茨城県産業技術イノベーションセンター</t>
    <phoneticPr fontId="2"/>
  </si>
  <si>
    <t>代表取締役　茨城　太郎</t>
    <phoneticPr fontId="2"/>
  </si>
  <si>
    <t>次により，貴センターの設備を使用したいので，申請します。</t>
    <rPh sb="0" eb="1">
      <t>ツギ</t>
    </rPh>
    <rPh sb="5" eb="6">
      <t>キ</t>
    </rPh>
    <rPh sb="11" eb="13">
      <t>セツビ</t>
    </rPh>
    <rPh sb="14" eb="16">
      <t>シヨウ</t>
    </rPh>
    <rPh sb="22" eb="24">
      <t>シンセイ</t>
    </rPh>
    <phoneticPr fontId="2"/>
  </si>
  <si>
    <t>１　関係規定及び茨城県産業技術イノベーションセンター職員の指示に従います。
２　設備使用にあたっては、申請書に記載した目的以外の利用はいたしません。
３　設備使用にあたって、必要な工具、原材料は当社（使用者）の負担で持参し、持参した
　もの及び発生した廃棄物等は当社（使用者）がすべて持ち帰ります。
４　当社（使用者）が故意又は自らの過失により試験機器等を滅失又はき損した場合は、
　当社（使用者）が滅失又はき損した当該機器の補てん又は修理等を行い、茨城県産業
　技術イノベーションセンターに損害を賠償します。
５　次に掲げる(1)または(2)により当社（使用者）が被った損害については、当社（使用者）
　が全責任を負い、茨城県産業技術イノベーションセンターに損害賠償等の請求は一切
　行いません。
　(1)　当社（使用者）の故意又は過失により発生した事故
　(2)　自然災害
６　設備使用により得られたデータを公開する場合は、茨城県及び茨城県産業技術
　イノベーションセンターの名称を一切使用いたしません。</t>
    <rPh sb="8" eb="11">
      <t>イバラキケン</t>
    </rPh>
    <rPh sb="11" eb="15">
      <t>サンギョウギジュツ</t>
    </rPh>
    <rPh sb="41" eb="45">
      <t>セツビシヨウ</t>
    </rPh>
    <rPh sb="79" eb="83">
      <t>セツビシヨウ</t>
    </rPh>
    <rPh sb="102" eb="105">
      <t>シヨウシャ</t>
    </rPh>
    <rPh sb="136" eb="139">
      <t>シヨウシャ</t>
    </rPh>
    <rPh sb="158" eb="160">
      <t>シヨウ</t>
    </rPh>
    <rPh sb="175" eb="179">
      <t>シケンキキ</t>
    </rPh>
    <rPh sb="228" eb="231">
      <t>イバラキケン</t>
    </rPh>
    <rPh sb="282" eb="284">
      <t>シヨウ</t>
    </rPh>
    <rPh sb="301" eb="303">
      <t>シヨウ</t>
    </rPh>
    <rPh sb="315" eb="322">
      <t>イバラキケンサンギョウギジュツ</t>
    </rPh>
    <rPh sb="363" eb="365">
      <t>シヨウ</t>
    </rPh>
    <rPh sb="398" eb="402">
      <t>セツビシヨウ</t>
    </rPh>
    <rPh sb="413" eb="415">
      <t>コウカイ</t>
    </rPh>
    <rPh sb="417" eb="419">
      <t>バアイ</t>
    </rPh>
    <rPh sb="421" eb="424">
      <t>イバラキケン</t>
    </rPh>
    <rPh sb="426" eb="433">
      <t>イバラキケンサンギョウギジュツ</t>
    </rPh>
    <phoneticPr fontId="2"/>
  </si>
  <si>
    <t>富田</t>
    <rPh sb="0" eb="2">
      <t>トミタ</t>
    </rPh>
    <phoneticPr fontId="76"/>
  </si>
  <si>
    <t>小松</t>
    <rPh sb="0" eb="2">
      <t>コマツ</t>
    </rPh>
    <phoneticPr fontId="76"/>
  </si>
  <si>
    <t>平山</t>
    <rPh sb="0" eb="2">
      <t>ヒラヤマ</t>
    </rPh>
    <phoneticPr fontId="76"/>
  </si>
  <si>
    <t>浅野</t>
    <rPh sb="0" eb="2">
      <t>アサノ</t>
    </rPh>
    <phoneticPr fontId="28"/>
  </si>
  <si>
    <t>吉浦</t>
    <rPh sb="0" eb="2">
      <t>ヨシウラ</t>
    </rPh>
    <phoneticPr fontId="76"/>
  </si>
  <si>
    <t>岩佐</t>
    <rPh sb="0" eb="2">
      <t>イワサ</t>
    </rPh>
    <phoneticPr fontId="76"/>
  </si>
  <si>
    <t>中川</t>
    <rPh sb="0" eb="2">
      <t>ナカガワ</t>
    </rPh>
    <phoneticPr fontId="28"/>
  </si>
  <si>
    <t>新木</t>
    <rPh sb="0" eb="2">
      <t>アラキ</t>
    </rPh>
    <phoneticPr fontId="76"/>
  </si>
  <si>
    <t>國谷</t>
    <rPh sb="0" eb="2">
      <t>クニヤ</t>
    </rPh>
    <phoneticPr fontId="76"/>
  </si>
  <si>
    <t>稲葉</t>
    <rPh sb="0" eb="2">
      <t>イナバ</t>
    </rPh>
    <phoneticPr fontId="76"/>
  </si>
  <si>
    <t>杉浦</t>
    <rPh sb="0" eb="2">
      <t>スギウラ</t>
    </rPh>
    <phoneticPr fontId="76"/>
  </si>
  <si>
    <t>吉田</t>
    <rPh sb="0" eb="2">
      <t>ヨシダ</t>
    </rPh>
    <phoneticPr fontId="76"/>
  </si>
  <si>
    <t>澤畠</t>
    <rPh sb="0" eb="2">
      <t>サワハタ</t>
    </rPh>
    <phoneticPr fontId="76"/>
  </si>
  <si>
    <t>　</t>
    <phoneticPr fontId="2"/>
  </si>
  <si>
    <t>バージョン情報</t>
    <rPh sb="5" eb="7">
      <t>ジョウホウ</t>
    </rPh>
    <phoneticPr fontId="2"/>
  </si>
  <si>
    <t>ver.5（R7.4.1）</t>
    <phoneticPr fontId="2"/>
  </si>
  <si>
    <t>シャルピー衝撃試験機</t>
    <rPh sb="5" eb="10">
      <t>しょうげきしけんき</t>
    </rPh>
    <phoneticPr fontId="31" type="Hiragana"/>
  </si>
  <si>
    <t>設備使用者連絡先</t>
    <phoneticPr fontId="2"/>
  </si>
  <si>
    <t>代表取締役　茨城　太郎</t>
    <rPh sb="0" eb="5">
      <t>ダイヒョウトリシマリヤク</t>
    </rPh>
    <rPh sb="6" eb="8">
      <t>イバラキ</t>
    </rPh>
    <rPh sb="9" eb="11">
      <t>タロウ</t>
    </rPh>
    <phoneticPr fontId="2"/>
  </si>
  <si>
    <t>ver6（R7.10.1）</t>
    <phoneticPr fontId="2"/>
  </si>
  <si>
    <t>××××＠○○○○.jp</t>
    <phoneticPr fontId="2"/>
  </si>
  <si>
    <t>コードNo</t>
    <phoneticPr fontId="2"/>
  </si>
  <si>
    <t>設　備　機　器　名</t>
    <rPh sb="0" eb="1">
      <t>セツ</t>
    </rPh>
    <rPh sb="2" eb="3">
      <t>ビ</t>
    </rPh>
    <rPh sb="4" eb="5">
      <t>キ</t>
    </rPh>
    <rPh sb="6" eb="7">
      <t>ウツワ</t>
    </rPh>
    <rPh sb="8" eb="9">
      <t>メイ</t>
    </rPh>
    <phoneticPr fontId="2"/>
  </si>
  <si>
    <t>単   価</t>
    <rPh sb="0" eb="1">
      <t>タン</t>
    </rPh>
    <rPh sb="4" eb="5">
      <t>アタイ</t>
    </rPh>
    <phoneticPr fontId="2"/>
  </si>
  <si>
    <t>単位数</t>
    <rPh sb="0" eb="3">
      <t>タンイスウ</t>
    </rPh>
    <phoneticPr fontId="2"/>
  </si>
  <si>
    <t>金 額</t>
    <rPh sb="0" eb="1">
      <t>キン</t>
    </rPh>
    <rPh sb="2" eb="3">
      <t>ガク</t>
    </rPh>
    <phoneticPr fontId="2"/>
  </si>
  <si>
    <t>確 認 者</t>
    <phoneticPr fontId="2"/>
  </si>
  <si>
    <t>使用料
【税込み】</t>
    <rPh sb="0" eb="3">
      <t>シヨウリョウ</t>
    </rPh>
    <rPh sb="5" eb="7">
      <t>ゼイコ</t>
    </rPh>
    <phoneticPr fontId="2"/>
  </si>
  <si>
    <t>領収月日</t>
    <rPh sb="0" eb="2">
      <t>リョウシュウ</t>
    </rPh>
    <rPh sb="2" eb="4">
      <t>ガッピ</t>
    </rPh>
    <phoneticPr fontId="2"/>
  </si>
  <si>
    <t>領収番号</t>
    <rPh sb="0" eb="2">
      <t>リョウシュウ</t>
    </rPh>
    <rPh sb="2" eb="4">
      <t>バンゴウ</t>
    </rPh>
    <phoneticPr fontId="2"/>
  </si>
  <si>
    <t>　私、このたび設備使用者　　　　　</t>
    <phoneticPr fontId="2"/>
  </si>
  <si>
    <t>が貴所の試験機器の設備を使用</t>
    <phoneticPr fontId="2"/>
  </si>
  <si>
    <t>することにつきましては、以下を遵守することを誓約します。</t>
    <phoneticPr fontId="2"/>
  </si>
  <si>
    <t>水戸　次郎</t>
    <rPh sb="0" eb="2">
      <t>ミト</t>
    </rPh>
    <rPh sb="3" eb="5">
      <t>ジロウ</t>
    </rPh>
    <phoneticPr fontId="2"/>
  </si>
  <si>
    <t>今日の日付(参考）</t>
    <rPh sb="0" eb="2">
      <t>キョウ</t>
    </rPh>
    <rPh sb="3" eb="5">
      <t>ヒヅケ</t>
    </rPh>
    <rPh sb="6" eb="8">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</si>
</sst>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411]e;@"/>
    <numFmt numFmtId="177" formatCode="0_);[Red]\(0\)"/>
    <numFmt numFmtId="178" formatCode="#,###&quot; 件&quot;"/>
    <numFmt numFmtId="179" formatCode="#,##0&quot;円&quot;"/>
    <numFmt numFmtId="180" formatCode="#,##0_ &quot;円&quot;"/>
    <numFmt numFmtId="181" formatCode="0_ "/>
    <numFmt numFmtId="182" formatCode="#,##0&quot;月&quot;"/>
    <numFmt numFmtId="183" formatCode="#,##0&quot;日&quot;"/>
    <numFmt numFmtId="184" formatCode="&quot;申&quot;&quot;請&quot;&quot;件&quot;&quot;数&quot;\ \ &quot;合&quot;&quot;計&quot;\ ##0\ &quot;件&quot;"/>
    <numFmt numFmtId="185" formatCode="&quot;令&quot;&quot;和&quot;##0&quot;年&quot;"/>
    <numFmt numFmtId="186" formatCode="[White]&quot;減免率&quot;0%"/>
    <numFmt numFmtId="187" formatCode="&quot;使用する機器の合計 &quot;##0&quot; 件&quot;"/>
  </numFmts>
  <fonts count="91">
    <font>
      <sz val="11"/>
      <name val="ＭＳ Ｐゴシック"/>
      <family val="3"/>
      <charset val="128"/>
    </font>
    <font>
      <sz val="11"/>
      <name val="ＭＳ Ｐゴシック"/>
      <family val="3"/>
      <charset val="128"/>
    </font>
    <font>
      <sz val="6"/>
      <name val="ＭＳ Ｐゴシック"/>
      <family val="3"/>
      <charset val="128"/>
    </font>
    <font>
      <sz val="18"/>
      <name val="ＭＳ Ｐ明朝"/>
      <family val="1"/>
      <charset val="128"/>
    </font>
    <font>
      <sz val="24"/>
      <name val="ＭＳ Ｐゴシック"/>
      <family val="3"/>
      <charset val="128"/>
    </font>
    <font>
      <sz val="12"/>
      <name val="ＭＳ Ｐ明朝"/>
      <family val="1"/>
      <charset val="128"/>
    </font>
    <font>
      <sz val="11"/>
      <name val="ＭＳ Ｐ明朝"/>
      <family val="1"/>
      <charset val="128"/>
    </font>
    <font>
      <sz val="16"/>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10"/>
      <name val="ＭＳ Ｐ明朝"/>
      <family val="1"/>
      <charset val="128"/>
    </font>
    <font>
      <sz val="18"/>
      <name val="ＭＳ Ｐゴシック"/>
      <family val="3"/>
      <charset val="128"/>
    </font>
    <font>
      <sz val="12"/>
      <name val="ＭＳ Ｐゴシック"/>
      <family val="3"/>
      <charset val="128"/>
    </font>
    <font>
      <sz val="20"/>
      <name val="ＭＳ Ｐ明朝"/>
      <family val="1"/>
      <charset val="128"/>
    </font>
    <font>
      <sz val="10"/>
      <name val="ＭＳ Ｐゴシック"/>
      <family val="3"/>
      <charset val="128"/>
    </font>
    <font>
      <sz val="14"/>
      <name val="ＭＳ Ｐゴシック"/>
      <family val="3"/>
      <charset val="128"/>
      <scheme val="minor"/>
    </font>
    <font>
      <sz val="10"/>
      <name val="ＭＳ Ｐゴシック"/>
      <family val="3"/>
      <charset val="128"/>
      <scheme val="minor"/>
    </font>
    <font>
      <sz val="11"/>
      <name val="ＪＳゴシック"/>
      <family val="3"/>
      <charset val="128"/>
    </font>
    <font>
      <sz val="15"/>
      <name val="ＭＳ Ｐゴシック"/>
      <family val="3"/>
      <charset val="128"/>
    </font>
    <font>
      <sz val="15"/>
      <name val="ＭＳ Ｐ明朝"/>
      <family val="1"/>
      <charset val="128"/>
    </font>
    <font>
      <b/>
      <sz val="11"/>
      <name val="ＭＳ Ｐゴシック"/>
      <family val="3"/>
      <charset val="128"/>
    </font>
    <font>
      <b/>
      <sz val="11"/>
      <color rgb="FFFF0000"/>
      <name val="ＭＳ Ｐゴシック"/>
      <family val="3"/>
      <charset val="128"/>
    </font>
    <font>
      <b/>
      <sz val="10"/>
      <name val="ＭＳ Ｐゴシック"/>
      <family val="3"/>
      <charset val="128"/>
    </font>
    <font>
      <b/>
      <sz val="12"/>
      <name val="ＭＳ Ｐゴシック"/>
      <family val="3"/>
      <charset val="128"/>
    </font>
    <font>
      <b/>
      <sz val="9"/>
      <color indexed="81"/>
      <name val="ＭＳ Ｐゴシック"/>
      <family val="3"/>
      <charset val="128"/>
    </font>
    <font>
      <sz val="9"/>
      <color indexed="81"/>
      <name val="ＭＳ Ｐゴシック"/>
      <family val="3"/>
      <charset val="128"/>
    </font>
    <font>
      <sz val="10"/>
      <name val="ＭＳ ゴシック"/>
      <family val="3"/>
      <charset val="128"/>
    </font>
    <font>
      <sz val="6"/>
      <name val="ＭＳ ゴシック"/>
      <family val="3"/>
      <charset val="128"/>
    </font>
    <font>
      <sz val="10"/>
      <color theme="1"/>
      <name val="ＭＳ ゴシック"/>
      <family val="3"/>
      <charset val="128"/>
    </font>
    <font>
      <sz val="10"/>
      <color rgb="FFFF0000"/>
      <name val="ＭＳ ゴシック"/>
      <family val="3"/>
      <charset val="128"/>
    </font>
    <font>
      <sz val="12"/>
      <name val="ＭＳ ゴシック"/>
      <family val="3"/>
      <charset val="128"/>
    </font>
    <font>
      <b/>
      <sz val="11"/>
      <color indexed="52"/>
      <name val="ＭＳ Ｐゴシック"/>
      <family val="3"/>
      <charset val="128"/>
    </font>
    <font>
      <sz val="11"/>
      <color indexed="20"/>
      <name val="ＭＳ Ｐゴシック"/>
      <family val="3"/>
      <charset val="128"/>
    </font>
    <font>
      <b/>
      <sz val="9"/>
      <color indexed="81"/>
      <name val="MS P ゴシック"/>
      <family val="3"/>
      <charset val="128"/>
    </font>
    <font>
      <sz val="22"/>
      <name val="ＭＳ Ｐゴシック"/>
      <family val="3"/>
      <charset val="128"/>
    </font>
    <font>
      <b/>
      <sz val="16"/>
      <name val="ＭＳ Ｐ明朝"/>
      <family val="1"/>
      <charset val="128"/>
    </font>
    <font>
      <b/>
      <sz val="20"/>
      <name val="ＭＳ Ｐ明朝"/>
      <family val="1"/>
      <charset val="128"/>
    </font>
    <font>
      <b/>
      <sz val="14"/>
      <name val="ＭＳ ゴシック"/>
      <family val="3"/>
      <charset val="128"/>
    </font>
    <font>
      <sz val="20"/>
      <name val="ＭＳ Ｐゴシック"/>
      <family val="3"/>
      <charset val="128"/>
    </font>
    <font>
      <sz val="8"/>
      <name val="ＭＳ Ｐゴシック"/>
      <family val="3"/>
      <charset val="128"/>
    </font>
    <font>
      <sz val="14"/>
      <name val="ＭＳ 明朝"/>
      <family val="1"/>
      <charset val="128"/>
    </font>
    <font>
      <b/>
      <sz val="16"/>
      <name val="ＭＳ ゴシック"/>
      <family val="3"/>
      <charset val="128"/>
    </font>
    <font>
      <sz val="11"/>
      <color rgb="FFFF0000"/>
      <name val="ＭＳ Ｐゴシック"/>
      <family val="3"/>
      <charset val="128"/>
    </font>
    <font>
      <sz val="9"/>
      <color theme="0" tint="-0.499984740745262"/>
      <name val="ＭＳ ゴシック"/>
      <family val="3"/>
      <charset val="128"/>
    </font>
    <font>
      <sz val="10"/>
      <color theme="0" tint="-0.499984740745262"/>
      <name val="ＭＳ ゴシック"/>
      <family val="3"/>
      <charset val="128"/>
    </font>
    <font>
      <sz val="10"/>
      <color theme="0" tint="-0.499984740745262"/>
      <name val="ＭＳ Ｐゴシック"/>
      <family val="3"/>
      <charset val="128"/>
    </font>
    <font>
      <sz val="14"/>
      <color theme="0" tint="-0.499984740745262"/>
      <name val="ＭＳ ゴシック"/>
      <family val="3"/>
      <charset val="128"/>
    </font>
    <font>
      <sz val="11"/>
      <color theme="0" tint="-0.499984740745262"/>
      <name val="ＭＳ Ｐゴシック"/>
      <family val="3"/>
      <charset val="128"/>
    </font>
    <font>
      <sz val="9"/>
      <name val="ＭＳ Ｐゴシック"/>
      <family val="3"/>
      <charset val="128"/>
    </font>
    <font>
      <sz val="9"/>
      <name val="ＭＳ Ｐゴシック"/>
      <family val="3"/>
      <charset val="128"/>
      <scheme val="minor"/>
    </font>
    <font>
      <b/>
      <sz val="18"/>
      <color rgb="FFFFC000"/>
      <name val="ＭＳ Ｐゴシック"/>
      <family val="3"/>
      <charset val="128"/>
    </font>
    <font>
      <b/>
      <sz val="14"/>
      <name val="ＭＳ Ｐゴシック"/>
      <family val="3"/>
      <charset val="128"/>
    </font>
    <font>
      <b/>
      <sz val="18"/>
      <color rgb="FF00FF00"/>
      <name val="ＭＳ Ｐゴシック"/>
      <family val="3"/>
      <charset val="128"/>
    </font>
    <font>
      <b/>
      <sz val="18"/>
      <color rgb="FF00FFFF"/>
      <name val="ＭＳ Ｐゴシック"/>
      <family val="3"/>
      <charset val="128"/>
    </font>
    <font>
      <b/>
      <sz val="18"/>
      <color rgb="FFCC00CC"/>
      <name val="ＭＳ Ｐゴシック"/>
      <family val="3"/>
      <charset val="128"/>
    </font>
    <font>
      <b/>
      <sz val="14"/>
      <color rgb="FFFF0000"/>
      <name val="ＭＳ 明朝"/>
      <family val="1"/>
      <charset val="128"/>
    </font>
    <font>
      <b/>
      <sz val="14"/>
      <color rgb="FFFF0000"/>
      <name val="ＭＳ Ｐ明朝"/>
      <family val="1"/>
      <charset val="128"/>
    </font>
    <font>
      <b/>
      <sz val="16"/>
      <color rgb="FFFF0000"/>
      <name val="ＭＳ Ｐ明朝"/>
      <family val="1"/>
      <charset val="128"/>
    </font>
    <font>
      <b/>
      <sz val="36"/>
      <color rgb="FFFF0000"/>
      <name val="ＭＳ Ｐ明朝"/>
      <family val="1"/>
      <charset val="128"/>
    </font>
    <font>
      <b/>
      <sz val="9"/>
      <color indexed="10"/>
      <name val="MS P ゴシック"/>
      <family val="3"/>
      <charset val="128"/>
    </font>
    <font>
      <sz val="9"/>
      <color rgb="FFFF0000"/>
      <name val="ＭＳ Ｐゴシック"/>
      <family val="3"/>
      <charset val="128"/>
    </font>
    <font>
      <sz val="18"/>
      <color theme="1"/>
      <name val="ＭＳ Ｐゴシック"/>
      <family val="3"/>
      <charset val="128"/>
    </font>
    <font>
      <u/>
      <sz val="11"/>
      <color theme="10"/>
      <name val="ＭＳ Ｐゴシック"/>
      <family val="3"/>
      <charset val="128"/>
    </font>
    <font>
      <b/>
      <sz val="14"/>
      <name val="ＭＳ Ｐ明朝"/>
      <family val="1"/>
      <charset val="128"/>
    </font>
    <font>
      <b/>
      <sz val="16"/>
      <color theme="1"/>
      <name val="ＭＳ Ｐ明朝"/>
      <family val="1"/>
      <charset val="128"/>
    </font>
    <font>
      <b/>
      <sz val="14"/>
      <name val="ＭＳ 明朝"/>
      <family val="1"/>
      <charset val="128"/>
    </font>
    <font>
      <sz val="9"/>
      <color indexed="10"/>
      <name val="ＭＳ Ｐゴシック"/>
      <family val="3"/>
      <charset val="128"/>
    </font>
    <font>
      <sz val="11"/>
      <name val="ＭＳ ゴシック"/>
      <family val="3"/>
      <charset val="128"/>
    </font>
    <font>
      <sz val="10"/>
      <color rgb="FFFF0000"/>
      <name val="ＭＳ Ｐゴシック"/>
      <family val="3"/>
      <charset val="128"/>
    </font>
    <font>
      <sz val="10"/>
      <color theme="1"/>
      <name val="ＭＳ Ｐゴシック"/>
      <family val="3"/>
      <charset val="128"/>
    </font>
    <font>
      <sz val="24"/>
      <name val="ＭＳ ゴシック"/>
      <family val="3"/>
      <charset val="128"/>
    </font>
    <font>
      <sz val="14"/>
      <name val="ＭＳ Ｐゴシック"/>
      <family val="3"/>
      <charset val="128"/>
    </font>
    <font>
      <sz val="28"/>
      <name val="ＭＳ Ｐ明朝"/>
      <family val="1"/>
      <charset val="128"/>
    </font>
    <font>
      <sz val="18"/>
      <color rgb="FFFF0000"/>
      <name val="ＭＳ Ｐ明朝"/>
      <family val="1"/>
      <charset val="128"/>
    </font>
    <font>
      <sz val="18"/>
      <color rgb="FFFF0000"/>
      <name val="ＤＨＰ行書体"/>
      <family val="4"/>
      <charset val="128"/>
    </font>
    <font>
      <sz val="6"/>
      <name val="ＭＳ Ｐゴシック"/>
      <family val="3"/>
      <charset val="128"/>
      <scheme val="minor"/>
    </font>
    <font>
      <sz val="11"/>
      <color rgb="FFFF0000"/>
      <name val="ＭＳ Ｐ明朝"/>
      <family val="1"/>
      <charset val="128"/>
    </font>
    <font>
      <sz val="9"/>
      <color rgb="FFFF0000"/>
      <name val="ＭＳ Ｐ明朝"/>
      <family val="1"/>
      <charset val="128"/>
    </font>
    <font>
      <b/>
      <sz val="10"/>
      <color rgb="FFFF0000"/>
      <name val="ＭＳ Ｐ明朝"/>
      <family val="1"/>
      <charset val="128"/>
    </font>
    <font>
      <b/>
      <sz val="11"/>
      <name val="ＭＳ Ｐ明朝"/>
      <family val="1"/>
      <charset val="128"/>
    </font>
    <font>
      <b/>
      <sz val="10"/>
      <name val="ＭＳ Ｐ明朝"/>
      <family val="1"/>
      <charset val="128"/>
    </font>
    <font>
      <sz val="9"/>
      <color indexed="81"/>
      <name val="ＭＳ Ｐゴシック"/>
      <family val="3"/>
      <charset val="128"/>
      <scheme val="minor"/>
    </font>
    <font>
      <sz val="9"/>
      <color indexed="10"/>
      <name val="ＭＳ Ｐゴシック"/>
      <family val="3"/>
      <charset val="128"/>
      <scheme val="minor"/>
    </font>
    <font>
      <sz val="9"/>
      <color indexed="81"/>
      <name val="MS P ゴシック"/>
      <family val="3"/>
      <charset val="128"/>
    </font>
    <font>
      <sz val="9"/>
      <color indexed="10"/>
      <name val="MS P ゴシック"/>
      <family val="3"/>
      <charset val="128"/>
    </font>
    <font>
      <sz val="8"/>
      <color indexed="81"/>
      <name val="MS P ゴシック"/>
      <family val="3"/>
      <charset val="128"/>
    </font>
    <font>
      <sz val="8"/>
      <color indexed="10"/>
      <name val="MS P ゴシック"/>
      <family val="3"/>
      <charset val="128"/>
    </font>
    <font>
      <sz val="11"/>
      <color indexed="81"/>
      <name val="MS P ゴシック"/>
      <family val="3"/>
      <charset val="128"/>
    </font>
    <font>
      <sz val="18"/>
      <name val="ＤＨＰ行書体"/>
      <family val="4"/>
      <charset val="128"/>
    </font>
    <font>
      <sz val="18"/>
      <name val="ＭＳ Ｐゴシック"/>
      <family val="4"/>
      <charset val="128"/>
    </font>
  </fonts>
  <fills count="9">
    <fill>
      <patternFill patternType="none"/>
    </fill>
    <fill>
      <patternFill patternType="gray125"/>
    </fill>
    <fill>
      <patternFill patternType="solid">
        <fgColor theme="1"/>
        <bgColor indexed="64"/>
      </patternFill>
    </fill>
    <fill>
      <patternFill patternType="solid">
        <fgColor indexed="45"/>
        <bgColor indexed="64"/>
      </patternFill>
    </fill>
    <fill>
      <patternFill patternType="solid">
        <fgColor indexed="10"/>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rgb="FFFFEBFF"/>
        <bgColor indexed="64"/>
      </patternFill>
    </fill>
  </fills>
  <borders count="6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63" fillId="0" borderId="0" applyNumberFormat="0" applyFill="0" applyBorder="0" applyAlignment="0" applyProtection="0"/>
  </cellStyleXfs>
  <cellXfs count="737">
    <xf numFmtId="0" fontId="0" fillId="0" borderId="0" xfId="0"/>
    <xf numFmtId="0" fontId="6" fillId="0" borderId="0" xfId="0" applyFont="1"/>
    <xf numFmtId="0" fontId="27" fillId="3" borderId="36" xfId="3" applyFont="1" applyFill="1" applyBorder="1" applyAlignment="1">
      <alignment horizontal="center" vertical="center"/>
    </xf>
    <xf numFmtId="0" fontId="27" fillId="0" borderId="0" xfId="3" applyFont="1" applyAlignment="1">
      <alignment horizontal="center" vertical="center"/>
    </xf>
    <xf numFmtId="0" fontId="27" fillId="0" borderId="0" xfId="3" applyFont="1">
      <alignment vertical="center"/>
    </xf>
    <xf numFmtId="9" fontId="27" fillId="0" borderId="41" xfId="3" applyNumberFormat="1" applyFont="1" applyBorder="1" applyAlignment="1">
      <alignment horizontal="center" vertical="center"/>
    </xf>
    <xf numFmtId="9" fontId="27" fillId="0" borderId="0" xfId="3" applyNumberFormat="1" applyFont="1" applyAlignment="1">
      <alignment horizontal="center" vertical="center"/>
    </xf>
    <xf numFmtId="9" fontId="27" fillId="0" borderId="44" xfId="3" applyNumberFormat="1" applyFont="1" applyBorder="1" applyAlignment="1">
      <alignment horizontal="center" vertical="center"/>
    </xf>
    <xf numFmtId="9" fontId="27" fillId="0" borderId="45" xfId="3" applyNumberFormat="1" applyFont="1" applyBorder="1" applyAlignment="1">
      <alignment horizontal="center" vertical="center"/>
    </xf>
    <xf numFmtId="0" fontId="52" fillId="0" borderId="0" xfId="0" applyFont="1"/>
    <xf numFmtId="0" fontId="72" fillId="0" borderId="0" xfId="0" applyFont="1"/>
    <xf numFmtId="0" fontId="7" fillId="0" borderId="0" xfId="0" applyFont="1"/>
    <xf numFmtId="0" fontId="3" fillId="0" borderId="0" xfId="0" applyFont="1"/>
    <xf numFmtId="0" fontId="7" fillId="0" borderId="0" xfId="0" applyFont="1" applyAlignment="1">
      <alignment vertical="top" wrapText="1"/>
    </xf>
    <xf numFmtId="0" fontId="29" fillId="4" borderId="37" xfId="0" applyFont="1" applyFill="1" applyBorder="1" applyAlignment="1">
      <alignment horizontal="center" vertical="center"/>
    </xf>
    <xf numFmtId="0" fontId="27" fillId="4" borderId="38" xfId="0" applyFont="1" applyFill="1" applyBorder="1" applyAlignment="1">
      <alignment horizontal="center" vertical="center"/>
    </xf>
    <xf numFmtId="49" fontId="29" fillId="0" borderId="22" xfId="0" applyNumberFormat="1" applyFont="1" applyBorder="1" applyAlignment="1">
      <alignment vertical="center"/>
    </xf>
    <xf numFmtId="49" fontId="27" fillId="0" borderId="21" xfId="0" applyNumberFormat="1" applyFont="1" applyBorder="1" applyAlignment="1">
      <alignment vertical="center" shrinkToFit="1"/>
    </xf>
    <xf numFmtId="49" fontId="27" fillId="0" borderId="23" xfId="0" applyNumberFormat="1" applyFont="1" applyBorder="1" applyAlignment="1">
      <alignment vertical="center" shrinkToFit="1"/>
    </xf>
    <xf numFmtId="49" fontId="29" fillId="0" borderId="24" xfId="0" applyNumberFormat="1" applyFont="1" applyBorder="1" applyAlignment="1">
      <alignment vertical="center"/>
    </xf>
    <xf numFmtId="49" fontId="27" fillId="0" borderId="26" xfId="0" applyNumberFormat="1" applyFont="1" applyBorder="1" applyAlignment="1">
      <alignment vertical="center" shrinkToFit="1"/>
    </xf>
    <xf numFmtId="0" fontId="30" fillId="0" borderId="0" xfId="3" applyFont="1">
      <alignment vertical="center"/>
    </xf>
    <xf numFmtId="14" fontId="27" fillId="0" borderId="0" xfId="3" applyNumberFormat="1" applyFont="1">
      <alignment vertical="center"/>
    </xf>
    <xf numFmtId="0" fontId="49" fillId="0" borderId="0" xfId="0" applyFont="1"/>
    <xf numFmtId="0" fontId="50" fillId="0" borderId="10" xfId="0" applyFont="1" applyBorder="1"/>
    <xf numFmtId="0" fontId="50" fillId="0" borderId="0" xfId="0" applyFont="1" applyAlignment="1">
      <alignment horizontal="center" vertical="center" wrapText="1"/>
    </xf>
    <xf numFmtId="0" fontId="50" fillId="0" borderId="65" xfId="0" applyFont="1" applyBorder="1" applyAlignment="1">
      <alignment horizontal="center" vertical="center" wrapText="1"/>
    </xf>
    <xf numFmtId="0" fontId="50" fillId="0" borderId="0" xfId="0" applyFont="1" applyAlignment="1">
      <alignment horizontal="center" vertical="center"/>
    </xf>
    <xf numFmtId="0" fontId="50" fillId="0" borderId="0" xfId="0" applyFont="1"/>
    <xf numFmtId="0" fontId="15" fillId="0" borderId="0" xfId="0" applyFont="1"/>
    <xf numFmtId="0" fontId="21" fillId="0" borderId="0" xfId="0" applyFont="1"/>
    <xf numFmtId="0" fontId="22" fillId="0" borderId="0" xfId="0" applyFont="1"/>
    <xf numFmtId="0" fontId="17" fillId="0" borderId="0" xfId="0" applyFont="1" applyAlignment="1">
      <alignment horizontal="left"/>
    </xf>
    <xf numFmtId="0" fontId="18" fillId="0" borderId="0" xfId="0" applyFont="1" applyAlignment="1">
      <alignment horizontal="center"/>
    </xf>
    <xf numFmtId="0" fontId="23" fillId="0" borderId="0" xfId="0" applyFont="1"/>
    <xf numFmtId="0" fontId="19" fillId="0" borderId="0" xfId="0" applyFont="1"/>
    <xf numFmtId="0" fontId="19" fillId="0" borderId="7" xfId="0" applyFont="1" applyBorder="1" applyAlignment="1">
      <alignment vertical="center"/>
    </xf>
    <xf numFmtId="0" fontId="19" fillId="0" borderId="0" xfId="0" applyFont="1" applyAlignment="1">
      <alignment vertical="center"/>
    </xf>
    <xf numFmtId="0" fontId="13" fillId="0" borderId="0" xfId="0" applyFont="1" applyAlignment="1">
      <alignment vertical="center"/>
    </xf>
    <xf numFmtId="0" fontId="19" fillId="0" borderId="8" xfId="0" applyFont="1" applyBorder="1" applyAlignment="1">
      <alignment vertical="center"/>
    </xf>
    <xf numFmtId="182" fontId="52" fillId="2" borderId="0" xfId="0" applyNumberFormat="1" applyFont="1" applyFill="1" applyAlignment="1">
      <alignment vertical="center" shrinkToFit="1"/>
    </xf>
    <xf numFmtId="183" fontId="52" fillId="2" borderId="0" xfId="0" applyNumberFormat="1" applyFont="1" applyFill="1" applyAlignment="1">
      <alignment vertical="center" shrinkToFit="1"/>
    </xf>
    <xf numFmtId="0" fontId="19" fillId="0" borderId="7" xfId="0" applyFont="1" applyBorder="1"/>
    <xf numFmtId="0" fontId="5" fillId="0" borderId="0" xfId="0" applyFont="1" applyAlignment="1">
      <alignment vertical="center"/>
    </xf>
    <xf numFmtId="0" fontId="20" fillId="0" borderId="0" xfId="0" applyFont="1"/>
    <xf numFmtId="0" fontId="20" fillId="0" borderId="8" xfId="0" applyFont="1" applyBorder="1"/>
    <xf numFmtId="0" fontId="20" fillId="0" borderId="8" xfId="0" applyFont="1" applyBorder="1" applyAlignment="1">
      <alignment horizontal="center"/>
    </xf>
    <xf numFmtId="0" fontId="20" fillId="0" borderId="0" xfId="0" applyFont="1" applyAlignment="1">
      <alignment vertical="center" shrinkToFit="1"/>
    </xf>
    <xf numFmtId="0" fontId="20" fillId="0" borderId="0" xfId="0" applyFont="1" applyAlignment="1">
      <alignment shrinkToFit="1"/>
    </xf>
    <xf numFmtId="0" fontId="19" fillId="0" borderId="8" xfId="0" applyFont="1" applyBorder="1"/>
    <xf numFmtId="0" fontId="20" fillId="0" borderId="0" xfId="0" applyFont="1" applyAlignment="1">
      <alignment horizontal="left" vertical="center"/>
    </xf>
    <xf numFmtId="0" fontId="8" fillId="0" borderId="0" xfId="0" applyFont="1" applyAlignment="1">
      <alignment horizontal="left" vertical="center"/>
    </xf>
    <xf numFmtId="0" fontId="20" fillId="0" borderId="7" xfId="0" applyFont="1" applyBorder="1"/>
    <xf numFmtId="0" fontId="20" fillId="0" borderId="0" xfId="0" applyFont="1" applyAlignment="1">
      <alignment horizontal="left"/>
    </xf>
    <xf numFmtId="0" fontId="63" fillId="0" borderId="0" xfId="5" applyProtection="1"/>
    <xf numFmtId="0" fontId="8" fillId="0" borderId="0" xfId="0" applyFont="1" applyAlignment="1">
      <alignment horizontal="left" vertical="center" wrapText="1"/>
    </xf>
    <xf numFmtId="0" fontId="8" fillId="0" borderId="0" xfId="0" applyFont="1" applyAlignment="1">
      <alignment horizontal="center" vertical="center"/>
    </xf>
    <xf numFmtId="0" fontId="8" fillId="0" borderId="8" xfId="0" applyFont="1" applyBorder="1" applyAlignment="1">
      <alignment horizontal="center" vertical="center"/>
    </xf>
    <xf numFmtId="0" fontId="36" fillId="0" borderId="0" xfId="0" applyFont="1" applyAlignment="1">
      <alignment horizontal="center" vertical="center" shrinkToFit="1"/>
    </xf>
    <xf numFmtId="0" fontId="19" fillId="0" borderId="2" xfId="0" applyFont="1" applyBorder="1"/>
    <xf numFmtId="0" fontId="19" fillId="0" borderId="9" xfId="0" applyFont="1" applyBorder="1"/>
    <xf numFmtId="0" fontId="19" fillId="0" borderId="10" xfId="0" applyFont="1" applyBorder="1"/>
    <xf numFmtId="0" fontId="19" fillId="0" borderId="35" xfId="0" applyFont="1" applyBorder="1"/>
    <xf numFmtId="0" fontId="19" fillId="0" borderId="11" xfId="0" applyFont="1"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shrinkToFit="1"/>
    </xf>
    <xf numFmtId="0" fontId="15" fillId="0" borderId="0" xfId="0" applyFont="1" applyAlignment="1">
      <alignment vertical="center" wrapText="1"/>
    </xf>
    <xf numFmtId="0" fontId="15" fillId="0" borderId="0" xfId="0" applyFont="1" applyAlignment="1">
      <alignment horizontal="left" vertical="center" wrapText="1"/>
    </xf>
    <xf numFmtId="0" fontId="15" fillId="0" borderId="15" xfId="0" applyFont="1" applyBorder="1" applyAlignment="1">
      <alignment horizontal="left" vertical="center" wrapText="1"/>
    </xf>
    <xf numFmtId="0" fontId="43" fillId="0" borderId="0" xfId="0" applyFont="1"/>
    <xf numFmtId="0" fontId="62" fillId="0" borderId="0" xfId="0" applyFont="1" applyAlignment="1">
      <alignment vertical="center" wrapText="1"/>
    </xf>
    <xf numFmtId="0" fontId="43" fillId="0" borderId="0" xfId="0" applyFont="1" applyAlignment="1">
      <alignment horizontal="center" vertical="center" wrapText="1"/>
    </xf>
    <xf numFmtId="0" fontId="43" fillId="0" borderId="0" xfId="0" applyFont="1" applyAlignment="1">
      <alignment vertical="center" wrapText="1"/>
    </xf>
    <xf numFmtId="0" fontId="62" fillId="0" borderId="2" xfId="0" applyFont="1" applyBorder="1" applyAlignment="1">
      <alignment vertical="center" wrapText="1"/>
    </xf>
    <xf numFmtId="0" fontId="21" fillId="0" borderId="0" xfId="0" applyFont="1" applyAlignment="1">
      <alignment horizontal="left" vertical="center"/>
    </xf>
    <xf numFmtId="0" fontId="7" fillId="0" borderId="0" xfId="0" applyFont="1" applyAlignment="1">
      <alignment horizontal="center" vertical="distributed" wrapText="1"/>
    </xf>
    <xf numFmtId="0" fontId="21" fillId="0" borderId="0" xfId="0" applyFont="1" applyAlignment="1">
      <alignment horizontal="center" vertical="center" shrinkToFit="1"/>
    </xf>
    <xf numFmtId="0" fontId="13" fillId="0" borderId="0" xfId="0" applyFont="1" applyAlignment="1">
      <alignment horizontal="center" vertical="center" wrapText="1"/>
    </xf>
    <xf numFmtId="0" fontId="22" fillId="0" borderId="0" xfId="0" applyFont="1" applyAlignment="1">
      <alignment horizontal="center" vertical="center" shrinkToFit="1"/>
    </xf>
    <xf numFmtId="0" fontId="6" fillId="0" borderId="0" xfId="0" applyFont="1" applyAlignment="1">
      <alignment vertical="top"/>
    </xf>
    <xf numFmtId="0" fontId="10" fillId="0" borderId="0" xfId="0" applyFont="1" applyAlignment="1">
      <alignment vertical="top"/>
    </xf>
    <xf numFmtId="184" fontId="0" fillId="0" borderId="0" xfId="0" applyNumberFormat="1"/>
    <xf numFmtId="0" fontId="48" fillId="0" borderId="0" xfId="0" applyFont="1" applyAlignment="1">
      <alignment horizontal="center" shrinkToFit="1"/>
    </xf>
    <xf numFmtId="0" fontId="48" fillId="0" borderId="0" xfId="0" applyFont="1" applyAlignment="1">
      <alignment shrinkToFit="1"/>
    </xf>
    <xf numFmtId="0" fontId="0" fillId="0" borderId="16" xfId="0" applyBorder="1"/>
    <xf numFmtId="0" fontId="11" fillId="0" borderId="0" xfId="0" applyFont="1" applyAlignment="1">
      <alignment vertical="distributed"/>
    </xf>
    <xf numFmtId="178" fontId="51" fillId="0" borderId="0" xfId="0" applyNumberFormat="1" applyFont="1" applyAlignment="1">
      <alignment vertical="center"/>
    </xf>
    <xf numFmtId="0" fontId="8" fillId="0" borderId="0" xfId="0" applyFont="1"/>
    <xf numFmtId="0" fontId="0" fillId="0" borderId="1" xfId="0" applyBorder="1"/>
    <xf numFmtId="0" fontId="6" fillId="0" borderId="13" xfId="0" applyFont="1" applyBorder="1" applyAlignment="1">
      <alignment vertical="center" wrapText="1"/>
    </xf>
    <xf numFmtId="178" fontId="24" fillId="0" borderId="0" xfId="0" applyNumberFormat="1" applyFont="1" applyAlignment="1">
      <alignment vertical="center"/>
    </xf>
    <xf numFmtId="0" fontId="6" fillId="0" borderId="12" xfId="0" applyFont="1" applyBorder="1" applyAlignment="1">
      <alignment vertical="center" wrapText="1"/>
    </xf>
    <xf numFmtId="0" fontId="6" fillId="0" borderId="0" xfId="0" applyFont="1" applyAlignment="1">
      <alignment horizontal="right"/>
    </xf>
    <xf numFmtId="0" fontId="49" fillId="0" borderId="0" xfId="0" applyFont="1" applyProtection="1">
      <protection hidden="1"/>
    </xf>
    <xf numFmtId="0" fontId="50" fillId="0" borderId="10" xfId="0" applyFont="1" applyBorder="1" applyProtection="1">
      <protection hidden="1"/>
    </xf>
    <xf numFmtId="0" fontId="50" fillId="0" borderId="0" xfId="0" applyFont="1" applyAlignment="1" applyProtection="1">
      <alignment horizontal="center" vertical="center" wrapText="1"/>
      <protection hidden="1"/>
    </xf>
    <xf numFmtId="0" fontId="50" fillId="0" borderId="65" xfId="0" applyFont="1" applyBorder="1" applyAlignment="1" applyProtection="1">
      <alignment horizontal="center" vertical="center" wrapText="1"/>
      <protection hidden="1"/>
    </xf>
    <xf numFmtId="0" fontId="50" fillId="0" borderId="0" xfId="0" applyFont="1" applyAlignment="1" applyProtection="1">
      <alignment horizontal="center" vertical="center"/>
      <protection hidden="1"/>
    </xf>
    <xf numFmtId="0" fontId="50" fillId="0" borderId="0" xfId="0" applyFont="1" applyProtection="1">
      <protection hidden="1"/>
    </xf>
    <xf numFmtId="0" fontId="15" fillId="0" borderId="0" xfId="0" applyFont="1" applyProtection="1">
      <protection hidden="1"/>
    </xf>
    <xf numFmtId="0" fontId="21" fillId="0" borderId="0" xfId="0" applyFont="1" applyProtection="1">
      <protection hidden="1"/>
    </xf>
    <xf numFmtId="0" fontId="22" fillId="0" borderId="0" xfId="0" applyFont="1" applyProtection="1">
      <protection hidden="1"/>
    </xf>
    <xf numFmtId="0" fontId="0" fillId="0" borderId="0" xfId="0" applyProtection="1">
      <protection hidden="1"/>
    </xf>
    <xf numFmtId="0" fontId="17" fillId="0" borderId="0" xfId="0" applyFont="1" applyAlignment="1" applyProtection="1">
      <alignment horizontal="left"/>
      <protection hidden="1"/>
    </xf>
    <xf numFmtId="0" fontId="18" fillId="0" borderId="0" xfId="0" applyFont="1" applyAlignment="1" applyProtection="1">
      <alignment horizontal="center"/>
      <protection hidden="1"/>
    </xf>
    <xf numFmtId="0" fontId="23" fillId="0" borderId="0" xfId="0" applyFont="1" applyProtection="1">
      <protection hidden="1"/>
    </xf>
    <xf numFmtId="0" fontId="52" fillId="0" borderId="0" xfId="0" applyFont="1" applyProtection="1">
      <protection hidden="1"/>
    </xf>
    <xf numFmtId="0" fontId="19" fillId="0" borderId="0" xfId="0" applyFont="1" applyProtection="1">
      <protection hidden="1"/>
    </xf>
    <xf numFmtId="0" fontId="19" fillId="0" borderId="7" xfId="0" applyFont="1" applyBorder="1" applyAlignment="1" applyProtection="1">
      <alignment vertical="center"/>
      <protection hidden="1"/>
    </xf>
    <xf numFmtId="0" fontId="19" fillId="0" borderId="0" xfId="0" applyFont="1" applyAlignment="1" applyProtection="1">
      <alignment vertical="center"/>
      <protection hidden="1"/>
    </xf>
    <xf numFmtId="0" fontId="13" fillId="0" borderId="0" xfId="0" applyFont="1" applyAlignment="1" applyProtection="1">
      <alignment vertical="center"/>
      <protection hidden="1"/>
    </xf>
    <xf numFmtId="0" fontId="19" fillId="0" borderId="8" xfId="0" applyFont="1" applyBorder="1" applyAlignment="1" applyProtection="1">
      <alignment vertical="center"/>
      <protection hidden="1"/>
    </xf>
    <xf numFmtId="182" fontId="52" fillId="2" borderId="0" xfId="0" applyNumberFormat="1" applyFont="1" applyFill="1" applyAlignment="1" applyProtection="1">
      <alignment vertical="center" shrinkToFit="1"/>
      <protection hidden="1"/>
    </xf>
    <xf numFmtId="183" fontId="52" fillId="2" borderId="0" xfId="0" applyNumberFormat="1" applyFont="1" applyFill="1" applyAlignment="1" applyProtection="1">
      <alignment vertical="center" shrinkToFit="1"/>
      <protection hidden="1"/>
    </xf>
    <xf numFmtId="0" fontId="19" fillId="0" borderId="7" xfId="0" applyFont="1" applyBorder="1" applyProtection="1">
      <protection hidden="1"/>
    </xf>
    <xf numFmtId="0" fontId="5" fillId="0" borderId="0" xfId="0" applyFont="1" applyAlignment="1" applyProtection="1">
      <alignment vertical="center"/>
      <protection hidden="1"/>
    </xf>
    <xf numFmtId="0" fontId="20" fillId="0" borderId="0" xfId="0" applyFont="1" applyProtection="1">
      <protection hidden="1"/>
    </xf>
    <xf numFmtId="0" fontId="20" fillId="0" borderId="8" xfId="0" applyFont="1" applyBorder="1" applyProtection="1">
      <protection hidden="1"/>
    </xf>
    <xf numFmtId="0" fontId="20" fillId="0" borderId="8" xfId="0" applyFont="1" applyBorder="1" applyAlignment="1" applyProtection="1">
      <alignment horizontal="center"/>
      <protection hidden="1"/>
    </xf>
    <xf numFmtId="0" fontId="20" fillId="0" borderId="0" xfId="0" applyFont="1" applyAlignment="1" applyProtection="1">
      <alignment vertical="center" shrinkToFit="1"/>
      <protection hidden="1"/>
    </xf>
    <xf numFmtId="0" fontId="20" fillId="0" borderId="0" xfId="0" applyFont="1" applyAlignment="1" applyProtection="1">
      <alignment shrinkToFit="1"/>
      <protection hidden="1"/>
    </xf>
    <xf numFmtId="0" fontId="19" fillId="0" borderId="8" xfId="0" applyFont="1" applyBorder="1" applyProtection="1">
      <protection hidden="1"/>
    </xf>
    <xf numFmtId="0" fontId="20" fillId="0" borderId="0" xfId="0" applyFont="1" applyAlignment="1" applyProtection="1">
      <alignment horizontal="left" vertical="center"/>
      <protection hidden="1"/>
    </xf>
    <xf numFmtId="0" fontId="8" fillId="0" borderId="0" xfId="0" applyFont="1" applyAlignment="1" applyProtection="1">
      <alignment horizontal="left" vertical="center"/>
      <protection hidden="1"/>
    </xf>
    <xf numFmtId="0" fontId="20" fillId="0" borderId="7" xfId="0" applyFont="1" applyBorder="1" applyProtection="1">
      <protection hidden="1"/>
    </xf>
    <xf numFmtId="0" fontId="20" fillId="0" borderId="0" xfId="0" applyFont="1" applyAlignment="1" applyProtection="1">
      <alignment horizontal="left"/>
      <protection hidden="1"/>
    </xf>
    <xf numFmtId="0" fontId="63" fillId="0" borderId="0" xfId="5" applyProtection="1">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36" fillId="0" borderId="0" xfId="0" applyFont="1" applyAlignment="1" applyProtection="1">
      <alignment horizontal="center" vertical="center" shrinkToFit="1"/>
      <protection hidden="1"/>
    </xf>
    <xf numFmtId="0" fontId="19" fillId="0" borderId="2" xfId="0" applyFont="1" applyBorder="1" applyProtection="1">
      <protection hidden="1"/>
    </xf>
    <xf numFmtId="0" fontId="19" fillId="0" borderId="9" xfId="0" applyFont="1" applyBorder="1" applyProtection="1">
      <protection hidden="1"/>
    </xf>
    <xf numFmtId="0" fontId="19" fillId="0" borderId="10" xfId="0" applyFont="1" applyBorder="1" applyProtection="1">
      <protection hidden="1"/>
    </xf>
    <xf numFmtId="0" fontId="19" fillId="0" borderId="35" xfId="0" applyFont="1" applyBorder="1" applyProtection="1">
      <protection hidden="1"/>
    </xf>
    <xf numFmtId="0" fontId="19" fillId="0" borderId="11" xfId="0" applyFont="1" applyBorder="1" applyProtection="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vertical="center" shrinkToFit="1"/>
      <protection hidden="1"/>
    </xf>
    <xf numFmtId="0" fontId="15" fillId="0" borderId="0" xfId="0" applyFont="1" applyAlignment="1" applyProtection="1">
      <alignment vertical="center" wrapText="1"/>
      <protection hidden="1"/>
    </xf>
    <xf numFmtId="0" fontId="15" fillId="0" borderId="0" xfId="0" applyFont="1" applyAlignment="1" applyProtection="1">
      <alignment horizontal="left" vertical="center" wrapText="1"/>
      <protection hidden="1"/>
    </xf>
    <xf numFmtId="0" fontId="15" fillId="0" borderId="15" xfId="0" applyFont="1" applyBorder="1" applyAlignment="1" applyProtection="1">
      <alignment horizontal="left" vertical="center" wrapText="1"/>
      <protection hidden="1"/>
    </xf>
    <xf numFmtId="0" fontId="43" fillId="0" borderId="0" xfId="0" applyFont="1" applyProtection="1">
      <protection hidden="1"/>
    </xf>
    <xf numFmtId="0" fontId="62" fillId="0" borderId="0" xfId="0" applyFont="1" applyAlignment="1" applyProtection="1">
      <alignment vertical="center" wrapText="1"/>
      <protection hidden="1"/>
    </xf>
    <xf numFmtId="0" fontId="43" fillId="0" borderId="0" xfId="0" applyFont="1" applyAlignment="1" applyProtection="1">
      <alignment horizontal="center" vertical="center" wrapText="1"/>
      <protection hidden="1"/>
    </xf>
    <xf numFmtId="0" fontId="43" fillId="0" borderId="0" xfId="0" applyFont="1" applyAlignment="1" applyProtection="1">
      <alignment vertical="center" wrapText="1"/>
      <protection hidden="1"/>
    </xf>
    <xf numFmtId="0" fontId="62" fillId="0" borderId="2" xfId="0" applyFont="1" applyBorder="1" applyAlignment="1" applyProtection="1">
      <alignment vertical="center" wrapText="1"/>
      <protection hidden="1"/>
    </xf>
    <xf numFmtId="0" fontId="21" fillId="0" borderId="0" xfId="0" applyFont="1" applyAlignment="1" applyProtection="1">
      <alignment horizontal="left" vertical="center"/>
      <protection hidden="1"/>
    </xf>
    <xf numFmtId="0" fontId="7" fillId="0" borderId="0" xfId="0" applyFont="1" applyAlignment="1" applyProtection="1">
      <alignment horizontal="center" vertical="distributed" wrapText="1"/>
      <protection hidden="1"/>
    </xf>
    <xf numFmtId="0" fontId="24" fillId="0" borderId="12" xfId="0" applyFont="1" applyBorder="1" applyAlignment="1" applyProtection="1">
      <alignment horizontal="center" vertical="center" shrinkToFit="1"/>
      <protection hidden="1"/>
    </xf>
    <xf numFmtId="0" fontId="24" fillId="0" borderId="3"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13" fillId="0" borderId="0" xfId="0" applyFont="1" applyAlignment="1" applyProtection="1">
      <alignment horizontal="center" vertical="center" wrapText="1"/>
      <protection hidden="1"/>
    </xf>
    <xf numFmtId="0" fontId="22" fillId="0" borderId="0" xfId="0" applyFont="1" applyAlignment="1" applyProtection="1">
      <alignment horizontal="center" vertical="center" shrinkToFit="1"/>
      <protection hidden="1"/>
    </xf>
    <xf numFmtId="0" fontId="6" fillId="0" borderId="0" xfId="0" applyFont="1" applyAlignment="1" applyProtection="1">
      <alignment vertical="top"/>
      <protection hidden="1"/>
    </xf>
    <xf numFmtId="0" fontId="10" fillId="0" borderId="0" xfId="0" applyFont="1" applyAlignment="1" applyProtection="1">
      <alignment vertical="top"/>
      <protection hidden="1"/>
    </xf>
    <xf numFmtId="0" fontId="6" fillId="0" borderId="0" xfId="0" applyFont="1" applyProtection="1">
      <protection hidden="1"/>
    </xf>
    <xf numFmtId="184" fontId="0" fillId="0" borderId="0" xfId="0" applyNumberFormat="1" applyProtection="1">
      <protection hidden="1"/>
    </xf>
    <xf numFmtId="0" fontId="48" fillId="0" borderId="0" xfId="0" applyFont="1" applyAlignment="1" applyProtection="1">
      <alignment horizontal="center" shrinkToFit="1"/>
      <protection hidden="1"/>
    </xf>
    <xf numFmtId="0" fontId="48" fillId="0" borderId="0" xfId="0" applyFont="1" applyAlignment="1" applyProtection="1">
      <alignment shrinkToFit="1"/>
      <protection hidden="1"/>
    </xf>
    <xf numFmtId="0" fontId="0" fillId="0" borderId="16" xfId="0" applyBorder="1" applyProtection="1">
      <protection hidden="1"/>
    </xf>
    <xf numFmtId="0" fontId="11" fillId="0" borderId="0" xfId="0" applyFont="1" applyAlignment="1" applyProtection="1">
      <alignment vertical="distributed"/>
      <protection hidden="1"/>
    </xf>
    <xf numFmtId="178" fontId="51" fillId="0" borderId="0" xfId="0" applyNumberFormat="1" applyFont="1" applyAlignment="1" applyProtection="1">
      <alignment vertical="center"/>
      <protection hidden="1"/>
    </xf>
    <xf numFmtId="0" fontId="8" fillId="0" borderId="0" xfId="0" applyFont="1" applyProtection="1">
      <protection hidden="1"/>
    </xf>
    <xf numFmtId="0" fontId="0" fillId="0" borderId="1" xfId="0" applyBorder="1" applyProtection="1">
      <protection hidden="1"/>
    </xf>
    <xf numFmtId="0" fontId="6" fillId="0" borderId="13" xfId="0" applyFont="1" applyBorder="1" applyAlignment="1" applyProtection="1">
      <alignment vertical="center" wrapText="1"/>
      <protection hidden="1"/>
    </xf>
    <xf numFmtId="0" fontId="0" fillId="0" borderId="13" xfId="0" applyBorder="1" applyProtection="1">
      <protection hidden="1"/>
    </xf>
    <xf numFmtId="178" fontId="24" fillId="0" borderId="0" xfId="0" applyNumberFormat="1" applyFont="1" applyAlignment="1" applyProtection="1">
      <alignment vertical="center"/>
      <protection hidden="1"/>
    </xf>
    <xf numFmtId="0" fontId="6" fillId="0" borderId="12" xfId="0" applyFont="1" applyBorder="1" applyAlignment="1" applyProtection="1">
      <alignment vertical="center" wrapText="1"/>
      <protection hidden="1"/>
    </xf>
    <xf numFmtId="0" fontId="15" fillId="0" borderId="30" xfId="0" applyFont="1" applyBorder="1" applyProtection="1">
      <protection hidden="1"/>
    </xf>
    <xf numFmtId="0" fontId="0" fillId="0" borderId="34" xfId="0" applyBorder="1" applyProtection="1">
      <protection hidden="1"/>
    </xf>
    <xf numFmtId="0" fontId="15" fillId="0" borderId="34" xfId="0" applyFont="1" applyBorder="1" applyProtection="1">
      <protection hidden="1"/>
    </xf>
    <xf numFmtId="0" fontId="15" fillId="0" borderId="1" xfId="0" applyFont="1" applyBorder="1" applyProtection="1">
      <protection hidden="1"/>
    </xf>
    <xf numFmtId="0" fontId="6" fillId="0" borderId="0" xfId="0" applyFont="1" applyAlignment="1" applyProtection="1">
      <alignment horizontal="right"/>
      <protection hidden="1"/>
    </xf>
    <xf numFmtId="0" fontId="0" fillId="0" borderId="30" xfId="0" applyBorder="1" applyProtection="1">
      <protection hidden="1"/>
    </xf>
    <xf numFmtId="0" fontId="0" fillId="0" borderId="27" xfId="0" applyBorder="1" applyProtection="1">
      <protection hidden="1"/>
    </xf>
    <xf numFmtId="0" fontId="0" fillId="0" borderId="28" xfId="0" applyBorder="1" applyProtection="1">
      <protection hidden="1"/>
    </xf>
    <xf numFmtId="0" fontId="15" fillId="0" borderId="28" xfId="0" applyFont="1" applyBorder="1" applyProtection="1">
      <protection hidden="1"/>
    </xf>
    <xf numFmtId="0" fontId="15" fillId="0" borderId="31" xfId="0" applyFont="1" applyBorder="1" applyProtection="1">
      <protection hidden="1"/>
    </xf>
    <xf numFmtId="0" fontId="0" fillId="0" borderId="31" xfId="0" applyBorder="1" applyProtection="1">
      <protection hidden="1"/>
    </xf>
    <xf numFmtId="0" fontId="15" fillId="0" borderId="29" xfId="0" applyFont="1" applyBorder="1" applyProtection="1">
      <protection hidden="1"/>
    </xf>
    <xf numFmtId="0" fontId="15" fillId="0" borderId="13" xfId="0" applyFont="1" applyBorder="1" applyProtection="1">
      <protection hidden="1"/>
    </xf>
    <xf numFmtId="0" fontId="15" fillId="0" borderId="27" xfId="0" applyFont="1" applyBorder="1" applyProtection="1">
      <protection hidden="1"/>
    </xf>
    <xf numFmtId="0" fontId="15" fillId="0" borderId="12" xfId="0" applyFont="1" applyBorder="1" applyProtection="1">
      <protection hidden="1"/>
    </xf>
    <xf numFmtId="0" fontId="15" fillId="0" borderId="2" xfId="0" applyFont="1" applyBorder="1" applyProtection="1">
      <protection hidden="1"/>
    </xf>
    <xf numFmtId="0" fontId="0" fillId="0" borderId="2" xfId="0" applyBorder="1" applyProtection="1">
      <protection hidden="1"/>
    </xf>
    <xf numFmtId="0" fontId="15" fillId="0" borderId="3" xfId="0" applyFont="1" applyBorder="1" applyProtection="1">
      <protection hidden="1"/>
    </xf>
    <xf numFmtId="0" fontId="15" fillId="0" borderId="17" xfId="0" applyFont="1" applyBorder="1" applyProtection="1">
      <protection hidden="1"/>
    </xf>
    <xf numFmtId="0" fontId="15" fillId="0" borderId="15" xfId="0" applyFont="1" applyBorder="1" applyProtection="1">
      <protection hidden="1"/>
    </xf>
    <xf numFmtId="0" fontId="0" fillId="0" borderId="15" xfId="0" applyBorder="1" applyProtection="1">
      <protection hidden="1"/>
    </xf>
    <xf numFmtId="0" fontId="15" fillId="0" borderId="16" xfId="0" applyFont="1" applyBorder="1" applyProtection="1">
      <protection hidden="1"/>
    </xf>
    <xf numFmtId="0" fontId="0" fillId="0" borderId="0" xfId="0" applyProtection="1">
      <protection locked="0" hidden="1"/>
    </xf>
    <xf numFmtId="0" fontId="15" fillId="0" borderId="0" xfId="0" applyFont="1" applyProtection="1">
      <protection locked="0" hidden="1"/>
    </xf>
    <xf numFmtId="0" fontId="0" fillId="0" borderId="13" xfId="0" applyBorder="1" applyProtection="1">
      <protection locked="0" hidden="1"/>
    </xf>
    <xf numFmtId="0" fontId="15" fillId="0" borderId="30" xfId="0" applyFont="1" applyBorder="1" applyProtection="1">
      <protection locked="0" hidden="1"/>
    </xf>
    <xf numFmtId="0" fontId="0" fillId="0" borderId="34" xfId="0" applyBorder="1" applyProtection="1">
      <protection locked="0" hidden="1"/>
    </xf>
    <xf numFmtId="0" fontId="15" fillId="0" borderId="34" xfId="0" applyFont="1" applyBorder="1" applyProtection="1">
      <protection locked="0" hidden="1"/>
    </xf>
    <xf numFmtId="0" fontId="15" fillId="0" borderId="1" xfId="0" applyFont="1" applyBorder="1" applyProtection="1">
      <protection locked="0" hidden="1"/>
    </xf>
    <xf numFmtId="0" fontId="0" fillId="0" borderId="30" xfId="0" applyBorder="1" applyProtection="1">
      <protection locked="0" hidden="1"/>
    </xf>
    <xf numFmtId="0" fontId="0" fillId="0" borderId="27" xfId="0" applyBorder="1" applyProtection="1">
      <protection locked="0" hidden="1"/>
    </xf>
    <xf numFmtId="0" fontId="0" fillId="0" borderId="28" xfId="0" applyBorder="1" applyProtection="1">
      <protection locked="0" hidden="1"/>
    </xf>
    <xf numFmtId="0" fontId="15" fillId="0" borderId="28" xfId="0" applyFont="1" applyBorder="1" applyProtection="1">
      <protection locked="0" hidden="1"/>
    </xf>
    <xf numFmtId="0" fontId="15" fillId="0" borderId="31" xfId="0" applyFont="1" applyBorder="1" applyProtection="1">
      <protection locked="0" hidden="1"/>
    </xf>
    <xf numFmtId="0" fontId="0" fillId="0" borderId="31" xfId="0" applyBorder="1" applyProtection="1">
      <protection locked="0" hidden="1"/>
    </xf>
    <xf numFmtId="0" fontId="15" fillId="0" borderId="29" xfId="0" applyFont="1" applyBorder="1" applyProtection="1">
      <protection locked="0" hidden="1"/>
    </xf>
    <xf numFmtId="0" fontId="15" fillId="0" borderId="13" xfId="0" applyFont="1" applyBorder="1" applyProtection="1">
      <protection locked="0" hidden="1"/>
    </xf>
    <xf numFmtId="0" fontId="15" fillId="0" borderId="27" xfId="0" applyFont="1" applyBorder="1" applyProtection="1">
      <protection locked="0" hidden="1"/>
    </xf>
    <xf numFmtId="0" fontId="15" fillId="0" borderId="12" xfId="0" applyFont="1" applyBorder="1" applyProtection="1">
      <protection locked="0" hidden="1"/>
    </xf>
    <xf numFmtId="0" fontId="15" fillId="0" borderId="2" xfId="0" applyFont="1" applyBorder="1" applyProtection="1">
      <protection locked="0" hidden="1"/>
    </xf>
    <xf numFmtId="0" fontId="0" fillId="0" borderId="2" xfId="0" applyBorder="1" applyProtection="1">
      <protection locked="0" hidden="1"/>
    </xf>
    <xf numFmtId="0" fontId="15" fillId="0" borderId="3" xfId="0" applyFont="1" applyBorder="1" applyProtection="1">
      <protection locked="0" hidden="1"/>
    </xf>
    <xf numFmtId="0" fontId="15" fillId="0" borderId="17" xfId="0" applyFont="1" applyBorder="1" applyProtection="1">
      <protection locked="0" hidden="1"/>
    </xf>
    <xf numFmtId="0" fontId="15" fillId="0" borderId="15" xfId="0" applyFont="1" applyBorder="1" applyProtection="1">
      <protection locked="0" hidden="1"/>
    </xf>
    <xf numFmtId="0" fontId="0" fillId="0" borderId="15" xfId="0" applyBorder="1" applyProtection="1">
      <protection locked="0" hidden="1"/>
    </xf>
    <xf numFmtId="0" fontId="15" fillId="0" borderId="16" xfId="0" applyFont="1" applyBorder="1" applyProtection="1">
      <protection locked="0" hidden="1"/>
    </xf>
    <xf numFmtId="0" fontId="27" fillId="5" borderId="36" xfId="3" applyFont="1" applyFill="1" applyBorder="1" applyAlignment="1" applyProtection="1">
      <alignment horizontal="center" vertical="center"/>
      <protection hidden="1"/>
    </xf>
    <xf numFmtId="0" fontId="27" fillId="0" borderId="0" xfId="3" applyFont="1" applyProtection="1">
      <alignment vertical="center"/>
      <protection hidden="1"/>
    </xf>
    <xf numFmtId="38" fontId="27" fillId="6" borderId="37" xfId="4" applyFont="1" applyFill="1" applyBorder="1" applyAlignment="1" applyProtection="1">
      <alignment horizontal="center" vertical="center"/>
      <protection hidden="1"/>
    </xf>
    <xf numFmtId="38" fontId="27" fillId="6" borderId="55" xfId="4" applyFont="1" applyFill="1" applyBorder="1" applyAlignment="1" applyProtection="1">
      <alignment horizontal="center" vertical="center"/>
      <protection hidden="1"/>
    </xf>
    <xf numFmtId="0" fontId="27" fillId="6" borderId="55" xfId="4" applyNumberFormat="1" applyFont="1" applyFill="1" applyBorder="1" applyAlignment="1" applyProtection="1">
      <alignment horizontal="center" vertical="center"/>
      <protection hidden="1"/>
    </xf>
    <xf numFmtId="0" fontId="27" fillId="6" borderId="50" xfId="4" applyNumberFormat="1" applyFont="1" applyFill="1" applyBorder="1" applyAlignment="1" applyProtection="1">
      <alignment horizontal="center" vertical="center"/>
      <protection hidden="1"/>
    </xf>
    <xf numFmtId="38" fontId="27" fillId="6" borderId="50" xfId="4" applyFont="1" applyFill="1" applyBorder="1" applyAlignment="1" applyProtection="1">
      <alignment horizontal="center" vertical="center"/>
      <protection hidden="1"/>
    </xf>
    <xf numFmtId="0" fontId="68" fillId="0" borderId="14" xfId="3" applyFont="1" applyBorder="1" applyAlignment="1" applyProtection="1">
      <alignment horizontal="center" vertical="center"/>
      <protection hidden="1"/>
    </xf>
    <xf numFmtId="0" fontId="27" fillId="0" borderId="14" xfId="3" applyFont="1" applyBorder="1" applyProtection="1">
      <alignment vertical="center"/>
      <protection hidden="1"/>
    </xf>
    <xf numFmtId="0" fontId="27" fillId="0" borderId="14" xfId="3" applyFont="1" applyBorder="1" applyAlignment="1" applyProtection="1">
      <alignment horizontal="center" vertical="center"/>
      <protection hidden="1"/>
    </xf>
    <xf numFmtId="0" fontId="27" fillId="0" borderId="41" xfId="3" applyFont="1" applyBorder="1" applyAlignment="1" applyProtection="1">
      <alignment vertical="top" wrapText="1"/>
      <protection hidden="1"/>
    </xf>
    <xf numFmtId="0" fontId="27" fillId="6" borderId="39" xfId="3" applyFont="1" applyFill="1" applyBorder="1" applyAlignment="1" applyProtection="1">
      <alignment horizontal="center" vertical="top" wrapText="1"/>
      <protection hidden="1"/>
    </xf>
    <xf numFmtId="0" fontId="27" fillId="0" borderId="60" xfId="3" applyFont="1" applyBorder="1" applyProtection="1">
      <alignment vertical="center"/>
      <protection hidden="1"/>
    </xf>
    <xf numFmtId="0" fontId="27" fillId="0" borderId="7" xfId="3" applyFont="1" applyBorder="1" applyAlignment="1" applyProtection="1">
      <alignment horizontal="left" vertical="top" wrapText="1"/>
      <protection hidden="1"/>
    </xf>
    <xf numFmtId="38" fontId="27" fillId="0" borderId="20" xfId="4" applyFont="1" applyBorder="1" applyAlignment="1" applyProtection="1">
      <alignment horizontal="right" vertical="top" wrapText="1"/>
      <protection hidden="1"/>
    </xf>
    <xf numFmtId="0" fontId="27" fillId="0" borderId="20" xfId="4" applyNumberFormat="1" applyFont="1" applyBorder="1" applyAlignment="1" applyProtection="1">
      <alignment horizontal="right" vertical="top" wrapText="1"/>
      <protection hidden="1"/>
    </xf>
    <xf numFmtId="0" fontId="27" fillId="0" borderId="52" xfId="4" applyNumberFormat="1" applyFont="1" applyBorder="1" applyAlignment="1" applyProtection="1">
      <alignment horizontal="right" vertical="top" wrapText="1"/>
      <protection hidden="1"/>
    </xf>
    <xf numFmtId="38" fontId="27" fillId="0" borderId="52" xfId="4" applyFont="1" applyBorder="1" applyAlignment="1" applyProtection="1">
      <alignment horizontal="right" vertical="top" wrapText="1"/>
      <protection hidden="1"/>
    </xf>
    <xf numFmtId="0" fontId="68" fillId="8" borderId="14" xfId="3" applyFont="1" applyFill="1" applyBorder="1" applyAlignment="1" applyProtection="1">
      <alignment horizontal="center" vertical="center"/>
      <protection hidden="1"/>
    </xf>
    <xf numFmtId="0" fontId="27" fillId="0" borderId="44" xfId="3" applyFont="1" applyBorder="1" applyAlignment="1" applyProtection="1">
      <alignment vertical="top" wrapText="1"/>
      <protection hidden="1"/>
    </xf>
    <xf numFmtId="0" fontId="27" fillId="0" borderId="42" xfId="3" applyFont="1" applyBorder="1" applyAlignment="1" applyProtection="1">
      <alignment horizontal="left" vertical="top" wrapText="1"/>
      <protection hidden="1"/>
    </xf>
    <xf numFmtId="38" fontId="27" fillId="0" borderId="14" xfId="4" applyFont="1" applyBorder="1" applyAlignment="1" applyProtection="1">
      <alignment horizontal="right" vertical="top" wrapText="1"/>
      <protection hidden="1"/>
    </xf>
    <xf numFmtId="0" fontId="27" fillId="0" borderId="14" xfId="4" applyNumberFormat="1" applyFont="1" applyBorder="1" applyAlignment="1" applyProtection="1">
      <alignment horizontal="right" vertical="top" wrapText="1"/>
      <protection hidden="1"/>
    </xf>
    <xf numFmtId="0" fontId="27" fillId="0" borderId="23" xfId="4" applyNumberFormat="1" applyFont="1" applyBorder="1" applyAlignment="1" applyProtection="1">
      <alignment horizontal="right" vertical="top" wrapText="1"/>
      <protection hidden="1"/>
    </xf>
    <xf numFmtId="38" fontId="27" fillId="0" borderId="18" xfId="4" applyFont="1" applyBorder="1" applyAlignment="1" applyProtection="1">
      <alignment horizontal="right" vertical="top" wrapText="1"/>
      <protection hidden="1"/>
    </xf>
    <xf numFmtId="0" fontId="27" fillId="0" borderId="18" xfId="4" applyNumberFormat="1" applyFont="1" applyBorder="1" applyAlignment="1" applyProtection="1">
      <alignment horizontal="right" vertical="top" wrapText="1"/>
      <protection hidden="1"/>
    </xf>
    <xf numFmtId="0" fontId="27" fillId="0" borderId="43" xfId="4" applyNumberFormat="1" applyFont="1" applyBorder="1" applyAlignment="1" applyProtection="1">
      <alignment horizontal="right" vertical="top" wrapText="1"/>
      <protection hidden="1"/>
    </xf>
    <xf numFmtId="38" fontId="27" fillId="6" borderId="55" xfId="4" applyFont="1" applyFill="1" applyBorder="1" applyProtection="1">
      <alignment vertical="center"/>
      <protection hidden="1"/>
    </xf>
    <xf numFmtId="0" fontId="27" fillId="6" borderId="55" xfId="4" applyNumberFormat="1" applyFont="1" applyFill="1" applyBorder="1" applyAlignment="1" applyProtection="1">
      <alignment horizontal="right" vertical="center"/>
      <protection hidden="1"/>
    </xf>
    <xf numFmtId="38" fontId="27" fillId="6" borderId="55" xfId="4" applyFont="1" applyFill="1" applyBorder="1" applyAlignment="1" applyProtection="1">
      <alignment horizontal="right" vertical="center"/>
      <protection hidden="1"/>
    </xf>
    <xf numFmtId="0" fontId="27" fillId="6" borderId="50" xfId="4" applyNumberFormat="1" applyFont="1" applyFill="1" applyBorder="1" applyAlignment="1" applyProtection="1">
      <alignment horizontal="right" vertical="center"/>
      <protection hidden="1"/>
    </xf>
    <xf numFmtId="38" fontId="27" fillId="6" borderId="50" xfId="4" applyFont="1" applyFill="1" applyBorder="1" applyAlignment="1" applyProtection="1">
      <alignment horizontal="right" vertical="center"/>
      <protection hidden="1"/>
    </xf>
    <xf numFmtId="0" fontId="29" fillId="0" borderId="44" xfId="3" applyFont="1" applyBorder="1" applyProtection="1">
      <alignment vertical="center"/>
      <protection hidden="1"/>
    </xf>
    <xf numFmtId="38" fontId="27" fillId="0" borderId="19" xfId="4" applyFont="1" applyFill="1" applyBorder="1" applyAlignment="1" applyProtection="1">
      <alignment horizontal="right" vertical="top" wrapText="1"/>
      <protection hidden="1"/>
    </xf>
    <xf numFmtId="0" fontId="27" fillId="0" borderId="19" xfId="4" applyNumberFormat="1" applyFont="1" applyFill="1" applyBorder="1" applyAlignment="1" applyProtection="1">
      <alignment horizontal="right" vertical="top" wrapText="1"/>
      <protection hidden="1"/>
    </xf>
    <xf numFmtId="0" fontId="27" fillId="0" borderId="54" xfId="4" applyNumberFormat="1" applyFont="1" applyFill="1" applyBorder="1" applyAlignment="1" applyProtection="1">
      <alignment horizontal="right" vertical="top" wrapText="1"/>
      <protection hidden="1"/>
    </xf>
    <xf numFmtId="0" fontId="27" fillId="0" borderId="51" xfId="3" applyFont="1" applyBorder="1" applyAlignment="1" applyProtection="1">
      <alignment horizontal="left" vertical="top" wrapText="1"/>
      <protection hidden="1"/>
    </xf>
    <xf numFmtId="0" fontId="27" fillId="0" borderId="44" xfId="3" applyFont="1" applyBorder="1" applyAlignment="1" applyProtection="1">
      <alignment horizontal="left" vertical="top" wrapText="1"/>
      <protection hidden="1"/>
    </xf>
    <xf numFmtId="0" fontId="27" fillId="0" borderId="47" xfId="3" applyFont="1" applyBorder="1" applyAlignment="1" applyProtection="1">
      <alignment horizontal="left" vertical="top" wrapText="1"/>
      <protection hidden="1"/>
    </xf>
    <xf numFmtId="38" fontId="27" fillId="0" borderId="18" xfId="4" applyFont="1" applyFill="1" applyBorder="1" applyAlignment="1" applyProtection="1">
      <alignment horizontal="right" vertical="top" wrapText="1"/>
      <protection hidden="1"/>
    </xf>
    <xf numFmtId="0" fontId="27" fillId="0" borderId="18" xfId="4" applyNumberFormat="1" applyFont="1" applyFill="1" applyBorder="1" applyAlignment="1" applyProtection="1">
      <alignment horizontal="right" vertical="top" wrapText="1"/>
      <protection hidden="1"/>
    </xf>
    <xf numFmtId="0" fontId="27" fillId="0" borderId="43" xfId="4" applyNumberFormat="1" applyFont="1" applyFill="1" applyBorder="1" applyAlignment="1" applyProtection="1">
      <alignment horizontal="right" vertical="top" wrapText="1"/>
      <protection hidden="1"/>
    </xf>
    <xf numFmtId="38" fontId="27" fillId="0" borderId="54" xfId="4" applyFont="1" applyBorder="1" applyAlignment="1" applyProtection="1">
      <alignment horizontal="right" vertical="top" wrapText="1"/>
      <protection hidden="1"/>
    </xf>
    <xf numFmtId="0" fontId="63" fillId="0" borderId="0" xfId="5" applyAlignment="1" applyProtection="1">
      <alignment vertical="center"/>
      <protection hidden="1"/>
    </xf>
    <xf numFmtId="0" fontId="29" fillId="0" borderId="44" xfId="3" applyFont="1" applyBorder="1" applyAlignment="1" applyProtection="1">
      <alignment vertical="top" wrapText="1"/>
      <protection hidden="1"/>
    </xf>
    <xf numFmtId="38" fontId="27" fillId="0" borderId="14" xfId="4" applyFont="1" applyFill="1" applyBorder="1" applyAlignment="1" applyProtection="1">
      <alignment horizontal="right" vertical="top" wrapText="1"/>
      <protection hidden="1"/>
    </xf>
    <xf numFmtId="0" fontId="27" fillId="0" borderId="14" xfId="4" applyNumberFormat="1" applyFont="1" applyFill="1" applyBorder="1" applyAlignment="1" applyProtection="1">
      <alignment horizontal="right" vertical="top" wrapText="1"/>
      <protection hidden="1"/>
    </xf>
    <xf numFmtId="0" fontId="27" fillId="0" borderId="23" xfId="4" applyNumberFormat="1" applyFont="1" applyFill="1" applyBorder="1" applyAlignment="1" applyProtection="1">
      <alignment horizontal="right" vertical="top" wrapText="1"/>
      <protection hidden="1"/>
    </xf>
    <xf numFmtId="38" fontId="27" fillId="0" borderId="52" xfId="4" applyFont="1" applyFill="1" applyBorder="1" applyAlignment="1" applyProtection="1">
      <alignment horizontal="right" vertical="top" wrapText="1"/>
      <protection hidden="1"/>
    </xf>
    <xf numFmtId="0" fontId="27" fillId="0" borderId="45" xfId="3" applyFont="1" applyBorder="1" applyAlignment="1" applyProtection="1">
      <alignment vertical="top" wrapText="1"/>
      <protection hidden="1"/>
    </xf>
    <xf numFmtId="0" fontId="27" fillId="0" borderId="0" xfId="3" applyFont="1" applyAlignment="1" applyProtection="1">
      <alignment vertical="top" wrapText="1"/>
      <protection hidden="1"/>
    </xf>
    <xf numFmtId="38" fontId="27" fillId="0" borderId="23" xfId="4" applyFont="1" applyFill="1" applyBorder="1" applyAlignment="1" applyProtection="1">
      <alignment horizontal="right" vertical="top" wrapText="1"/>
      <protection hidden="1"/>
    </xf>
    <xf numFmtId="0" fontId="27" fillId="0" borderId="47" xfId="3" applyFont="1" applyBorder="1" applyProtection="1">
      <alignment vertical="center"/>
      <protection hidden="1"/>
    </xf>
    <xf numFmtId="38" fontId="27" fillId="0" borderId="14" xfId="4" applyFont="1" applyFill="1" applyBorder="1" applyProtection="1">
      <alignment vertical="center"/>
      <protection hidden="1"/>
    </xf>
    <xf numFmtId="0" fontId="27" fillId="0" borderId="14" xfId="4" applyNumberFormat="1" applyFont="1" applyFill="1" applyBorder="1" applyAlignment="1" applyProtection="1">
      <alignment horizontal="right" vertical="center"/>
      <protection hidden="1"/>
    </xf>
    <xf numFmtId="38" fontId="27" fillId="0" borderId="14" xfId="4" applyFont="1" applyFill="1" applyBorder="1" applyAlignment="1" applyProtection="1">
      <alignment horizontal="right" vertical="center"/>
      <protection hidden="1"/>
    </xf>
    <xf numFmtId="0" fontId="27" fillId="0" borderId="23" xfId="4" applyNumberFormat="1" applyFont="1" applyFill="1" applyBorder="1" applyAlignment="1" applyProtection="1">
      <alignment horizontal="right" vertical="center"/>
      <protection hidden="1"/>
    </xf>
    <xf numFmtId="38" fontId="27" fillId="0" borderId="23" xfId="4" applyFont="1" applyFill="1" applyBorder="1" applyAlignment="1" applyProtection="1">
      <alignment horizontal="right" vertical="center"/>
      <protection hidden="1"/>
    </xf>
    <xf numFmtId="0" fontId="27" fillId="0" borderId="42" xfId="3" applyFont="1" applyBorder="1" applyProtection="1">
      <alignment vertical="center"/>
      <protection hidden="1"/>
    </xf>
    <xf numFmtId="38" fontId="27" fillId="0" borderId="18" xfId="4" applyFont="1" applyFill="1" applyBorder="1" applyProtection="1">
      <alignment vertical="center"/>
      <protection hidden="1"/>
    </xf>
    <xf numFmtId="0" fontId="27" fillId="0" borderId="18" xfId="4" applyNumberFormat="1" applyFont="1" applyFill="1" applyBorder="1" applyAlignment="1" applyProtection="1">
      <alignment horizontal="right" vertical="center"/>
      <protection hidden="1"/>
    </xf>
    <xf numFmtId="38" fontId="27" fillId="0" borderId="18" xfId="4" applyFont="1" applyFill="1" applyBorder="1" applyAlignment="1" applyProtection="1">
      <alignment horizontal="right" vertical="center"/>
      <protection hidden="1"/>
    </xf>
    <xf numFmtId="0" fontId="27" fillId="0" borderId="43" xfId="4" applyNumberFormat="1" applyFont="1" applyFill="1" applyBorder="1" applyAlignment="1" applyProtection="1">
      <alignment horizontal="right" vertical="center"/>
      <protection hidden="1"/>
    </xf>
    <xf numFmtId="38" fontId="27" fillId="0" borderId="43" xfId="4" applyFont="1" applyFill="1" applyBorder="1" applyAlignment="1" applyProtection="1">
      <alignment horizontal="right" vertical="center"/>
      <protection hidden="1"/>
    </xf>
    <xf numFmtId="38" fontId="27" fillId="0" borderId="23" xfId="4" applyFont="1" applyBorder="1" applyAlignment="1" applyProtection="1">
      <alignment horizontal="right" vertical="top" wrapText="1"/>
      <protection hidden="1"/>
    </xf>
    <xf numFmtId="0" fontId="27" fillId="0" borderId="47" xfId="3" applyFont="1" applyBorder="1" applyAlignment="1" applyProtection="1">
      <alignment vertical="top" wrapText="1"/>
      <protection hidden="1"/>
    </xf>
    <xf numFmtId="38" fontId="27" fillId="0" borderId="43" xfId="4" applyFont="1" applyFill="1" applyBorder="1" applyAlignment="1" applyProtection="1">
      <alignment horizontal="right" vertical="top" wrapText="1"/>
      <protection hidden="1"/>
    </xf>
    <xf numFmtId="38" fontId="27" fillId="0" borderId="43" xfId="4" applyFont="1" applyBorder="1" applyAlignment="1" applyProtection="1">
      <alignment horizontal="right" vertical="top" wrapText="1"/>
      <protection hidden="1"/>
    </xf>
    <xf numFmtId="38" fontId="27" fillId="0" borderId="20" xfId="4" applyFont="1" applyFill="1" applyBorder="1" applyAlignment="1" applyProtection="1">
      <alignment horizontal="right" vertical="top" wrapText="1"/>
      <protection hidden="1"/>
    </xf>
    <xf numFmtId="0" fontId="27" fillId="0" borderId="20" xfId="4" applyNumberFormat="1" applyFont="1" applyFill="1" applyBorder="1" applyAlignment="1" applyProtection="1">
      <alignment horizontal="right" vertical="top" wrapText="1"/>
      <protection hidden="1"/>
    </xf>
    <xf numFmtId="0" fontId="27" fillId="0" borderId="52" xfId="4" applyNumberFormat="1" applyFont="1" applyFill="1" applyBorder="1" applyAlignment="1" applyProtection="1">
      <alignment horizontal="right" vertical="top" wrapText="1"/>
      <protection hidden="1"/>
    </xf>
    <xf numFmtId="0" fontId="27" fillId="0" borderId="53" xfId="3" applyFont="1" applyBorder="1" applyAlignment="1" applyProtection="1">
      <alignment horizontal="left" vertical="top" wrapText="1"/>
      <protection hidden="1"/>
    </xf>
    <xf numFmtId="38" fontId="27" fillId="0" borderId="25" xfId="4" applyFont="1" applyBorder="1" applyAlignment="1" applyProtection="1">
      <alignment horizontal="right" vertical="top" wrapText="1"/>
      <protection hidden="1"/>
    </xf>
    <xf numFmtId="0" fontId="27" fillId="0" borderId="25" xfId="4" applyNumberFormat="1" applyFont="1" applyBorder="1" applyAlignment="1" applyProtection="1">
      <alignment horizontal="right" vertical="top" wrapText="1"/>
      <protection hidden="1"/>
    </xf>
    <xf numFmtId="0" fontId="27" fillId="0" borderId="26" xfId="4" applyNumberFormat="1" applyFont="1" applyBorder="1" applyAlignment="1" applyProtection="1">
      <alignment horizontal="right" vertical="top" wrapText="1"/>
      <protection hidden="1"/>
    </xf>
    <xf numFmtId="38" fontId="27" fillId="0" borderId="26" xfId="4" applyFont="1" applyBorder="1" applyAlignment="1" applyProtection="1">
      <alignment horizontal="right" vertical="top" wrapText="1"/>
      <protection hidden="1"/>
    </xf>
    <xf numFmtId="187" fontId="27" fillId="0" borderId="0" xfId="3" applyNumberFormat="1" applyFont="1" applyProtection="1">
      <alignment vertical="center"/>
      <protection hidden="1"/>
    </xf>
    <xf numFmtId="38" fontId="27" fillId="0" borderId="0" xfId="4" applyFont="1" applyProtection="1">
      <alignment vertical="center"/>
      <protection hidden="1"/>
    </xf>
    <xf numFmtId="0" fontId="27" fillId="0" borderId="0" xfId="4" applyNumberFormat="1" applyFont="1" applyAlignment="1" applyProtection="1">
      <alignment horizontal="right" vertical="center"/>
      <protection hidden="1"/>
    </xf>
    <xf numFmtId="38" fontId="27" fillId="0" borderId="0" xfId="4" applyFont="1" applyAlignment="1" applyProtection="1">
      <alignment horizontal="right" vertical="center"/>
      <protection hidden="1"/>
    </xf>
    <xf numFmtId="0" fontId="68" fillId="8" borderId="0" xfId="3" applyFont="1" applyFill="1" applyAlignment="1" applyProtection="1">
      <alignment horizontal="center" vertical="center"/>
      <protection hidden="1"/>
    </xf>
    <xf numFmtId="0" fontId="27" fillId="0" borderId="0" xfId="3" applyFont="1" applyProtection="1">
      <alignment vertical="center"/>
      <protection locked="0" hidden="1"/>
    </xf>
    <xf numFmtId="49" fontId="27" fillId="0" borderId="14" xfId="3" applyNumberFormat="1" applyFont="1" applyBorder="1" applyProtection="1">
      <alignment vertical="center"/>
      <protection locked="0" hidden="1"/>
    </xf>
    <xf numFmtId="49" fontId="68" fillId="8" borderId="0" xfId="3" applyNumberFormat="1" applyFont="1" applyFill="1" applyAlignment="1" applyProtection="1">
      <alignment horizontal="center" vertical="center"/>
      <protection locked="0" hidden="1"/>
    </xf>
    <xf numFmtId="49" fontId="27" fillId="0" borderId="0" xfId="3" applyNumberFormat="1" applyFont="1" applyProtection="1">
      <alignment vertical="center"/>
      <protection locked="0" hidden="1"/>
    </xf>
    <xf numFmtId="0" fontId="0" fillId="0" borderId="0" xfId="0" applyProtection="1">
      <protection locked="0"/>
    </xf>
    <xf numFmtId="0" fontId="15" fillId="0" borderId="0" xfId="0" applyFont="1" applyProtection="1">
      <protection locked="0"/>
    </xf>
    <xf numFmtId="0" fontId="0" fillId="0" borderId="13" xfId="0" applyBorder="1" applyProtection="1">
      <protection locked="0"/>
    </xf>
    <xf numFmtId="0" fontId="15" fillId="0" borderId="30" xfId="0" applyFont="1" applyBorder="1" applyProtection="1">
      <protection locked="0"/>
    </xf>
    <xf numFmtId="0" fontId="0" fillId="0" borderId="34" xfId="0" applyBorder="1" applyProtection="1">
      <protection locked="0"/>
    </xf>
    <xf numFmtId="0" fontId="15" fillId="0" borderId="34" xfId="0" applyFont="1" applyBorder="1" applyProtection="1">
      <protection locked="0"/>
    </xf>
    <xf numFmtId="0" fontId="15" fillId="0" borderId="1" xfId="0" applyFont="1" applyBorder="1" applyProtection="1">
      <protection locked="0"/>
    </xf>
    <xf numFmtId="0" fontId="0" fillId="0" borderId="30" xfId="0" applyBorder="1" applyProtection="1">
      <protection locked="0"/>
    </xf>
    <xf numFmtId="0" fontId="0" fillId="0" borderId="27" xfId="0" applyBorder="1" applyProtection="1">
      <protection locked="0"/>
    </xf>
    <xf numFmtId="0" fontId="0" fillId="0" borderId="28" xfId="0" applyBorder="1" applyProtection="1">
      <protection locked="0"/>
    </xf>
    <xf numFmtId="0" fontId="15" fillId="0" borderId="28" xfId="0" applyFont="1" applyBorder="1" applyProtection="1">
      <protection locked="0"/>
    </xf>
    <xf numFmtId="0" fontId="15" fillId="0" borderId="31" xfId="0" applyFont="1" applyBorder="1" applyProtection="1">
      <protection locked="0"/>
    </xf>
    <xf numFmtId="0" fontId="0" fillId="0" borderId="31" xfId="0" applyBorder="1" applyProtection="1">
      <protection locked="0"/>
    </xf>
    <xf numFmtId="0" fontId="15" fillId="0" borderId="29" xfId="0" applyFont="1" applyBorder="1" applyProtection="1">
      <protection locked="0"/>
    </xf>
    <xf numFmtId="0" fontId="15" fillId="0" borderId="13" xfId="0" applyFont="1" applyBorder="1" applyProtection="1">
      <protection locked="0"/>
    </xf>
    <xf numFmtId="0" fontId="15" fillId="0" borderId="27" xfId="0" applyFont="1" applyBorder="1" applyProtection="1">
      <protection locked="0"/>
    </xf>
    <xf numFmtId="0" fontId="15" fillId="0" borderId="12" xfId="0" applyFont="1" applyBorder="1" applyProtection="1">
      <protection locked="0"/>
    </xf>
    <xf numFmtId="0" fontId="15" fillId="0" borderId="2" xfId="0" applyFont="1" applyBorder="1" applyProtection="1">
      <protection locked="0"/>
    </xf>
    <xf numFmtId="0" fontId="0" fillId="0" borderId="2" xfId="0" applyBorder="1" applyProtection="1">
      <protection locked="0"/>
    </xf>
    <xf numFmtId="0" fontId="15" fillId="0" borderId="3" xfId="0" applyFont="1" applyBorder="1" applyProtection="1">
      <protection locked="0"/>
    </xf>
    <xf numFmtId="0" fontId="15" fillId="0" borderId="17" xfId="0" applyFont="1" applyBorder="1" applyProtection="1">
      <protection locked="0"/>
    </xf>
    <xf numFmtId="0" fontId="15" fillId="0" borderId="15" xfId="0" applyFont="1" applyBorder="1" applyProtection="1">
      <protection locked="0"/>
    </xf>
    <xf numFmtId="0" fontId="0" fillId="0" borderId="15" xfId="0" applyBorder="1" applyProtection="1">
      <protection locked="0"/>
    </xf>
    <xf numFmtId="0" fontId="15" fillId="0" borderId="16" xfId="0" applyFont="1" applyBorder="1" applyProtection="1">
      <protection locked="0"/>
    </xf>
    <xf numFmtId="0" fontId="6" fillId="0" borderId="0" xfId="0" applyFont="1" applyAlignment="1" applyProtection="1">
      <alignment vertical="center" shrinkToFit="1"/>
      <protection hidden="1"/>
    </xf>
    <xf numFmtId="0" fontId="6" fillId="0" borderId="0" xfId="0" applyFont="1" applyAlignment="1" applyProtection="1">
      <alignment vertical="center"/>
      <protection hidden="1"/>
    </xf>
    <xf numFmtId="0" fontId="12" fillId="0" borderId="0" xfId="0" applyFont="1"/>
    <xf numFmtId="0" fontId="3" fillId="0" borderId="0" xfId="0" applyFont="1" applyProtection="1">
      <protection locked="0"/>
    </xf>
    <xf numFmtId="0" fontId="74" fillId="0" borderId="0" xfId="0" applyFont="1" applyProtection="1">
      <protection locked="0"/>
    </xf>
    <xf numFmtId="178" fontId="54" fillId="0" borderId="0" xfId="0" applyNumberFormat="1" applyFont="1" applyAlignment="1" applyProtection="1">
      <alignment horizontal="left" vertical="center"/>
      <protection hidden="1"/>
    </xf>
    <xf numFmtId="0" fontId="13" fillId="0" borderId="0" xfId="0" applyFont="1" applyAlignment="1" applyProtection="1">
      <alignment horizontal="center" vertical="center" wrapText="1"/>
      <protection hidden="1"/>
    </xf>
    <xf numFmtId="0" fontId="13" fillId="0" borderId="0" xfId="0" applyFont="1" applyAlignment="1" applyProtection="1">
      <alignment horizontal="center" vertical="center"/>
      <protection hidden="1"/>
    </xf>
    <xf numFmtId="0" fontId="17" fillId="0" borderId="17"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7" fillId="0" borderId="16"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178" fontId="55" fillId="0" borderId="0" xfId="0" applyNumberFormat="1" applyFont="1" applyAlignment="1" applyProtection="1">
      <alignment horizontal="left" vertical="center"/>
      <protection hidden="1"/>
    </xf>
    <xf numFmtId="0" fontId="16" fillId="0" borderId="17" xfId="0" applyFont="1" applyBorder="1" applyAlignment="1" applyProtection="1">
      <alignment horizontal="center" vertical="center"/>
      <protection hidden="1"/>
    </xf>
    <xf numFmtId="0" fontId="16" fillId="0" borderId="15" xfId="0" applyFont="1" applyBorder="1" applyAlignment="1" applyProtection="1">
      <alignment horizontal="center" vertical="center"/>
      <protection hidden="1"/>
    </xf>
    <xf numFmtId="0" fontId="16" fillId="0" borderId="16" xfId="0" applyFont="1" applyBorder="1" applyAlignment="1" applyProtection="1">
      <alignment horizontal="center" vertical="center"/>
      <protection hidden="1"/>
    </xf>
    <xf numFmtId="0" fontId="16" fillId="0" borderId="13"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16" fillId="0" borderId="12" xfId="0" applyFont="1" applyBorder="1" applyAlignment="1" applyProtection="1">
      <alignment horizontal="center" vertical="center"/>
      <protection hidden="1"/>
    </xf>
    <xf numFmtId="0" fontId="16" fillId="0" borderId="2" xfId="0" applyFont="1" applyBorder="1" applyAlignment="1" applyProtection="1">
      <alignment horizontal="center" vertical="center"/>
      <protection hidden="1"/>
    </xf>
    <xf numFmtId="0" fontId="16" fillId="0" borderId="3"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40" fillId="0" borderId="13" xfId="0" applyFont="1" applyBorder="1" applyAlignment="1" applyProtection="1">
      <alignment horizontal="left"/>
      <protection hidden="1"/>
    </xf>
    <xf numFmtId="0" fontId="40" fillId="0" borderId="0" xfId="0" applyFont="1" applyAlignment="1" applyProtection="1">
      <alignment horizontal="left"/>
      <protection hidden="1"/>
    </xf>
    <xf numFmtId="0" fontId="40" fillId="0" borderId="1" xfId="0" applyFont="1" applyBorder="1" applyAlignment="1" applyProtection="1">
      <alignment horizontal="left"/>
      <protection hidden="1"/>
    </xf>
    <xf numFmtId="0" fontId="15" fillId="0" borderId="32" xfId="0" applyFont="1" applyBorder="1" applyAlignment="1" applyProtection="1">
      <alignment horizontal="center"/>
      <protection hidden="1"/>
    </xf>
    <xf numFmtId="0" fontId="15" fillId="0" borderId="33" xfId="0" applyFont="1" applyBorder="1" applyAlignment="1" applyProtection="1">
      <alignment horizontal="center"/>
      <protection hidden="1"/>
    </xf>
    <xf numFmtId="181" fontId="47" fillId="7" borderId="0" xfId="0" applyNumberFormat="1" applyFont="1" applyFill="1" applyAlignment="1" applyProtection="1">
      <alignment horizontal="center" vertical="center" shrinkToFit="1"/>
      <protection hidden="1"/>
    </xf>
    <xf numFmtId="6" fontId="6" fillId="0" borderId="17" xfId="2" applyFont="1" applyBorder="1" applyAlignment="1" applyProtection="1">
      <alignment horizontal="center" vertical="center" wrapText="1"/>
      <protection hidden="1"/>
    </xf>
    <xf numFmtId="6" fontId="6" fillId="0" borderId="15" xfId="2" applyFont="1" applyBorder="1" applyAlignment="1" applyProtection="1">
      <alignment horizontal="center" vertical="center" wrapText="1"/>
      <protection hidden="1"/>
    </xf>
    <xf numFmtId="6" fontId="6" fillId="0" borderId="13" xfId="2" applyFont="1" applyBorder="1" applyAlignment="1" applyProtection="1">
      <alignment horizontal="center" vertical="center" wrapText="1"/>
      <protection hidden="1"/>
    </xf>
    <xf numFmtId="6" fontId="6" fillId="0" borderId="0" xfId="2" applyFont="1" applyBorder="1" applyAlignment="1" applyProtection="1">
      <alignment horizontal="center" vertical="center" wrapText="1"/>
      <protection hidden="1"/>
    </xf>
    <xf numFmtId="6" fontId="6" fillId="0" borderId="12" xfId="2" applyFont="1" applyBorder="1" applyAlignment="1" applyProtection="1">
      <alignment horizontal="center" vertical="center" wrapText="1"/>
      <protection hidden="1"/>
    </xf>
    <xf numFmtId="6" fontId="6" fillId="0" borderId="2" xfId="2" applyFont="1" applyBorder="1" applyAlignment="1" applyProtection="1">
      <alignment horizontal="center" vertical="center" wrapText="1"/>
      <protection hidden="1"/>
    </xf>
    <xf numFmtId="0" fontId="36" fillId="0" borderId="17" xfId="0" applyFont="1" applyBorder="1" applyAlignment="1" applyProtection="1">
      <alignment horizontal="left" vertical="center" wrapText="1"/>
      <protection hidden="1"/>
    </xf>
    <xf numFmtId="0" fontId="36" fillId="0" borderId="15" xfId="0" applyFont="1" applyBorder="1" applyAlignment="1" applyProtection="1">
      <alignment horizontal="left" vertical="center" wrapText="1"/>
      <protection hidden="1"/>
    </xf>
    <xf numFmtId="0" fontId="36" fillId="0" borderId="13" xfId="0" applyFont="1" applyBorder="1" applyAlignment="1" applyProtection="1">
      <alignment horizontal="left" vertical="center" wrapText="1"/>
      <protection hidden="1"/>
    </xf>
    <xf numFmtId="0" fontId="36" fillId="0" borderId="0" xfId="0" applyFont="1" applyAlignment="1" applyProtection="1">
      <alignment horizontal="left" vertical="center" wrapText="1"/>
      <protection hidden="1"/>
    </xf>
    <xf numFmtId="38" fontId="37" fillId="0" borderId="15" xfId="0" applyNumberFormat="1" applyFont="1" applyBorder="1" applyAlignment="1" applyProtection="1">
      <alignment horizontal="center" vertical="center" shrinkToFit="1"/>
      <protection hidden="1"/>
    </xf>
    <xf numFmtId="0" fontId="37" fillId="0" borderId="15" xfId="0" applyFont="1" applyBorder="1" applyAlignment="1" applyProtection="1">
      <alignment horizontal="center" vertical="center" shrinkToFit="1"/>
      <protection hidden="1"/>
    </xf>
    <xf numFmtId="0" fontId="37" fillId="0" borderId="0" xfId="0" applyFont="1" applyAlignment="1" applyProtection="1">
      <alignment horizontal="center" vertical="center" shrinkToFit="1"/>
      <protection hidden="1"/>
    </xf>
    <xf numFmtId="0" fontId="13" fillId="0" borderId="17" xfId="0" applyFont="1" applyBorder="1" applyAlignment="1" applyProtection="1">
      <alignment horizontal="center" vertical="center" wrapText="1"/>
      <protection hidden="1"/>
    </xf>
    <xf numFmtId="0" fontId="13" fillId="0" borderId="15" xfId="0" applyFont="1" applyBorder="1" applyAlignment="1" applyProtection="1">
      <alignment horizontal="center" vertical="center" wrapText="1"/>
      <protection hidden="1"/>
    </xf>
    <xf numFmtId="0" fontId="13" fillId="0" borderId="16" xfId="0" applyFont="1" applyBorder="1" applyAlignment="1" applyProtection="1">
      <alignment horizontal="center" vertical="center" wrapText="1"/>
      <protection hidden="1"/>
    </xf>
    <xf numFmtId="0" fontId="13" fillId="0" borderId="27" xfId="0" applyFont="1" applyBorder="1" applyAlignment="1" applyProtection="1">
      <alignment horizontal="center" vertical="center" wrapText="1"/>
      <protection hidden="1"/>
    </xf>
    <xf numFmtId="0" fontId="13" fillId="0" borderId="28" xfId="0" applyFont="1" applyBorder="1" applyAlignment="1" applyProtection="1">
      <alignment horizontal="center" vertical="center" wrapText="1"/>
      <protection hidden="1"/>
    </xf>
    <xf numFmtId="0" fontId="13" fillId="0" borderId="29"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38" fontId="14" fillId="0" borderId="0" xfId="0" applyNumberFormat="1" applyFont="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0" fontId="14" fillId="0" borderId="2" xfId="0" applyFont="1" applyBorder="1" applyAlignment="1" applyProtection="1">
      <alignment horizontal="center" vertical="center" shrinkToFit="1"/>
      <protection hidden="1"/>
    </xf>
    <xf numFmtId="184" fontId="70" fillId="0" borderId="15" xfId="0" applyNumberFormat="1" applyFont="1" applyBorder="1" applyAlignment="1" applyProtection="1">
      <alignment horizontal="center"/>
      <protection hidden="1"/>
    </xf>
    <xf numFmtId="0" fontId="0" fillId="0" borderId="0" xfId="0" applyAlignment="1" applyProtection="1">
      <alignment horizontal="center"/>
      <protection hidden="1"/>
    </xf>
    <xf numFmtId="0" fontId="38" fillId="0" borderId="0" xfId="0" applyFont="1" applyAlignment="1" applyProtection="1">
      <alignment horizontal="center" vertical="center" shrinkToFit="1"/>
      <protection hidden="1"/>
    </xf>
    <xf numFmtId="180" fontId="47" fillId="7" borderId="0" xfId="0" applyNumberFormat="1" applyFont="1" applyFill="1" applyAlignment="1" applyProtection="1">
      <alignment horizontal="center" vertical="center" shrinkToFit="1"/>
      <protection hidden="1"/>
    </xf>
    <xf numFmtId="178" fontId="53" fillId="0" borderId="0" xfId="0" applyNumberFormat="1" applyFont="1" applyAlignment="1" applyProtection="1">
      <alignment horizontal="left" vertical="center"/>
      <protection hidden="1"/>
    </xf>
    <xf numFmtId="180" fontId="47" fillId="7" borderId="14" xfId="0" applyNumberFormat="1" applyFont="1" applyFill="1" applyBorder="1" applyAlignment="1" applyProtection="1">
      <alignment horizontal="center" vertical="center" shrinkToFit="1"/>
      <protection hidden="1"/>
    </xf>
    <xf numFmtId="181" fontId="47" fillId="7" borderId="14" xfId="0" applyNumberFormat="1" applyFont="1" applyFill="1" applyBorder="1" applyAlignment="1" applyProtection="1">
      <alignment horizontal="center" vertical="center" shrinkToFit="1"/>
      <protection hidden="1"/>
    </xf>
    <xf numFmtId="179" fontId="24" fillId="0" borderId="2" xfId="1" applyNumberFormat="1" applyFont="1" applyFill="1" applyBorder="1" applyAlignment="1" applyProtection="1">
      <alignment horizontal="center" vertical="center" shrinkToFit="1"/>
      <protection hidden="1"/>
    </xf>
    <xf numFmtId="179" fontId="39" fillId="0" borderId="17" xfId="1" applyNumberFormat="1" applyFont="1" applyFill="1" applyBorder="1" applyAlignment="1" applyProtection="1">
      <alignment horizontal="center" vertical="center" shrinkToFit="1"/>
      <protection hidden="1"/>
    </xf>
    <xf numFmtId="179" fontId="39" fillId="0" borderId="15" xfId="1" applyNumberFormat="1" applyFont="1" applyFill="1" applyBorder="1" applyAlignment="1" applyProtection="1">
      <alignment horizontal="center" vertical="center" shrinkToFit="1"/>
      <protection hidden="1"/>
    </xf>
    <xf numFmtId="179" fontId="39" fillId="0" borderId="16" xfId="1" applyNumberFormat="1" applyFont="1" applyFill="1" applyBorder="1" applyAlignment="1" applyProtection="1">
      <alignment horizontal="center" vertical="center" shrinkToFit="1"/>
      <protection hidden="1"/>
    </xf>
    <xf numFmtId="179" fontId="39" fillId="0" borderId="13" xfId="1" applyNumberFormat="1" applyFont="1" applyFill="1" applyBorder="1" applyAlignment="1" applyProtection="1">
      <alignment horizontal="center" vertical="center" shrinkToFit="1"/>
      <protection hidden="1"/>
    </xf>
    <xf numFmtId="179" fontId="39" fillId="0" borderId="0" xfId="1" applyNumberFormat="1" applyFont="1" applyFill="1" applyBorder="1" applyAlignment="1" applyProtection="1">
      <alignment horizontal="center" vertical="center" shrinkToFit="1"/>
      <protection hidden="1"/>
    </xf>
    <xf numFmtId="179" fontId="39" fillId="0" borderId="1" xfId="1" applyNumberFormat="1" applyFont="1" applyFill="1" applyBorder="1" applyAlignment="1" applyProtection="1">
      <alignment horizontal="center" vertical="center" shrinkToFit="1"/>
      <protection hidden="1"/>
    </xf>
    <xf numFmtId="0" fontId="12" fillId="0" borderId="17" xfId="0" applyFont="1" applyBorder="1" applyAlignment="1" applyProtection="1">
      <alignment horizontal="center" vertical="center" shrinkToFit="1"/>
      <protection hidden="1"/>
    </xf>
    <xf numFmtId="0" fontId="12" fillId="0" borderId="15" xfId="0" applyFont="1" applyBorder="1" applyAlignment="1" applyProtection="1">
      <alignment horizontal="center" vertical="center" shrinkToFit="1"/>
      <protection hidden="1"/>
    </xf>
    <xf numFmtId="0" fontId="12" fillId="0" borderId="16" xfId="0" applyFont="1" applyBorder="1" applyAlignment="1" applyProtection="1">
      <alignment horizontal="center" vertical="center" shrinkToFit="1"/>
      <protection hidden="1"/>
    </xf>
    <xf numFmtId="0" fontId="12" fillId="0" borderId="13" xfId="0" applyFont="1" applyBorder="1" applyAlignment="1" applyProtection="1">
      <alignment horizontal="center" vertical="center" shrinkToFit="1"/>
      <protection hidden="1"/>
    </xf>
    <xf numFmtId="0" fontId="12" fillId="0" borderId="0" xfId="0" applyFont="1" applyAlignment="1" applyProtection="1">
      <alignment horizontal="center" vertical="center" shrinkToFit="1"/>
      <protection hidden="1"/>
    </xf>
    <xf numFmtId="0" fontId="12" fillId="0" borderId="1" xfId="0" applyFont="1" applyBorder="1" applyAlignment="1" applyProtection="1">
      <alignment horizontal="center" vertical="center" shrinkToFit="1"/>
      <protection hidden="1"/>
    </xf>
    <xf numFmtId="0" fontId="12" fillId="0" borderId="12" xfId="0" applyFont="1" applyBorder="1" applyAlignment="1" applyProtection="1">
      <alignment horizontal="center" vertical="center" shrinkToFit="1"/>
      <protection hidden="1"/>
    </xf>
    <xf numFmtId="0" fontId="12" fillId="0" borderId="2" xfId="0" applyFont="1" applyBorder="1" applyAlignment="1" applyProtection="1">
      <alignment horizontal="center" vertical="center" shrinkToFit="1"/>
      <protection hidden="1"/>
    </xf>
    <xf numFmtId="0" fontId="12" fillId="0" borderId="3" xfId="0" applyFont="1" applyBorder="1" applyAlignment="1" applyProtection="1">
      <alignment horizontal="center" vertical="center" shrinkToFit="1"/>
      <protection hidden="1"/>
    </xf>
    <xf numFmtId="0" fontId="0" fillId="0" borderId="13" xfId="0" applyBorder="1" applyAlignment="1" applyProtection="1">
      <alignment horizontal="center" vertical="center"/>
      <protection hidden="1"/>
    </xf>
    <xf numFmtId="0" fontId="38" fillId="0" borderId="48" xfId="0" applyFont="1" applyBorder="1" applyAlignment="1" applyProtection="1">
      <alignment horizontal="center" vertical="center" shrinkToFit="1"/>
      <protection hidden="1"/>
    </xf>
    <xf numFmtId="0" fontId="38" fillId="0" borderId="46" xfId="0" applyFont="1" applyBorder="1" applyAlignment="1" applyProtection="1">
      <alignment horizontal="center" vertical="center" shrinkToFit="1"/>
      <protection hidden="1"/>
    </xf>
    <xf numFmtId="0" fontId="38" fillId="0" borderId="41" xfId="0" applyFont="1" applyBorder="1" applyAlignment="1" applyProtection="1">
      <alignment horizontal="center" vertical="center" shrinkToFit="1"/>
      <protection hidden="1"/>
    </xf>
    <xf numFmtId="180" fontId="47" fillId="7" borderId="61" xfId="0" applyNumberFormat="1" applyFont="1" applyFill="1" applyBorder="1" applyAlignment="1" applyProtection="1">
      <alignment horizontal="center" vertical="center" shrinkToFit="1"/>
      <protection hidden="1"/>
    </xf>
    <xf numFmtId="0" fontId="0" fillId="0" borderId="1" xfId="0" applyBorder="1" applyAlignment="1" applyProtection="1">
      <alignment horizontal="center"/>
      <protection hidden="1"/>
    </xf>
    <xf numFmtId="181" fontId="4" fillId="0" borderId="17" xfId="0" applyNumberFormat="1" applyFont="1" applyBorder="1" applyAlignment="1" applyProtection="1">
      <alignment horizontal="center" vertical="center" shrinkToFit="1"/>
      <protection hidden="1"/>
    </xf>
    <xf numFmtId="181" fontId="4" fillId="0" borderId="15" xfId="0" applyNumberFormat="1" applyFont="1" applyBorder="1" applyAlignment="1" applyProtection="1">
      <alignment horizontal="center" vertical="center" shrinkToFit="1"/>
      <protection hidden="1"/>
    </xf>
    <xf numFmtId="181" fontId="4" fillId="0" borderId="16" xfId="0" applyNumberFormat="1" applyFont="1" applyBorder="1" applyAlignment="1" applyProtection="1">
      <alignment horizontal="center" vertical="center" shrinkToFit="1"/>
      <protection hidden="1"/>
    </xf>
    <xf numFmtId="181" fontId="4" fillId="0" borderId="13" xfId="0" applyNumberFormat="1" applyFont="1" applyBorder="1" applyAlignment="1" applyProtection="1">
      <alignment horizontal="center" vertical="center" shrinkToFit="1"/>
      <protection hidden="1"/>
    </xf>
    <xf numFmtId="181" fontId="4" fillId="0" borderId="0" xfId="0" applyNumberFormat="1" applyFont="1" applyAlignment="1" applyProtection="1">
      <alignment horizontal="center" vertical="center" shrinkToFit="1"/>
      <protection hidden="1"/>
    </xf>
    <xf numFmtId="181" fontId="4" fillId="0" borderId="1" xfId="0" applyNumberFormat="1" applyFont="1" applyBorder="1" applyAlignment="1" applyProtection="1">
      <alignment horizontal="center" vertical="center" shrinkToFit="1"/>
      <protection hidden="1"/>
    </xf>
    <xf numFmtId="181" fontId="4" fillId="0" borderId="1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0" fontId="39" fillId="0" borderId="17" xfId="0" applyFont="1" applyBorder="1" applyAlignment="1" applyProtection="1">
      <alignment horizontal="center" vertical="center" shrinkToFit="1"/>
      <protection hidden="1"/>
    </xf>
    <xf numFmtId="0" fontId="39" fillId="0" borderId="15"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39" fillId="0" borderId="13" xfId="0" applyFont="1" applyBorder="1" applyAlignment="1" applyProtection="1">
      <alignment horizontal="center" vertical="center" shrinkToFit="1"/>
      <protection hidden="1"/>
    </xf>
    <xf numFmtId="0" fontId="39" fillId="0" borderId="0" xfId="0" applyFont="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2"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3" xfId="0" applyFont="1" applyBorder="1" applyAlignment="1" applyProtection="1">
      <alignment horizontal="center" vertical="center" shrinkToFit="1"/>
      <protection hidden="1"/>
    </xf>
    <xf numFmtId="181" fontId="35" fillId="0" borderId="17" xfId="0" applyNumberFormat="1" applyFont="1" applyBorder="1" applyAlignment="1" applyProtection="1">
      <alignment horizontal="center" vertical="center" shrinkToFit="1"/>
      <protection hidden="1"/>
    </xf>
    <xf numFmtId="181" fontId="35" fillId="0" borderId="15" xfId="0" applyNumberFormat="1" applyFont="1" applyBorder="1" applyAlignment="1" applyProtection="1">
      <alignment horizontal="center" vertical="center" shrinkToFit="1"/>
      <protection hidden="1"/>
    </xf>
    <xf numFmtId="181" fontId="35" fillId="0" borderId="16" xfId="0" applyNumberFormat="1" applyFont="1" applyBorder="1" applyAlignment="1" applyProtection="1">
      <alignment horizontal="center" vertical="center" shrinkToFit="1"/>
      <protection hidden="1"/>
    </xf>
    <xf numFmtId="181" fontId="35" fillId="0" borderId="13" xfId="0" applyNumberFormat="1" applyFont="1" applyBorder="1" applyAlignment="1" applyProtection="1">
      <alignment horizontal="center" vertical="center" shrinkToFit="1"/>
      <protection hidden="1"/>
    </xf>
    <xf numFmtId="181" fontId="35" fillId="0" borderId="0" xfId="0" applyNumberFormat="1" applyFont="1" applyAlignment="1" applyProtection="1">
      <alignment horizontal="center" vertical="center" shrinkToFit="1"/>
      <protection hidden="1"/>
    </xf>
    <xf numFmtId="181" fontId="35" fillId="0" borderId="1" xfId="0" applyNumberFormat="1" applyFont="1" applyBorder="1" applyAlignment="1" applyProtection="1">
      <alignment horizontal="center" vertical="center" shrinkToFit="1"/>
      <protection hidden="1"/>
    </xf>
    <xf numFmtId="181" fontId="35" fillId="0" borderId="12" xfId="0" applyNumberFormat="1" applyFont="1" applyBorder="1" applyAlignment="1" applyProtection="1">
      <alignment horizontal="center" vertical="center" shrinkToFit="1"/>
      <protection hidden="1"/>
    </xf>
    <xf numFmtId="181" fontId="35" fillId="0" borderId="2" xfId="0" applyNumberFormat="1" applyFont="1" applyBorder="1" applyAlignment="1" applyProtection="1">
      <alignment horizontal="center" vertical="center" shrinkToFit="1"/>
      <protection hidden="1"/>
    </xf>
    <xf numFmtId="181" fontId="35" fillId="0" borderId="3" xfId="0" applyNumberFormat="1" applyFont="1" applyBorder="1" applyAlignment="1" applyProtection="1">
      <alignment horizontal="center" vertical="center" shrinkToFit="1"/>
      <protection hidden="1"/>
    </xf>
    <xf numFmtId="0" fontId="3" fillId="0" borderId="0" xfId="0" applyFont="1" applyAlignment="1" applyProtection="1">
      <alignment horizontal="center" vertical="center"/>
      <protection hidden="1"/>
    </xf>
    <xf numFmtId="180" fontId="47" fillId="7" borderId="20" xfId="0" applyNumberFormat="1" applyFont="1" applyFill="1" applyBorder="1" applyAlignment="1" applyProtection="1">
      <alignment horizontal="center" vertical="center" shrinkToFit="1"/>
      <protection hidden="1"/>
    </xf>
    <xf numFmtId="181" fontId="47" fillId="7" borderId="20" xfId="0" applyNumberFormat="1" applyFont="1" applyFill="1" applyBorder="1" applyAlignment="1" applyProtection="1">
      <alignment horizontal="center" vertical="center" shrinkToFit="1"/>
      <protection hidden="1"/>
    </xf>
    <xf numFmtId="180" fontId="47" fillId="7" borderId="3" xfId="0" applyNumberFormat="1" applyFont="1" applyFill="1" applyBorder="1" applyAlignment="1" applyProtection="1">
      <alignment horizontal="center" vertical="center" shrinkToFit="1"/>
      <protection hidden="1"/>
    </xf>
    <xf numFmtId="0" fontId="45" fillId="6" borderId="63" xfId="0" applyFont="1" applyFill="1" applyBorder="1" applyAlignment="1" applyProtection="1">
      <alignment horizontal="center" vertical="center" wrapText="1"/>
      <protection hidden="1"/>
    </xf>
    <xf numFmtId="0" fontId="45" fillId="6" borderId="25" xfId="0" applyFont="1" applyFill="1" applyBorder="1" applyAlignment="1" applyProtection="1">
      <alignment horizontal="center" vertical="center"/>
      <protection hidden="1"/>
    </xf>
    <xf numFmtId="38" fontId="45" fillId="6" borderId="63" xfId="4" applyFont="1" applyFill="1" applyBorder="1" applyAlignment="1" applyProtection="1">
      <alignment horizontal="center" vertical="center" wrapText="1"/>
      <protection hidden="1"/>
    </xf>
    <xf numFmtId="38" fontId="45" fillId="6" borderId="25" xfId="4" applyFont="1" applyFill="1" applyBorder="1" applyAlignment="1" applyProtection="1">
      <alignment horizontal="center" vertical="center"/>
      <protection hidden="1"/>
    </xf>
    <xf numFmtId="0" fontId="46" fillId="0" borderId="21" xfId="0" applyFont="1" applyBorder="1" applyAlignment="1" applyProtection="1">
      <alignment horizontal="center" vertical="center"/>
      <protection hidden="1"/>
    </xf>
    <xf numFmtId="0" fontId="46" fillId="0" borderId="26" xfId="0" applyFont="1" applyBorder="1" applyAlignment="1" applyProtection="1">
      <alignment horizontal="center" vertical="center"/>
      <protection hidden="1"/>
    </xf>
    <xf numFmtId="0" fontId="0" fillId="0" borderId="17" xfId="0"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0" fillId="0" borderId="16" xfId="0" applyBorder="1" applyAlignment="1" applyProtection="1">
      <alignment horizontal="center" vertical="center" shrinkToFit="1"/>
      <protection hidden="1"/>
    </xf>
    <xf numFmtId="0" fontId="0" fillId="0" borderId="12" xfId="0" applyBorder="1" applyAlignment="1" applyProtection="1">
      <alignment horizontal="center" vertical="center" shrinkToFit="1"/>
      <protection hidden="1"/>
    </xf>
    <xf numFmtId="0" fontId="0" fillId="0" borderId="2" xfId="0" applyBorder="1" applyAlignment="1" applyProtection="1">
      <alignment horizontal="center" vertical="center" shrinkToFit="1"/>
      <protection hidden="1"/>
    </xf>
    <xf numFmtId="0" fontId="0" fillId="0" borderId="3" xfId="0" applyBorder="1" applyAlignment="1" applyProtection="1">
      <alignment horizontal="center" vertical="center" shrinkToFit="1"/>
      <protection hidden="1"/>
    </xf>
    <xf numFmtId="0" fontId="15" fillId="0" borderId="13" xfId="0" applyFont="1" applyBorder="1" applyAlignment="1" applyProtection="1">
      <alignment horizontal="center"/>
      <protection hidden="1"/>
    </xf>
    <xf numFmtId="0" fontId="42" fillId="6" borderId="40" xfId="0" applyFont="1" applyFill="1" applyBorder="1" applyAlignment="1" applyProtection="1">
      <alignment horizontal="center" vertical="center"/>
      <protection hidden="1"/>
    </xf>
    <xf numFmtId="0" fontId="42" fillId="6" borderId="49" xfId="0" applyFont="1" applyFill="1" applyBorder="1" applyAlignment="1" applyProtection="1">
      <alignment horizontal="center" vertical="center"/>
      <protection hidden="1"/>
    </xf>
    <xf numFmtId="0" fontId="44" fillId="6" borderId="62" xfId="0" applyFont="1" applyFill="1" applyBorder="1" applyAlignment="1" applyProtection="1">
      <alignment horizontal="center" vertical="center" wrapText="1"/>
      <protection hidden="1"/>
    </xf>
    <xf numFmtId="0" fontId="44" fillId="6" borderId="64" xfId="0" applyFont="1" applyFill="1" applyBorder="1" applyAlignment="1" applyProtection="1">
      <alignment horizontal="center" vertical="center"/>
      <protection hidden="1"/>
    </xf>
    <xf numFmtId="0" fontId="0" fillId="0" borderId="14" xfId="0" applyBorder="1" applyAlignment="1" applyProtection="1">
      <alignment horizontal="center" vertical="center" shrinkToFit="1"/>
      <protection hidden="1"/>
    </xf>
    <xf numFmtId="49" fontId="0" fillId="0" borderId="14" xfId="0" applyNumberFormat="1" applyBorder="1" applyAlignment="1" applyProtection="1">
      <alignment horizontal="center" vertical="center"/>
      <protection hidden="1"/>
    </xf>
    <xf numFmtId="49" fontId="0" fillId="0" borderId="18" xfId="0" applyNumberFormat="1" applyBorder="1" applyAlignment="1" applyProtection="1">
      <alignment horizontal="center" vertical="center"/>
      <protection hidden="1"/>
    </xf>
    <xf numFmtId="0" fontId="0" fillId="0" borderId="14" xfId="0" applyBorder="1" applyAlignment="1" applyProtection="1">
      <alignment horizontal="left" vertical="center"/>
      <protection hidden="1"/>
    </xf>
    <xf numFmtId="0" fontId="0" fillId="0" borderId="18" xfId="0" applyBorder="1" applyAlignment="1" applyProtection="1">
      <alignment horizontal="left" vertical="center"/>
      <protection hidden="1"/>
    </xf>
    <xf numFmtId="0" fontId="43" fillId="0" borderId="14" xfId="0" applyFont="1" applyBorder="1" applyAlignment="1" applyProtection="1">
      <alignment horizontal="left" vertical="center"/>
      <protection hidden="1"/>
    </xf>
    <xf numFmtId="0" fontId="43" fillId="0" borderId="18" xfId="0" applyFont="1" applyBorder="1" applyAlignment="1" applyProtection="1">
      <alignment horizontal="left" vertical="center"/>
      <protection hidden="1"/>
    </xf>
    <xf numFmtId="0" fontId="62" fillId="0" borderId="0" xfId="0" applyFont="1" applyAlignment="1" applyProtection="1">
      <alignment horizontal="left" vertical="center" wrapText="1"/>
      <protection hidden="1"/>
    </xf>
    <xf numFmtId="0" fontId="62" fillId="0" borderId="2" xfId="0" applyFont="1" applyBorder="1" applyAlignment="1" applyProtection="1">
      <alignment horizontal="left" vertical="center" wrapText="1"/>
      <protection hidden="1"/>
    </xf>
    <xf numFmtId="186" fontId="61" fillId="0" borderId="2" xfId="0" applyNumberFormat="1" applyFont="1" applyBorder="1" applyAlignment="1" applyProtection="1">
      <alignment horizontal="center" vertical="center" shrinkToFit="1"/>
      <protection hidden="1"/>
    </xf>
    <xf numFmtId="0" fontId="62" fillId="0" borderId="2" xfId="0" applyFont="1" applyBorder="1" applyAlignment="1" applyProtection="1">
      <alignment horizontal="center" vertical="center" shrinkToFit="1"/>
      <protection hidden="1"/>
    </xf>
    <xf numFmtId="0" fontId="0" fillId="0" borderId="17" xfId="0" applyBorder="1" applyAlignment="1" applyProtection="1">
      <alignment horizontal="center" vertical="center" wrapText="1" shrinkToFit="1"/>
      <protection hidden="1"/>
    </xf>
    <xf numFmtId="0" fontId="0" fillId="0" borderId="15" xfId="0" applyBorder="1" applyAlignment="1" applyProtection="1">
      <alignment horizontal="center" vertical="center" wrapText="1" shrinkToFit="1"/>
      <protection hidden="1"/>
    </xf>
    <xf numFmtId="0" fontId="0" fillId="0" borderId="16" xfId="0" applyBorder="1" applyAlignment="1" applyProtection="1">
      <alignment horizontal="center" vertical="center" wrapText="1" shrinkToFit="1"/>
      <protection hidden="1"/>
    </xf>
    <xf numFmtId="0" fontId="0" fillId="0" borderId="13" xfId="0" applyBorder="1" applyAlignment="1" applyProtection="1">
      <alignment horizontal="center" vertical="center" wrapText="1" shrinkToFit="1"/>
      <protection hidden="1"/>
    </xf>
    <xf numFmtId="0" fontId="0" fillId="0" borderId="0" xfId="0" applyAlignment="1" applyProtection="1">
      <alignment horizontal="center" vertical="center" wrapText="1" shrinkToFit="1"/>
      <protection hidden="1"/>
    </xf>
    <xf numFmtId="0" fontId="0" fillId="0" borderId="1" xfId="0" applyBorder="1" applyAlignment="1" applyProtection="1">
      <alignment horizontal="center" vertical="center" wrapText="1" shrinkToFit="1"/>
      <protection hidden="1"/>
    </xf>
    <xf numFmtId="0" fontId="0" fillId="0" borderId="12" xfId="0" applyBorder="1" applyAlignment="1" applyProtection="1">
      <alignment horizontal="center" vertical="center" wrapText="1" shrinkToFit="1"/>
      <protection hidden="1"/>
    </xf>
    <xf numFmtId="0" fontId="0" fillId="0" borderId="2" xfId="0" applyBorder="1" applyAlignment="1" applyProtection="1">
      <alignment horizontal="center" vertical="center" wrapText="1" shrinkToFit="1"/>
      <protection hidden="1"/>
    </xf>
    <xf numFmtId="0" fontId="0" fillId="0" borderId="3" xfId="0" applyBorder="1" applyAlignment="1" applyProtection="1">
      <alignment horizontal="center" vertical="center" wrapText="1" shrinkToFit="1"/>
      <protection hidden="1"/>
    </xf>
    <xf numFmtId="0" fontId="58" fillId="0" borderId="0" xfId="0" applyFont="1" applyAlignment="1" applyProtection="1">
      <alignment horizontal="center" vertical="center" shrinkToFit="1"/>
      <protection hidden="1"/>
    </xf>
    <xf numFmtId="0" fontId="5" fillId="0" borderId="0" xfId="0" applyFont="1" applyAlignment="1" applyProtection="1">
      <alignment horizontal="center" vertical="center"/>
      <protection hidden="1"/>
    </xf>
    <xf numFmtId="0" fontId="9" fillId="0" borderId="0" xfId="0" applyFont="1" applyAlignment="1" applyProtection="1">
      <alignment horizontal="center" vertical="center" wrapText="1"/>
      <protection locked="0" hidden="1"/>
    </xf>
    <xf numFmtId="0" fontId="9" fillId="0" borderId="8" xfId="0" applyFont="1" applyBorder="1" applyAlignment="1" applyProtection="1">
      <alignment horizontal="center" vertical="center" wrapText="1"/>
      <protection locked="0" hidden="1"/>
    </xf>
    <xf numFmtId="0" fontId="8" fillId="0" borderId="0" xfId="0" applyFont="1" applyAlignment="1" applyProtection="1">
      <alignment horizontal="center" vertical="center"/>
      <protection hidden="1"/>
    </xf>
    <xf numFmtId="0" fontId="8" fillId="0" borderId="0" xfId="0" applyFont="1" applyAlignment="1" applyProtection="1">
      <alignment horizontal="left" vertical="center" wrapText="1"/>
      <protection hidden="1"/>
    </xf>
    <xf numFmtId="0" fontId="5" fillId="0" borderId="2" xfId="0" applyFont="1" applyBorder="1" applyAlignment="1" applyProtection="1">
      <alignment horizontal="center" vertical="center"/>
      <protection hidden="1"/>
    </xf>
    <xf numFmtId="0" fontId="8" fillId="0" borderId="0" xfId="0" applyFont="1" applyAlignment="1" applyProtection="1">
      <alignment horizontal="left" vertical="center"/>
      <protection hidden="1"/>
    </xf>
    <xf numFmtId="0" fontId="57" fillId="0" borderId="0" xfId="0" applyFont="1" applyAlignment="1" applyProtection="1">
      <alignment horizontal="center" vertical="center"/>
      <protection hidden="1"/>
    </xf>
    <xf numFmtId="0" fontId="57" fillId="0" borderId="2" xfId="0" applyFont="1" applyBorder="1" applyAlignment="1" applyProtection="1">
      <alignment horizontal="center" vertical="center"/>
      <protection hidden="1"/>
    </xf>
    <xf numFmtId="0" fontId="64" fillId="0" borderId="0" xfId="0" applyFont="1" applyAlignment="1" applyProtection="1">
      <alignment horizontal="center" vertical="center"/>
      <protection hidden="1"/>
    </xf>
    <xf numFmtId="0" fontId="64" fillId="0" borderId="2" xfId="0" applyFont="1" applyBorder="1" applyAlignment="1" applyProtection="1">
      <alignment horizontal="center" vertical="center"/>
      <protection hidden="1"/>
    </xf>
    <xf numFmtId="0" fontId="57" fillId="0" borderId="0" xfId="0" applyFont="1" applyAlignment="1" applyProtection="1">
      <alignment horizontal="left" vertical="center"/>
      <protection hidden="1"/>
    </xf>
    <xf numFmtId="0" fontId="57" fillId="0" borderId="2" xfId="0" applyFont="1" applyBorder="1" applyAlignment="1" applyProtection="1">
      <alignment horizontal="left" vertical="center"/>
      <protection hidden="1"/>
    </xf>
    <xf numFmtId="0" fontId="6" fillId="0" borderId="15"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78" fillId="0" borderId="15" xfId="0" applyFont="1" applyBorder="1" applyAlignment="1" applyProtection="1">
      <alignment horizontal="left" vertical="center" wrapText="1" shrinkToFit="1"/>
      <protection hidden="1"/>
    </xf>
    <xf numFmtId="0" fontId="78" fillId="0" borderId="2" xfId="0" applyFont="1" applyBorder="1" applyAlignment="1" applyProtection="1">
      <alignment horizontal="left" vertical="center" wrapText="1" shrinkToFit="1"/>
      <protection hidden="1"/>
    </xf>
    <xf numFmtId="0" fontId="20" fillId="0" borderId="0" xfId="0" applyFont="1" applyAlignment="1" applyProtection="1">
      <alignment horizontal="left" vertical="center" shrinkToFit="1"/>
      <protection hidden="1"/>
    </xf>
    <xf numFmtId="0" fontId="79" fillId="0" borderId="0" xfId="0" applyFont="1" applyAlignment="1" applyProtection="1">
      <alignment horizontal="left" vertical="center" wrapText="1" shrinkToFit="1"/>
      <protection hidden="1"/>
    </xf>
    <xf numFmtId="0" fontId="79" fillId="0" borderId="2" xfId="0" applyFont="1" applyBorder="1" applyAlignment="1" applyProtection="1">
      <alignment horizontal="left" vertical="center" wrapText="1" shrinkToFit="1"/>
      <protection hidden="1"/>
    </xf>
    <xf numFmtId="0" fontId="63" fillId="0" borderId="0" xfId="5" applyAlignment="1" applyProtection="1">
      <alignment horizontal="left"/>
      <protection hidden="1"/>
    </xf>
    <xf numFmtId="0" fontId="19" fillId="0" borderId="0" xfId="0" applyFont="1" applyAlignment="1" applyProtection="1">
      <alignment horizontal="left"/>
      <protection hidden="1"/>
    </xf>
    <xf numFmtId="0" fontId="61" fillId="0" borderId="0" xfId="0" applyFont="1" applyAlignment="1" applyProtection="1">
      <alignment horizontal="center" vertical="center"/>
      <protection hidden="1"/>
    </xf>
    <xf numFmtId="0" fontId="20" fillId="0" borderId="0" xfId="0" applyFont="1" applyAlignment="1" applyProtection="1">
      <alignment horizontal="center" vertical="center" shrinkToFit="1"/>
      <protection hidden="1"/>
    </xf>
    <xf numFmtId="0" fontId="6" fillId="0" borderId="0" xfId="0" applyFont="1" applyAlignment="1" applyProtection="1">
      <alignment horizontal="center" vertical="center"/>
      <protection hidden="1"/>
    </xf>
    <xf numFmtId="0" fontId="77" fillId="0" borderId="0" xfId="0" applyFont="1" applyAlignment="1" applyProtection="1">
      <alignment horizontal="left" vertical="center"/>
      <protection hidden="1"/>
    </xf>
    <xf numFmtId="0" fontId="77" fillId="0" borderId="0" xfId="0" applyFont="1" applyAlignment="1" applyProtection="1">
      <alignment horizontal="left" vertical="center" shrinkToFit="1"/>
      <protection hidden="1"/>
    </xf>
    <xf numFmtId="0" fontId="77" fillId="0" borderId="2" xfId="0" applyFont="1" applyBorder="1" applyAlignment="1" applyProtection="1">
      <alignment horizontal="left" vertical="center" shrinkToFit="1"/>
      <protection hidden="1"/>
    </xf>
    <xf numFmtId="0" fontId="59" fillId="0" borderId="0" xfId="0" applyFont="1" applyAlignment="1" applyProtection="1">
      <alignment horizontal="center" vertical="center" wrapText="1"/>
      <protection hidden="1"/>
    </xf>
    <xf numFmtId="0" fontId="37" fillId="0" borderId="0" xfId="0" applyFont="1" applyAlignment="1" applyProtection="1">
      <alignment horizontal="center" vertical="center"/>
      <protection hidden="1"/>
    </xf>
    <xf numFmtId="0" fontId="77" fillId="0" borderId="15" xfId="0" applyFont="1" applyBorder="1" applyAlignment="1" applyProtection="1">
      <alignment horizontal="left" vertical="center"/>
      <protection hidden="1"/>
    </xf>
    <xf numFmtId="0" fontId="77" fillId="0" borderId="2" xfId="0" applyFont="1" applyBorder="1" applyAlignment="1" applyProtection="1">
      <alignment horizontal="left" vertical="center"/>
      <protection hidden="1"/>
    </xf>
    <xf numFmtId="176" fontId="2" fillId="0" borderId="0" xfId="0" applyNumberFormat="1" applyFont="1" applyAlignment="1" applyProtection="1">
      <alignment horizontal="center"/>
      <protection hidden="1"/>
    </xf>
    <xf numFmtId="0" fontId="21" fillId="0" borderId="0" xfId="0" applyFont="1" applyAlignment="1" applyProtection="1">
      <alignment horizontal="center"/>
      <protection hidden="1"/>
    </xf>
    <xf numFmtId="0" fontId="41" fillId="0" borderId="0" xfId="0" applyFont="1" applyAlignment="1" applyProtection="1">
      <alignment horizontal="center" vertical="center"/>
      <protection hidden="1"/>
    </xf>
    <xf numFmtId="177" fontId="56" fillId="0" borderId="0" xfId="0" applyNumberFormat="1" applyFont="1" applyAlignment="1" applyProtection="1">
      <alignment horizontal="center" vertical="center" shrinkToFit="1"/>
      <protection hidden="1"/>
    </xf>
    <xf numFmtId="185" fontId="52" fillId="2" borderId="0" xfId="0" applyNumberFormat="1" applyFont="1" applyFill="1" applyAlignment="1" applyProtection="1">
      <alignment horizontal="right" vertical="center" shrinkToFit="1"/>
      <protection hidden="1"/>
    </xf>
    <xf numFmtId="0" fontId="15" fillId="0" borderId="14" xfId="0" applyFont="1" applyBorder="1" applyAlignment="1" applyProtection="1">
      <alignment horizontal="center" vertical="top"/>
      <protection hidden="1"/>
    </xf>
    <xf numFmtId="0" fontId="35" fillId="0" borderId="4" xfId="0" applyFont="1" applyBorder="1" applyAlignment="1" applyProtection="1">
      <alignment horizontal="center" vertical="center"/>
      <protection hidden="1"/>
    </xf>
    <xf numFmtId="0" fontId="35" fillId="0" borderId="5" xfId="0" applyFont="1" applyBorder="1" applyAlignment="1" applyProtection="1">
      <alignment horizontal="center" vertical="center"/>
      <protection hidden="1"/>
    </xf>
    <xf numFmtId="0" fontId="35" fillId="0" borderId="6" xfId="0" applyFont="1" applyBorder="1" applyAlignment="1" applyProtection="1">
      <alignment horizontal="center" vertical="center"/>
      <protection hidden="1"/>
    </xf>
    <xf numFmtId="0" fontId="35" fillId="0" borderId="7" xfId="0" applyFont="1" applyBorder="1" applyAlignment="1" applyProtection="1">
      <alignment horizontal="center" vertical="center"/>
      <protection hidden="1"/>
    </xf>
    <xf numFmtId="0" fontId="35" fillId="0" borderId="0" xfId="0" applyFont="1" applyAlignment="1" applyProtection="1">
      <alignment horizontal="center" vertical="center"/>
      <protection hidden="1"/>
    </xf>
    <xf numFmtId="0" fontId="35" fillId="0" borderId="8" xfId="0" applyFont="1" applyBorder="1" applyAlignment="1" applyProtection="1">
      <alignment horizontal="center" vertical="center"/>
      <protection hidden="1"/>
    </xf>
    <xf numFmtId="177" fontId="50" fillId="0" borderId="5" xfId="0" applyNumberFormat="1" applyFont="1" applyBorder="1" applyAlignment="1" applyProtection="1">
      <alignment horizontal="center" vertical="center"/>
      <protection hidden="1"/>
    </xf>
    <xf numFmtId="0" fontId="50" fillId="0" borderId="5" xfId="0" applyFont="1" applyBorder="1" applyAlignment="1" applyProtection="1">
      <alignment horizontal="center" vertical="center"/>
      <protection hidden="1"/>
    </xf>
    <xf numFmtId="0" fontId="50" fillId="0" borderId="6" xfId="0" applyFont="1" applyBorder="1" applyAlignment="1" applyProtection="1">
      <alignment horizontal="center" vertical="center"/>
      <protection hidden="1"/>
    </xf>
    <xf numFmtId="0" fontId="50" fillId="0" borderId="10" xfId="0" applyFont="1" applyBorder="1" applyAlignment="1" applyProtection="1">
      <alignment horizontal="center" vertical="center"/>
      <protection hidden="1"/>
    </xf>
    <xf numFmtId="0" fontId="50" fillId="0" borderId="11" xfId="0" applyFont="1" applyBorder="1" applyAlignment="1" applyProtection="1">
      <alignment horizontal="center" vertical="center"/>
      <protection hidden="1"/>
    </xf>
    <xf numFmtId="0" fontId="69" fillId="0" borderId="0" xfId="0" applyFont="1" applyAlignment="1" applyProtection="1">
      <alignment horizontal="right" shrinkToFit="1"/>
      <protection hidden="1"/>
    </xf>
    <xf numFmtId="0" fontId="15" fillId="0" borderId="14" xfId="0" applyFont="1" applyBorder="1" applyAlignment="1" applyProtection="1">
      <alignment horizontal="center" vertical="center" shrinkToFit="1"/>
      <protection hidden="1"/>
    </xf>
    <xf numFmtId="0" fontId="15" fillId="0" borderId="14" xfId="0" applyFont="1" applyBorder="1" applyAlignment="1" applyProtection="1">
      <alignment horizontal="center" vertical="center"/>
      <protection hidden="1"/>
    </xf>
    <xf numFmtId="0" fontId="50" fillId="0" borderId="4" xfId="0" applyFont="1" applyBorder="1" applyAlignment="1" applyProtection="1">
      <alignment horizontal="center" vertical="center" wrapText="1"/>
      <protection hidden="1"/>
    </xf>
    <xf numFmtId="0" fontId="50" fillId="0" borderId="5" xfId="0" applyFont="1" applyBorder="1" applyAlignment="1" applyProtection="1">
      <alignment horizontal="center" vertical="center" wrapText="1"/>
      <protection hidden="1"/>
    </xf>
    <xf numFmtId="0" fontId="50" fillId="0" borderId="56" xfId="0" applyFont="1" applyBorder="1" applyAlignment="1" applyProtection="1">
      <alignment horizontal="center" vertical="center" wrapText="1"/>
      <protection hidden="1"/>
    </xf>
    <xf numFmtId="0" fontId="50" fillId="0" borderId="9" xfId="0" applyFont="1" applyBorder="1" applyAlignment="1" applyProtection="1">
      <alignment horizontal="center" vertical="center" wrapText="1"/>
      <protection hidden="1"/>
    </xf>
    <xf numFmtId="0" fontId="50" fillId="0" borderId="10" xfId="0" applyFont="1" applyBorder="1" applyAlignment="1" applyProtection="1">
      <alignment horizontal="center" vertical="center" wrapText="1"/>
      <protection hidden="1"/>
    </xf>
    <xf numFmtId="0" fontId="50" fillId="0" borderId="58" xfId="0" applyFont="1" applyBorder="1" applyAlignment="1" applyProtection="1">
      <alignment horizontal="center" vertical="center" wrapText="1"/>
      <protection hidden="1"/>
    </xf>
    <xf numFmtId="0" fontId="50" fillId="0" borderId="57" xfId="0" applyFont="1" applyBorder="1" applyAlignment="1" applyProtection="1">
      <alignment horizontal="center" vertical="center"/>
      <protection hidden="1"/>
    </xf>
    <xf numFmtId="0" fontId="50" fillId="0" borderId="59" xfId="0" applyFont="1" applyBorder="1" applyAlignment="1" applyProtection="1">
      <alignment horizontal="center" vertical="center"/>
      <protection hidden="1"/>
    </xf>
    <xf numFmtId="0" fontId="15" fillId="0" borderId="0" xfId="0" applyFont="1" applyAlignment="1" applyProtection="1">
      <alignment horizontal="right" shrinkToFit="1"/>
      <protection hidden="1"/>
    </xf>
    <xf numFmtId="177" fontId="66" fillId="0" borderId="0" xfId="0" applyNumberFormat="1" applyFont="1" applyAlignment="1" applyProtection="1">
      <alignment horizontal="center" vertical="center" shrinkToFit="1"/>
      <protection locked="0"/>
    </xf>
    <xf numFmtId="0" fontId="6" fillId="0" borderId="15" xfId="0" applyFont="1" applyBorder="1" applyAlignment="1" applyProtection="1">
      <alignment horizontal="left" vertical="center" wrapText="1" shrinkToFit="1"/>
      <protection locked="0" hidden="1"/>
    </xf>
    <xf numFmtId="0" fontId="6" fillId="0" borderId="2" xfId="0" applyFont="1" applyBorder="1" applyAlignment="1" applyProtection="1">
      <alignment horizontal="left" vertical="center" wrapText="1" shrinkToFit="1"/>
      <protection locked="0" hidden="1"/>
    </xf>
    <xf numFmtId="0" fontId="80" fillId="0" borderId="0" xfId="0" applyFont="1" applyAlignment="1" applyProtection="1">
      <alignment horizontal="left" vertical="center" wrapText="1" shrinkToFit="1"/>
      <protection hidden="1"/>
    </xf>
    <xf numFmtId="0" fontId="80" fillId="0" borderId="2" xfId="0" applyFont="1" applyBorder="1" applyAlignment="1" applyProtection="1">
      <alignment horizontal="left" vertical="center" wrapText="1" shrinkToFit="1"/>
      <protection hidden="1"/>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37" fillId="0" borderId="0" xfId="0" applyFont="1" applyAlignment="1" applyProtection="1">
      <alignment horizontal="center" vertical="center" wrapText="1"/>
      <protection hidden="1"/>
    </xf>
    <xf numFmtId="0" fontId="6" fillId="0" borderId="15" xfId="0" applyFont="1" applyBorder="1" applyAlignment="1" applyProtection="1">
      <alignment horizontal="left" vertical="center" shrinkToFit="1"/>
      <protection locked="0"/>
    </xf>
    <xf numFmtId="0" fontId="64" fillId="0" borderId="0" xfId="0" applyFont="1" applyAlignment="1" applyProtection="1">
      <alignment horizontal="left" vertical="center"/>
      <protection locked="0"/>
    </xf>
    <xf numFmtId="0" fontId="64" fillId="0" borderId="2" xfId="0" applyFont="1" applyBorder="1" applyAlignment="1" applyProtection="1">
      <alignment horizontal="left" vertical="center"/>
      <protection locked="0"/>
    </xf>
    <xf numFmtId="0" fontId="36" fillId="0" borderId="0" xfId="0" applyFont="1" applyAlignment="1" applyProtection="1">
      <alignment horizontal="center" vertical="center" shrinkToFit="1"/>
      <protection locked="0"/>
    </xf>
    <xf numFmtId="0" fontId="65" fillId="0" borderId="0" xfId="0" applyFont="1" applyAlignment="1" applyProtection="1">
      <alignment horizontal="center" vertical="center" shrinkToFit="1"/>
      <protection locked="0"/>
    </xf>
    <xf numFmtId="0" fontId="0" fillId="0" borderId="14" xfId="0" applyBorder="1" applyAlignment="1" applyProtection="1">
      <alignment horizontal="left" vertical="center"/>
      <protection locked="0"/>
    </xf>
    <xf numFmtId="186" fontId="61" fillId="0" borderId="2" xfId="0" applyNumberFormat="1" applyFont="1" applyBorder="1" applyAlignment="1" applyProtection="1">
      <alignment horizontal="center" vertical="center" shrinkToFit="1"/>
      <protection locked="0" hidden="1"/>
    </xf>
    <xf numFmtId="0" fontId="0" fillId="0" borderId="18" xfId="0" applyBorder="1" applyAlignment="1" applyProtection="1">
      <alignment horizontal="left" vertical="center"/>
      <protection locked="0"/>
    </xf>
    <xf numFmtId="181" fontId="35" fillId="0" borderId="17" xfId="0" applyNumberFormat="1" applyFont="1" applyBorder="1" applyAlignment="1" applyProtection="1">
      <alignment horizontal="center" vertical="center" shrinkToFit="1"/>
      <protection locked="0"/>
    </xf>
    <xf numFmtId="181" fontId="35" fillId="0" borderId="15" xfId="0" applyNumberFormat="1" applyFont="1" applyBorder="1" applyAlignment="1" applyProtection="1">
      <alignment horizontal="center" vertical="center" shrinkToFit="1"/>
      <protection locked="0"/>
    </xf>
    <xf numFmtId="181" fontId="35" fillId="0" borderId="16" xfId="0" applyNumberFormat="1" applyFont="1" applyBorder="1" applyAlignment="1" applyProtection="1">
      <alignment horizontal="center" vertical="center" shrinkToFit="1"/>
      <protection locked="0"/>
    </xf>
    <xf numFmtId="181" fontId="35" fillId="0" borderId="13" xfId="0" applyNumberFormat="1" applyFont="1" applyBorder="1" applyAlignment="1" applyProtection="1">
      <alignment horizontal="center" vertical="center" shrinkToFit="1"/>
      <protection locked="0"/>
    </xf>
    <xf numFmtId="181" fontId="35" fillId="0" borderId="0" xfId="0" applyNumberFormat="1" applyFont="1" applyAlignment="1" applyProtection="1">
      <alignment horizontal="center" vertical="center" shrinkToFit="1"/>
      <protection locked="0"/>
    </xf>
    <xf numFmtId="181" fontId="35" fillId="0" borderId="1" xfId="0" applyNumberFormat="1" applyFont="1" applyBorder="1" applyAlignment="1" applyProtection="1">
      <alignment horizontal="center" vertical="center" shrinkToFit="1"/>
      <protection locked="0"/>
    </xf>
    <xf numFmtId="181" fontId="35" fillId="0" borderId="12" xfId="0" applyNumberFormat="1" applyFont="1" applyBorder="1" applyAlignment="1" applyProtection="1">
      <alignment horizontal="center" vertical="center" shrinkToFit="1"/>
      <protection locked="0"/>
    </xf>
    <xf numFmtId="181" fontId="35" fillId="0" borderId="2" xfId="0" applyNumberFormat="1" applyFont="1" applyBorder="1" applyAlignment="1" applyProtection="1">
      <alignment horizontal="center" vertical="center" shrinkToFit="1"/>
      <protection locked="0"/>
    </xf>
    <xf numFmtId="181" fontId="35" fillId="0" borderId="3" xfId="0" applyNumberFormat="1"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12" fillId="0" borderId="16"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3" fillId="0" borderId="17" xfId="0" applyFont="1" applyBorder="1" applyAlignment="1" applyProtection="1">
      <alignment horizontal="center" vertical="center" wrapText="1"/>
      <protection locked="0" hidden="1"/>
    </xf>
    <xf numFmtId="0" fontId="13" fillId="0" borderId="15" xfId="0" applyFont="1" applyBorder="1" applyAlignment="1" applyProtection="1">
      <alignment horizontal="center" vertical="center" wrapText="1"/>
      <protection locked="0" hidden="1"/>
    </xf>
    <xf numFmtId="0" fontId="13" fillId="0" borderId="16" xfId="0" applyFont="1" applyBorder="1" applyAlignment="1" applyProtection="1">
      <alignment horizontal="center" vertical="center" wrapText="1"/>
      <protection locked="0" hidden="1"/>
    </xf>
    <xf numFmtId="0" fontId="13" fillId="0" borderId="27" xfId="0" applyFont="1" applyBorder="1" applyAlignment="1" applyProtection="1">
      <alignment horizontal="center" vertical="center" wrapText="1"/>
      <protection locked="0" hidden="1"/>
    </xf>
    <xf numFmtId="0" fontId="13" fillId="0" borderId="28" xfId="0" applyFont="1" applyBorder="1" applyAlignment="1" applyProtection="1">
      <alignment horizontal="center" vertical="center" wrapText="1"/>
      <protection locked="0" hidden="1"/>
    </xf>
    <xf numFmtId="0" fontId="13" fillId="0" borderId="29" xfId="0" applyFont="1" applyBorder="1" applyAlignment="1" applyProtection="1">
      <alignment horizontal="center" vertical="center" wrapText="1"/>
      <protection locked="0" hidden="1"/>
    </xf>
    <xf numFmtId="0" fontId="16" fillId="0" borderId="17" xfId="0" applyFont="1" applyBorder="1" applyAlignment="1" applyProtection="1">
      <alignment horizontal="center" vertical="center"/>
      <protection locked="0" hidden="1"/>
    </xf>
    <xf numFmtId="0" fontId="16" fillId="0" borderId="15" xfId="0" applyFont="1" applyBorder="1" applyAlignment="1" applyProtection="1">
      <alignment horizontal="center" vertical="center"/>
      <protection locked="0" hidden="1"/>
    </xf>
    <xf numFmtId="0" fontId="16" fillId="0" borderId="16" xfId="0" applyFont="1" applyBorder="1" applyAlignment="1" applyProtection="1">
      <alignment horizontal="center" vertical="center"/>
      <protection locked="0" hidden="1"/>
    </xf>
    <xf numFmtId="0" fontId="16" fillId="0" borderId="13" xfId="0" applyFont="1" applyBorder="1" applyAlignment="1" applyProtection="1">
      <alignment horizontal="center" vertical="center"/>
      <protection locked="0" hidden="1"/>
    </xf>
    <xf numFmtId="0" fontId="16" fillId="0" borderId="0" xfId="0" applyFont="1" applyAlignment="1" applyProtection="1">
      <alignment horizontal="center" vertical="center"/>
      <protection locked="0" hidden="1"/>
    </xf>
    <xf numFmtId="0" fontId="16" fillId="0" borderId="1" xfId="0" applyFont="1" applyBorder="1" applyAlignment="1" applyProtection="1">
      <alignment horizontal="center" vertical="center"/>
      <protection locked="0" hidden="1"/>
    </xf>
    <xf numFmtId="0" fontId="16" fillId="0" borderId="12" xfId="0" applyFont="1" applyBorder="1" applyAlignment="1" applyProtection="1">
      <alignment horizontal="center" vertical="center"/>
      <protection locked="0" hidden="1"/>
    </xf>
    <xf numFmtId="0" fontId="16" fillId="0" borderId="2" xfId="0" applyFont="1" applyBorder="1" applyAlignment="1" applyProtection="1">
      <alignment horizontal="center" vertical="center"/>
      <protection locked="0" hidden="1"/>
    </xf>
    <xf numFmtId="0" fontId="16" fillId="0" borderId="3" xfId="0" applyFont="1" applyBorder="1" applyAlignment="1" applyProtection="1">
      <alignment horizontal="center" vertical="center"/>
      <protection locked="0" hidden="1"/>
    </xf>
    <xf numFmtId="0" fontId="15" fillId="0" borderId="32" xfId="0" applyFont="1" applyBorder="1" applyAlignment="1" applyProtection="1">
      <alignment horizontal="center"/>
      <protection locked="0" hidden="1"/>
    </xf>
    <xf numFmtId="0" fontId="15" fillId="0" borderId="33" xfId="0" applyFont="1" applyBorder="1" applyAlignment="1" applyProtection="1">
      <alignment horizontal="center"/>
      <protection locked="0" hidden="1"/>
    </xf>
    <xf numFmtId="49" fontId="0" fillId="0" borderId="14" xfId="0" applyNumberFormat="1" applyBorder="1" applyAlignment="1">
      <alignment horizontal="center" vertical="center"/>
    </xf>
    <xf numFmtId="0" fontId="0" fillId="0" borderId="14" xfId="0" applyBorder="1" applyAlignment="1">
      <alignment horizontal="left" vertical="center"/>
    </xf>
    <xf numFmtId="49" fontId="0" fillId="0" borderId="18" xfId="0" applyNumberFormat="1" applyBorder="1" applyAlignment="1">
      <alignment horizontal="center" vertical="center"/>
    </xf>
    <xf numFmtId="0" fontId="0" fillId="0" borderId="18" xfId="0" applyBorder="1" applyAlignment="1">
      <alignment horizontal="left" vertical="center"/>
    </xf>
    <xf numFmtId="181" fontId="47" fillId="7" borderId="0" xfId="0" applyNumberFormat="1" applyFont="1" applyFill="1" applyAlignment="1">
      <alignment horizontal="center" vertical="center" shrinkToFit="1"/>
    </xf>
    <xf numFmtId="184" fontId="70" fillId="0" borderId="15" xfId="0" applyNumberFormat="1" applyFont="1" applyBorder="1" applyAlignment="1">
      <alignment horizontal="center"/>
    </xf>
    <xf numFmtId="0" fontId="62" fillId="0" borderId="0" xfId="0" applyFont="1" applyAlignment="1">
      <alignment horizontal="left" vertical="center" wrapText="1"/>
    </xf>
    <xf numFmtId="0" fontId="62" fillId="0" borderId="2" xfId="0" applyFont="1" applyBorder="1" applyAlignment="1">
      <alignment horizontal="left" vertical="center" wrapText="1"/>
    </xf>
    <xf numFmtId="0" fontId="62" fillId="0" borderId="2" xfId="0" applyFont="1" applyBorder="1" applyAlignment="1">
      <alignment horizontal="center" vertical="center" shrinkToFit="1"/>
    </xf>
    <xf numFmtId="0" fontId="6" fillId="0" borderId="15"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8" fillId="0" borderId="0" xfId="0" applyFont="1" applyAlignment="1">
      <alignment horizontal="center" vertical="center"/>
    </xf>
    <xf numFmtId="0" fontId="38" fillId="0" borderId="48" xfId="0" applyFont="1" applyBorder="1" applyAlignment="1">
      <alignment horizontal="center" vertical="center" shrinkToFit="1"/>
    </xf>
    <xf numFmtId="0" fontId="38" fillId="0" borderId="46" xfId="0" applyFont="1" applyBorder="1" applyAlignment="1">
      <alignment horizontal="center" vertical="center" shrinkToFit="1"/>
    </xf>
    <xf numFmtId="0" fontId="38" fillId="0" borderId="41" xfId="0" applyFont="1" applyBorder="1" applyAlignment="1">
      <alignment horizontal="center" vertical="center" shrinkToFit="1"/>
    </xf>
    <xf numFmtId="0" fontId="0" fillId="0" borderId="0" xfId="0" applyAlignment="1">
      <alignment horizontal="center"/>
    </xf>
    <xf numFmtId="0" fontId="38" fillId="0" borderId="0" xfId="0" applyFont="1" applyAlignment="1">
      <alignment horizontal="center" vertical="center" shrinkToFit="1"/>
    </xf>
    <xf numFmtId="180" fontId="47" fillId="7" borderId="0" xfId="0" applyNumberFormat="1" applyFont="1" applyFill="1" applyAlignment="1">
      <alignment horizontal="center" vertical="center" shrinkToFit="1"/>
    </xf>
    <xf numFmtId="0" fontId="41"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176" fontId="2" fillId="0" borderId="0" xfId="0" applyNumberFormat="1" applyFont="1" applyAlignment="1">
      <alignment horizontal="center"/>
    </xf>
    <xf numFmtId="0" fontId="0" fillId="0" borderId="13" xfId="0" applyBorder="1" applyAlignment="1">
      <alignment horizontal="center" vertical="center"/>
    </xf>
    <xf numFmtId="181" fontId="47" fillId="7" borderId="14" xfId="0" applyNumberFormat="1" applyFont="1" applyFill="1" applyBorder="1" applyAlignment="1">
      <alignment horizontal="center" vertical="center" shrinkToFit="1"/>
    </xf>
    <xf numFmtId="0" fontId="15" fillId="0" borderId="32" xfId="0" applyFont="1" applyBorder="1" applyAlignment="1" applyProtection="1">
      <alignment horizontal="center"/>
      <protection locked="0"/>
    </xf>
    <xf numFmtId="0" fontId="15" fillId="0" borderId="33" xfId="0" applyFont="1" applyBorder="1" applyAlignment="1" applyProtection="1">
      <alignment horizontal="center"/>
      <protection locked="0"/>
    </xf>
    <xf numFmtId="0" fontId="50" fillId="0" borderId="4"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58" xfId="0" applyFont="1" applyBorder="1" applyAlignment="1">
      <alignment horizontal="center" vertical="center" wrapText="1"/>
    </xf>
    <xf numFmtId="177" fontId="50" fillId="0" borderId="5" xfId="0" applyNumberFormat="1" applyFont="1" applyBorder="1" applyAlignment="1">
      <alignment horizontal="center" vertical="center"/>
    </xf>
    <xf numFmtId="0" fontId="50" fillId="0" borderId="57" xfId="0" applyFont="1" applyBorder="1" applyAlignment="1">
      <alignment horizontal="center" vertical="center"/>
    </xf>
    <xf numFmtId="0" fontId="50" fillId="0" borderId="5" xfId="0" applyFont="1" applyBorder="1" applyAlignment="1">
      <alignment horizontal="center" vertical="center"/>
    </xf>
    <xf numFmtId="0" fontId="50" fillId="0" borderId="59" xfId="0" applyFont="1" applyBorder="1" applyAlignment="1">
      <alignment horizontal="center" vertical="center"/>
    </xf>
    <xf numFmtId="0" fontId="50" fillId="0" borderId="10" xfId="0" applyFont="1" applyBorder="1" applyAlignment="1">
      <alignment horizontal="center" vertical="center"/>
    </xf>
    <xf numFmtId="0" fontId="50" fillId="0" borderId="6" xfId="0" applyFont="1" applyBorder="1" applyAlignment="1">
      <alignment horizontal="center" vertical="center"/>
    </xf>
    <xf numFmtId="0" fontId="50" fillId="0" borderId="11" xfId="0" applyFont="1" applyBorder="1" applyAlignment="1">
      <alignment horizontal="center" vertical="center"/>
    </xf>
    <xf numFmtId="0" fontId="5" fillId="0" borderId="2" xfId="0" applyFont="1" applyBorder="1" applyAlignment="1">
      <alignment horizontal="center" vertical="center"/>
    </xf>
    <xf numFmtId="0" fontId="8" fillId="0" borderId="0" xfId="0" applyFont="1" applyAlignment="1">
      <alignment horizontal="left" vertical="center"/>
    </xf>
    <xf numFmtId="0" fontId="20" fillId="0" borderId="0" xfId="0" applyFont="1" applyAlignment="1">
      <alignment horizontal="center" vertical="center" shrinkToFit="1"/>
    </xf>
    <xf numFmtId="0" fontId="37" fillId="0" borderId="0" xfId="0" applyFont="1" applyAlignment="1">
      <alignment horizontal="center" vertical="center" wrapText="1"/>
    </xf>
    <xf numFmtId="0" fontId="37" fillId="0" borderId="0" xfId="0" applyFont="1" applyAlignment="1">
      <alignment horizontal="center" vertical="center"/>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16" fillId="0" borderId="13"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7" fillId="0" borderId="17"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16"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3" fillId="0" borderId="17"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3" xfId="0" applyBorder="1" applyAlignment="1">
      <alignment horizontal="center" vertical="center"/>
    </xf>
    <xf numFmtId="38" fontId="14" fillId="0" borderId="0" xfId="0" applyNumberFormat="1" applyFont="1" applyAlignment="1">
      <alignment horizontal="center" vertical="center" shrinkToFit="1"/>
    </xf>
    <xf numFmtId="0" fontId="14" fillId="0" borderId="0" xfId="0" applyFont="1" applyAlignment="1">
      <alignment horizontal="center" vertical="center" shrinkToFit="1"/>
    </xf>
    <xf numFmtId="0" fontId="14" fillId="0" borderId="2" xfId="0" applyFont="1" applyBorder="1" applyAlignment="1">
      <alignment horizontal="center" vertical="center" shrinkToFit="1"/>
    </xf>
    <xf numFmtId="0" fontId="17" fillId="0" borderId="14" xfId="0" applyFont="1" applyBorder="1" applyAlignment="1" applyProtection="1">
      <alignment horizontal="center" vertical="center" wrapText="1"/>
      <protection locked="0"/>
    </xf>
    <xf numFmtId="0" fontId="36" fillId="0" borderId="17" xfId="0" applyFont="1" applyBorder="1" applyAlignment="1">
      <alignment horizontal="left" vertical="center" wrapText="1"/>
    </xf>
    <xf numFmtId="0" fontId="36" fillId="0" borderId="15" xfId="0" applyFont="1" applyBorder="1" applyAlignment="1">
      <alignment horizontal="left" vertical="center" wrapText="1"/>
    </xf>
    <xf numFmtId="0" fontId="36" fillId="0" borderId="13" xfId="0" applyFont="1" applyBorder="1" applyAlignment="1">
      <alignment horizontal="left" vertical="center" wrapText="1"/>
    </xf>
    <xf numFmtId="0" fontId="36" fillId="0" borderId="0" xfId="0" applyFont="1" applyAlignment="1">
      <alignment horizontal="left" vertical="center" wrapText="1"/>
    </xf>
    <xf numFmtId="0" fontId="40" fillId="0" borderId="13" xfId="0" applyFont="1" applyBorder="1" applyAlignment="1">
      <alignment horizontal="left"/>
    </xf>
    <xf numFmtId="0" fontId="40" fillId="0" borderId="0" xfId="0" applyFont="1" applyAlignment="1">
      <alignment horizontal="left"/>
    </xf>
    <xf numFmtId="0" fontId="40" fillId="0" borderId="1" xfId="0" applyFont="1" applyBorder="1" applyAlignment="1">
      <alignment horizontal="left"/>
    </xf>
    <xf numFmtId="6" fontId="6" fillId="0" borderId="17" xfId="2" applyFont="1" applyBorder="1" applyAlignment="1" applyProtection="1">
      <alignment horizontal="center" vertical="center" wrapText="1"/>
    </xf>
    <xf numFmtId="6" fontId="6" fillId="0" borderId="15" xfId="2" applyFont="1" applyBorder="1" applyAlignment="1" applyProtection="1">
      <alignment horizontal="center" vertical="center" wrapText="1"/>
    </xf>
    <xf numFmtId="6" fontId="6" fillId="0" borderId="13" xfId="2" applyFont="1" applyBorder="1" applyAlignment="1" applyProtection="1">
      <alignment horizontal="center" vertical="center" wrapText="1"/>
    </xf>
    <xf numFmtId="6" fontId="6" fillId="0" borderId="0" xfId="2" applyFont="1" applyBorder="1" applyAlignment="1" applyProtection="1">
      <alignment horizontal="center" vertical="center" wrapText="1"/>
    </xf>
    <xf numFmtId="6" fontId="6" fillId="0" borderId="12" xfId="2" applyFont="1" applyBorder="1" applyAlignment="1" applyProtection="1">
      <alignment horizontal="center" vertical="center" wrapText="1"/>
    </xf>
    <xf numFmtId="6" fontId="6" fillId="0" borderId="2" xfId="2" applyFont="1" applyBorder="1" applyAlignment="1" applyProtection="1">
      <alignment horizontal="center" vertical="center" wrapText="1"/>
    </xf>
    <xf numFmtId="38" fontId="37" fillId="0" borderId="15" xfId="0" applyNumberFormat="1" applyFont="1" applyBorder="1" applyAlignment="1">
      <alignment horizontal="center" vertical="center" shrinkToFit="1"/>
    </xf>
    <xf numFmtId="0" fontId="37" fillId="0" borderId="15" xfId="0" applyFont="1" applyBorder="1" applyAlignment="1">
      <alignment horizontal="center" vertical="center" shrinkToFit="1"/>
    </xf>
    <xf numFmtId="0" fontId="37" fillId="0" borderId="0" xfId="0" applyFont="1" applyAlignment="1">
      <alignment horizontal="center" vertical="center" shrinkToFit="1"/>
    </xf>
    <xf numFmtId="180" fontId="47" fillId="7" borderId="14" xfId="0" applyNumberFormat="1" applyFont="1" applyFill="1" applyBorder="1" applyAlignment="1">
      <alignment horizontal="center" vertical="center" shrinkToFit="1"/>
    </xf>
    <xf numFmtId="0" fontId="15" fillId="0" borderId="14" xfId="0" applyFont="1" applyBorder="1" applyAlignment="1">
      <alignment horizontal="center" vertical="center" shrinkToFit="1"/>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center" vertical="center"/>
    </xf>
    <xf numFmtId="0" fontId="35" fillId="0" borderId="8" xfId="0" applyFont="1" applyBorder="1" applyAlignment="1">
      <alignment horizontal="center" vertical="center"/>
    </xf>
    <xf numFmtId="0" fontId="15" fillId="0" borderId="14" xfId="0" applyFont="1" applyBorder="1" applyAlignment="1">
      <alignment horizontal="center" vertical="top"/>
    </xf>
    <xf numFmtId="0" fontId="20" fillId="0" borderId="0" xfId="0" applyFont="1" applyAlignment="1">
      <alignment horizontal="left" vertical="center" shrinkToFit="1"/>
    </xf>
    <xf numFmtId="0" fontId="15" fillId="0" borderId="14" xfId="0" applyFont="1" applyBorder="1" applyAlignment="1">
      <alignment horizontal="center" vertical="center"/>
    </xf>
    <xf numFmtId="0" fontId="81" fillId="0" borderId="0" xfId="0" applyFont="1" applyAlignment="1">
      <alignment horizontal="left" vertical="center" wrapText="1" shrinkToFit="1"/>
    </xf>
    <xf numFmtId="0" fontId="81" fillId="0" borderId="2" xfId="0" applyFont="1" applyBorder="1" applyAlignment="1">
      <alignment horizontal="left" vertical="center" wrapText="1" shrinkToFit="1"/>
    </xf>
    <xf numFmtId="0" fontId="46" fillId="0" borderId="21" xfId="0" applyFont="1" applyBorder="1" applyAlignment="1">
      <alignment horizontal="center" vertical="center"/>
    </xf>
    <xf numFmtId="0" fontId="46" fillId="0" borderId="26" xfId="0" applyFont="1" applyBorder="1" applyAlignment="1">
      <alignment horizontal="center" vertical="center"/>
    </xf>
    <xf numFmtId="181" fontId="47" fillId="7" borderId="20" xfId="0" applyNumberFormat="1" applyFont="1" applyFill="1" applyBorder="1" applyAlignment="1">
      <alignment horizontal="center" vertical="center" shrinkToFit="1"/>
    </xf>
    <xf numFmtId="0" fontId="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180" fontId="47" fillId="7" borderId="3" xfId="0" applyNumberFormat="1" applyFont="1" applyFill="1" applyBorder="1" applyAlignment="1">
      <alignment horizontal="center" vertical="center" shrinkToFit="1"/>
    </xf>
    <xf numFmtId="180" fontId="47" fillId="7" borderId="61" xfId="0" applyNumberFormat="1" applyFont="1" applyFill="1" applyBorder="1" applyAlignment="1">
      <alignment horizontal="center" vertical="center" shrinkToFit="1"/>
    </xf>
    <xf numFmtId="180" fontId="47" fillId="7" borderId="20" xfId="0" applyNumberFormat="1" applyFont="1" applyFill="1" applyBorder="1" applyAlignment="1">
      <alignment horizontal="center" vertical="center" shrinkToFit="1"/>
    </xf>
    <xf numFmtId="178" fontId="54" fillId="0" borderId="0" xfId="0" applyNumberFormat="1" applyFont="1" applyAlignment="1">
      <alignment horizontal="left" vertical="center"/>
    </xf>
    <xf numFmtId="178" fontId="55" fillId="0" borderId="0" xfId="0" applyNumberFormat="1" applyFont="1" applyAlignment="1">
      <alignment horizontal="left" vertical="center"/>
    </xf>
    <xf numFmtId="178" fontId="53" fillId="0" borderId="0" xfId="0" applyNumberFormat="1" applyFont="1" applyAlignment="1">
      <alignment horizontal="left" vertical="center"/>
    </xf>
    <xf numFmtId="0" fontId="21" fillId="0" borderId="0" xfId="0" applyFont="1" applyAlignment="1">
      <alignment horizontal="center"/>
    </xf>
    <xf numFmtId="0" fontId="38" fillId="0" borderId="49" xfId="0" applyFont="1" applyBorder="1" applyAlignment="1">
      <alignment horizontal="center" vertical="center" shrinkToFit="1"/>
    </xf>
    <xf numFmtId="185" fontId="52" fillId="2" borderId="0" xfId="0" applyNumberFormat="1" applyFont="1" applyFill="1" applyAlignment="1">
      <alignment horizontal="right" vertical="center" shrinkToFit="1"/>
    </xf>
    <xf numFmtId="0" fontId="15" fillId="0" borderId="13" xfId="0" applyFont="1" applyBorder="1" applyAlignment="1">
      <alignment horizontal="center"/>
    </xf>
    <xf numFmtId="0" fontId="8" fillId="0" borderId="0" xfId="0" applyFont="1" applyAlignment="1">
      <alignment horizontal="left" vertical="center" wrapText="1"/>
    </xf>
    <xf numFmtId="0" fontId="0" fillId="0" borderId="1" xfId="0" applyBorder="1" applyAlignment="1">
      <alignment horizontal="center"/>
    </xf>
    <xf numFmtId="0" fontId="63" fillId="0" borderId="0" xfId="5" applyAlignment="1" applyProtection="1">
      <alignment horizontal="left"/>
    </xf>
    <xf numFmtId="0" fontId="19" fillId="0" borderId="0" xfId="0" applyFont="1" applyAlignment="1">
      <alignment horizontal="left"/>
    </xf>
    <xf numFmtId="186" fontId="61" fillId="0" borderId="2" xfId="0" applyNumberFormat="1" applyFont="1" applyBorder="1" applyAlignment="1" applyProtection="1">
      <alignment horizontal="center" vertical="center" shrinkToFit="1"/>
      <protection locked="0"/>
    </xf>
    <xf numFmtId="0" fontId="7" fillId="0" borderId="0" xfId="0" applyFont="1" applyAlignment="1">
      <alignment horizontal="left" vertical="top" wrapText="1"/>
    </xf>
    <xf numFmtId="0" fontId="73" fillId="0" borderId="0" xfId="0" applyFont="1" applyAlignment="1">
      <alignment horizontal="center"/>
    </xf>
    <xf numFmtId="0" fontId="3" fillId="0" borderId="2" xfId="0" applyFont="1" applyBorder="1" applyAlignment="1">
      <alignment horizontal="center"/>
    </xf>
    <xf numFmtId="0" fontId="74" fillId="0" borderId="2" xfId="0" applyFont="1" applyBorder="1" applyAlignment="1" applyProtection="1">
      <alignment horizontal="center" shrinkToFit="1"/>
      <protection locked="0"/>
    </xf>
    <xf numFmtId="0" fontId="3" fillId="0" borderId="66" xfId="0" applyFont="1" applyBorder="1" applyAlignment="1">
      <alignment horizontal="center"/>
    </xf>
    <xf numFmtId="0" fontId="74" fillId="0" borderId="66" xfId="0" applyFont="1" applyBorder="1" applyAlignment="1" applyProtection="1">
      <alignment horizontal="center" shrinkToFit="1"/>
      <protection locked="0"/>
    </xf>
    <xf numFmtId="0" fontId="3" fillId="0" borderId="66" xfId="0" applyFont="1" applyBorder="1" applyAlignment="1">
      <alignment horizontal="center" wrapText="1"/>
    </xf>
    <xf numFmtId="0" fontId="75" fillId="0" borderId="2" xfId="0" applyFont="1" applyBorder="1" applyAlignment="1" applyProtection="1">
      <alignment horizontal="center" shrinkToFit="1"/>
      <protection locked="0"/>
    </xf>
    <xf numFmtId="0" fontId="7" fillId="0" borderId="0" xfId="0" applyFont="1" applyAlignment="1">
      <alignment horizontal="left"/>
    </xf>
    <xf numFmtId="0" fontId="7" fillId="0" borderId="0" xfId="0" applyFont="1" applyAlignment="1">
      <alignment horizontal="center"/>
    </xf>
    <xf numFmtId="0" fontId="74"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0" borderId="66" xfId="0" applyFont="1" applyBorder="1" applyAlignment="1" applyProtection="1">
      <alignment horizontal="center" shrinkToFit="1"/>
      <protection locked="0"/>
    </xf>
    <xf numFmtId="0" fontId="3" fillId="0" borderId="2" xfId="0" applyFont="1" applyBorder="1" applyAlignment="1" applyProtection="1">
      <alignment horizontal="center" shrinkToFit="1"/>
      <protection locked="0"/>
    </xf>
    <xf numFmtId="0" fontId="90" fillId="0" borderId="2" xfId="0" applyFont="1" applyBorder="1" applyAlignment="1" applyProtection="1">
      <alignment horizontal="center" shrinkToFit="1"/>
      <protection locked="0"/>
    </xf>
    <xf numFmtId="0" fontId="89" fillId="0" borderId="2" xfId="0" applyFont="1" applyBorder="1" applyAlignment="1" applyProtection="1">
      <alignment horizontal="center" shrinkToFit="1"/>
      <protection locked="0"/>
    </xf>
    <xf numFmtId="187" fontId="71" fillId="0" borderId="0" xfId="3" applyNumberFormat="1" applyFont="1" applyAlignment="1" applyProtection="1">
      <alignment horizontal="center" vertical="center" shrinkToFit="1"/>
      <protection hidden="1"/>
    </xf>
  </cellXfs>
  <cellStyles count="6">
    <cellStyle name="ハイパーリンク" xfId="5" builtinId="8"/>
    <cellStyle name="桁区切り" xfId="1" builtinId="6"/>
    <cellStyle name="桁区切り 2" xfId="4" xr:uid="{00000000-0005-0000-0000-000002000000}"/>
    <cellStyle name="通貨" xfId="2" builtinId="7"/>
    <cellStyle name="標準" xfId="0" builtinId="0"/>
    <cellStyle name="標準 2" xfId="3" xr:uid="{00000000-0005-0000-0000-000005000000}"/>
  </cellStyles>
  <dxfs count="40">
    <dxf>
      <font>
        <color rgb="FFFF0000"/>
      </font>
    </dxf>
    <dxf>
      <fill>
        <patternFill>
          <bgColor rgb="FFFFCCFF"/>
        </patternFill>
      </fill>
    </dxf>
    <dxf>
      <fill>
        <patternFill>
          <bgColor rgb="FFFFCCFF"/>
        </patternFill>
      </fill>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FCCFF"/>
        </patternFill>
      </fill>
    </dxf>
    <dxf>
      <fill>
        <patternFill>
          <bgColor rgb="FFFFCFFD"/>
        </patternFill>
      </fill>
    </dxf>
    <dxf>
      <font>
        <color auto="1"/>
      </font>
      <fill>
        <patternFill patternType="none">
          <bgColor auto="1"/>
        </patternFill>
      </fill>
    </dxf>
    <dxf>
      <font>
        <color theme="1"/>
      </font>
      <fill>
        <patternFill>
          <bgColor rgb="FFFFCCFF"/>
        </patternFill>
      </fill>
    </dxf>
    <dxf>
      <font>
        <color rgb="FFFF0000"/>
      </font>
    </dxf>
    <dxf>
      <font>
        <color rgb="FFFF0000"/>
      </font>
    </dxf>
    <dxf>
      <font>
        <color theme="0"/>
      </font>
    </dxf>
    <dxf>
      <font>
        <color auto="1"/>
      </font>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FCCFF"/>
        </patternFill>
      </fill>
    </dxf>
    <dxf>
      <fill>
        <patternFill>
          <bgColor rgb="FFFFCFFD"/>
        </patternFill>
      </fill>
    </dxf>
    <dxf>
      <font>
        <color auto="1"/>
      </font>
      <fill>
        <patternFill patternType="none">
          <bgColor auto="1"/>
        </patternFill>
      </fill>
    </dxf>
    <dxf>
      <font>
        <color theme="1"/>
      </font>
      <fill>
        <patternFill>
          <bgColor rgb="FFFFCCFF"/>
        </patternFill>
      </fill>
    </dxf>
    <dxf>
      <fill>
        <patternFill>
          <bgColor rgb="FFFFCCFF"/>
        </patternFill>
      </fill>
    </dxf>
    <dxf>
      <font>
        <color rgb="FFFF0000"/>
      </font>
    </dxf>
    <dxf>
      <font>
        <color rgb="FFFF0000"/>
      </font>
    </dxf>
    <dxf>
      <font>
        <color theme="0"/>
      </font>
    </dxf>
    <dxf>
      <font>
        <color auto="1"/>
      </font>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FCCFF"/>
        </patternFill>
      </fill>
    </dxf>
    <dxf>
      <fill>
        <patternFill>
          <bgColor rgb="FFFFCFFD"/>
        </patternFill>
      </fill>
    </dxf>
    <dxf>
      <font>
        <color auto="1"/>
      </font>
      <fill>
        <patternFill patternType="none">
          <bgColor auto="1"/>
        </patternFill>
      </fill>
    </dxf>
    <dxf>
      <font>
        <color theme="1"/>
      </font>
      <fill>
        <patternFill>
          <bgColor rgb="FFFFCCFF"/>
        </patternFill>
      </fill>
    </dxf>
    <dxf>
      <font>
        <color rgb="FFFF0000"/>
      </font>
    </dxf>
    <dxf>
      <font>
        <color rgb="FFFF0000"/>
      </font>
    </dxf>
    <dxf>
      <font>
        <color theme="0"/>
      </font>
    </dxf>
    <dxf>
      <font>
        <color auto="1"/>
      </font>
    </dxf>
  </dxfs>
  <tableStyles count="0" defaultTableStyle="TableStyleMedium2" defaultPivotStyle="PivotStyleLight16"/>
  <colors>
    <mruColors>
      <color rgb="FFFFCCFF"/>
      <color rgb="FFEDB9E3"/>
      <color rgb="FFF2C4EF"/>
      <color rgb="FFF3B7F3"/>
      <color rgb="FFF2B4F2"/>
      <color rgb="FFFFCFFD"/>
      <color rgb="FFF3C5F0"/>
      <color rgb="FFCCFFCC"/>
      <color rgb="FFEFB3E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J$3"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J$16" lockText="1" noThreeD="1"/>
</file>

<file path=xl/ctrlProps/ctrlProp12.xml><?xml version="1.0" encoding="utf-8"?>
<formControlPr xmlns="http://schemas.microsoft.com/office/spreadsheetml/2009/9/main" objectType="CheckBox" fmlaLink="$J$17" lockText="1" noThreeD="1"/>
</file>

<file path=xl/ctrlProps/ctrlProp13.xml><?xml version="1.0" encoding="utf-8"?>
<formControlPr xmlns="http://schemas.microsoft.com/office/spreadsheetml/2009/9/main" objectType="CheckBox" fmlaLink="$J$19" lockText="1" noThreeD="1"/>
</file>

<file path=xl/ctrlProps/ctrlProp14.xml><?xml version="1.0" encoding="utf-8"?>
<formControlPr xmlns="http://schemas.microsoft.com/office/spreadsheetml/2009/9/main" objectType="CheckBox" fmlaLink="$J$20" lockText="1" noThreeD="1"/>
</file>

<file path=xl/ctrlProps/ctrlProp15.xml><?xml version="1.0" encoding="utf-8"?>
<formControlPr xmlns="http://schemas.microsoft.com/office/spreadsheetml/2009/9/main" objectType="CheckBox" fmlaLink="$J$21" lockText="1" noThreeD="1"/>
</file>

<file path=xl/ctrlProps/ctrlProp16.xml><?xml version="1.0" encoding="utf-8"?>
<formControlPr xmlns="http://schemas.microsoft.com/office/spreadsheetml/2009/9/main" objectType="CheckBox" fmlaLink="$J$22" lockText="1" noThreeD="1"/>
</file>

<file path=xl/ctrlProps/ctrlProp17.xml><?xml version="1.0" encoding="utf-8"?>
<formControlPr xmlns="http://schemas.microsoft.com/office/spreadsheetml/2009/9/main" objectType="CheckBox" fmlaLink="$J$23" lockText="1" noThreeD="1"/>
</file>

<file path=xl/ctrlProps/ctrlProp18.xml><?xml version="1.0" encoding="utf-8"?>
<formControlPr xmlns="http://schemas.microsoft.com/office/spreadsheetml/2009/9/main" objectType="CheckBox" fmlaLink="$J$24" lockText="1" noThreeD="1"/>
</file>

<file path=xl/ctrlProps/ctrlProp19.xml><?xml version="1.0" encoding="utf-8"?>
<formControlPr xmlns="http://schemas.microsoft.com/office/spreadsheetml/2009/9/main" objectType="CheckBox" fmlaLink="$J$25" lockText="1" noThreeD="1"/>
</file>

<file path=xl/ctrlProps/ctrlProp2.xml><?xml version="1.0" encoding="utf-8"?>
<formControlPr xmlns="http://schemas.microsoft.com/office/spreadsheetml/2009/9/main" objectType="CheckBox" fmlaLink="$J$4" lockText="1" noThreeD="1"/>
</file>

<file path=xl/ctrlProps/ctrlProp20.xml><?xml version="1.0" encoding="utf-8"?>
<formControlPr xmlns="http://schemas.microsoft.com/office/spreadsheetml/2009/9/main" objectType="CheckBox" fmlaLink="$J$26" lockText="1" noThreeD="1"/>
</file>

<file path=xl/ctrlProps/ctrlProp21.xml><?xml version="1.0" encoding="utf-8"?>
<formControlPr xmlns="http://schemas.microsoft.com/office/spreadsheetml/2009/9/main" objectType="CheckBox" fmlaLink="$J$27" lockText="1" noThreeD="1"/>
</file>

<file path=xl/ctrlProps/ctrlProp22.xml><?xml version="1.0" encoding="utf-8"?>
<formControlPr xmlns="http://schemas.microsoft.com/office/spreadsheetml/2009/9/main" objectType="CheckBox" fmlaLink="$J$28" lockText="1" noThreeD="1"/>
</file>

<file path=xl/ctrlProps/ctrlProp23.xml><?xml version="1.0" encoding="utf-8"?>
<formControlPr xmlns="http://schemas.microsoft.com/office/spreadsheetml/2009/9/main" objectType="CheckBox" fmlaLink="$J$29" lockText="1" noThreeD="1"/>
</file>

<file path=xl/ctrlProps/ctrlProp24.xml><?xml version="1.0" encoding="utf-8"?>
<formControlPr xmlns="http://schemas.microsoft.com/office/spreadsheetml/2009/9/main" objectType="CheckBox" fmlaLink="$J$30" lockText="1" noThreeD="1"/>
</file>

<file path=xl/ctrlProps/ctrlProp25.xml><?xml version="1.0" encoding="utf-8"?>
<formControlPr xmlns="http://schemas.microsoft.com/office/spreadsheetml/2009/9/main" objectType="CheckBox" fmlaLink="$J$31" lockText="1" noThreeD="1"/>
</file>

<file path=xl/ctrlProps/ctrlProp26.xml><?xml version="1.0" encoding="utf-8"?>
<formControlPr xmlns="http://schemas.microsoft.com/office/spreadsheetml/2009/9/main" objectType="CheckBox" fmlaLink="$J$32" lockText="1" noThreeD="1"/>
</file>

<file path=xl/ctrlProps/ctrlProp27.xml><?xml version="1.0" encoding="utf-8"?>
<formControlPr xmlns="http://schemas.microsoft.com/office/spreadsheetml/2009/9/main" objectType="CheckBox" fmlaLink="$J$34" lockText="1" noThreeD="1"/>
</file>

<file path=xl/ctrlProps/ctrlProp28.xml><?xml version="1.0" encoding="utf-8"?>
<formControlPr xmlns="http://schemas.microsoft.com/office/spreadsheetml/2009/9/main" objectType="CheckBox" fmlaLink="$J$35" lockText="1" noThreeD="1"/>
</file>

<file path=xl/ctrlProps/ctrlProp29.xml><?xml version="1.0" encoding="utf-8"?>
<formControlPr xmlns="http://schemas.microsoft.com/office/spreadsheetml/2009/9/main" objectType="CheckBox" fmlaLink="$J$36" lockText="1" noThreeD="1"/>
</file>

<file path=xl/ctrlProps/ctrlProp3.xml><?xml version="1.0" encoding="utf-8"?>
<formControlPr xmlns="http://schemas.microsoft.com/office/spreadsheetml/2009/9/main" objectType="CheckBox" fmlaLink="$J$6" lockText="1" noThreeD="1"/>
</file>

<file path=xl/ctrlProps/ctrlProp30.xml><?xml version="1.0" encoding="utf-8"?>
<formControlPr xmlns="http://schemas.microsoft.com/office/spreadsheetml/2009/9/main" objectType="CheckBox" fmlaLink="$J$37" lockText="1" noThreeD="1"/>
</file>

<file path=xl/ctrlProps/ctrlProp31.xml><?xml version="1.0" encoding="utf-8"?>
<formControlPr xmlns="http://schemas.microsoft.com/office/spreadsheetml/2009/9/main" objectType="CheckBox" fmlaLink="$J$38" lockText="1" noThreeD="1"/>
</file>

<file path=xl/ctrlProps/ctrlProp32.xml><?xml version="1.0" encoding="utf-8"?>
<formControlPr xmlns="http://schemas.microsoft.com/office/spreadsheetml/2009/9/main" objectType="CheckBox" fmlaLink="$J$39" lockText="1" noThreeD="1"/>
</file>

<file path=xl/ctrlProps/ctrlProp33.xml><?xml version="1.0" encoding="utf-8"?>
<formControlPr xmlns="http://schemas.microsoft.com/office/spreadsheetml/2009/9/main" objectType="CheckBox" fmlaLink="$J$40" lockText="1" noThreeD="1"/>
</file>

<file path=xl/ctrlProps/ctrlProp34.xml><?xml version="1.0" encoding="utf-8"?>
<formControlPr xmlns="http://schemas.microsoft.com/office/spreadsheetml/2009/9/main" objectType="CheckBox" fmlaLink="$J$41" lockText="1" noThreeD="1"/>
</file>

<file path=xl/ctrlProps/ctrlProp35.xml><?xml version="1.0" encoding="utf-8"?>
<formControlPr xmlns="http://schemas.microsoft.com/office/spreadsheetml/2009/9/main" objectType="CheckBox" fmlaLink="$J$42" lockText="1" noThreeD="1"/>
</file>

<file path=xl/ctrlProps/ctrlProp36.xml><?xml version="1.0" encoding="utf-8"?>
<formControlPr xmlns="http://schemas.microsoft.com/office/spreadsheetml/2009/9/main" objectType="CheckBox" fmlaLink="$J$43" lockText="1" noThreeD="1"/>
</file>

<file path=xl/ctrlProps/ctrlProp37.xml><?xml version="1.0" encoding="utf-8"?>
<formControlPr xmlns="http://schemas.microsoft.com/office/spreadsheetml/2009/9/main" objectType="CheckBox" fmlaLink="$J$45" lockText="1" noThreeD="1"/>
</file>

<file path=xl/ctrlProps/ctrlProp38.xml><?xml version="1.0" encoding="utf-8"?>
<formControlPr xmlns="http://schemas.microsoft.com/office/spreadsheetml/2009/9/main" objectType="CheckBox" fmlaLink="$J$46" lockText="1" noThreeD="1"/>
</file>

<file path=xl/ctrlProps/ctrlProp39.xml><?xml version="1.0" encoding="utf-8"?>
<formControlPr xmlns="http://schemas.microsoft.com/office/spreadsheetml/2009/9/main" objectType="CheckBox" fmlaLink="$J$47" lockText="1" noThreeD="1"/>
</file>

<file path=xl/ctrlProps/ctrlProp4.xml><?xml version="1.0" encoding="utf-8"?>
<formControlPr xmlns="http://schemas.microsoft.com/office/spreadsheetml/2009/9/main" objectType="CheckBox" fmlaLink="$J$8" lockText="1" noThreeD="1"/>
</file>

<file path=xl/ctrlProps/ctrlProp40.xml><?xml version="1.0" encoding="utf-8"?>
<formControlPr xmlns="http://schemas.microsoft.com/office/spreadsheetml/2009/9/main" objectType="CheckBox" fmlaLink="$J$48" lockText="1" noThreeD="1"/>
</file>

<file path=xl/ctrlProps/ctrlProp41.xml><?xml version="1.0" encoding="utf-8"?>
<formControlPr xmlns="http://schemas.microsoft.com/office/spreadsheetml/2009/9/main" objectType="CheckBox" fmlaLink="$J$49" lockText="1" noThreeD="1"/>
</file>

<file path=xl/ctrlProps/ctrlProp42.xml><?xml version="1.0" encoding="utf-8"?>
<formControlPr xmlns="http://schemas.microsoft.com/office/spreadsheetml/2009/9/main" objectType="CheckBox" fmlaLink="$J$50" lockText="1" noThreeD="1"/>
</file>

<file path=xl/ctrlProps/ctrlProp43.xml><?xml version="1.0" encoding="utf-8"?>
<formControlPr xmlns="http://schemas.microsoft.com/office/spreadsheetml/2009/9/main" objectType="CheckBox" fmlaLink="$J$51" lockText="1" noThreeD="1"/>
</file>

<file path=xl/ctrlProps/ctrlProp44.xml><?xml version="1.0" encoding="utf-8"?>
<formControlPr xmlns="http://schemas.microsoft.com/office/spreadsheetml/2009/9/main" objectType="CheckBox" fmlaLink="$J$52" lockText="1" noThreeD="1"/>
</file>

<file path=xl/ctrlProps/ctrlProp45.xml><?xml version="1.0" encoding="utf-8"?>
<formControlPr xmlns="http://schemas.microsoft.com/office/spreadsheetml/2009/9/main" objectType="CheckBox" fmlaLink="$J$53" lockText="1" noThreeD="1"/>
</file>

<file path=xl/ctrlProps/ctrlProp46.xml><?xml version="1.0" encoding="utf-8"?>
<formControlPr xmlns="http://schemas.microsoft.com/office/spreadsheetml/2009/9/main" objectType="CheckBox" fmlaLink="$J$54" lockText="1" noThreeD="1"/>
</file>

<file path=xl/ctrlProps/ctrlProp47.xml><?xml version="1.0" encoding="utf-8"?>
<formControlPr xmlns="http://schemas.microsoft.com/office/spreadsheetml/2009/9/main" objectType="CheckBox" fmlaLink="$J$56" lockText="1" noThreeD="1"/>
</file>

<file path=xl/ctrlProps/ctrlProp48.xml><?xml version="1.0" encoding="utf-8"?>
<formControlPr xmlns="http://schemas.microsoft.com/office/spreadsheetml/2009/9/main" objectType="CheckBox" fmlaLink="$J$57" lockText="1" noThreeD="1"/>
</file>

<file path=xl/ctrlProps/ctrlProp49.xml><?xml version="1.0" encoding="utf-8"?>
<formControlPr xmlns="http://schemas.microsoft.com/office/spreadsheetml/2009/9/main" objectType="CheckBox" fmlaLink="$J$58" lockText="1" noThreeD="1"/>
</file>

<file path=xl/ctrlProps/ctrlProp5.xml><?xml version="1.0" encoding="utf-8"?>
<formControlPr xmlns="http://schemas.microsoft.com/office/spreadsheetml/2009/9/main" objectType="CheckBox" fmlaLink="$J$10" lockText="1" noThreeD="1"/>
</file>

<file path=xl/ctrlProps/ctrlProp50.xml><?xml version="1.0" encoding="utf-8"?>
<formControlPr xmlns="http://schemas.microsoft.com/office/spreadsheetml/2009/9/main" objectType="CheckBox" fmlaLink="$J$60" lockText="1" noThreeD="1"/>
</file>

<file path=xl/ctrlProps/ctrlProp51.xml><?xml version="1.0" encoding="utf-8"?>
<formControlPr xmlns="http://schemas.microsoft.com/office/spreadsheetml/2009/9/main" objectType="CheckBox" fmlaLink="$J$61" lockText="1" noThreeD="1"/>
</file>

<file path=xl/ctrlProps/ctrlProp52.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J$63" lockText="1" noThreeD="1"/>
</file>

<file path=xl/ctrlProps/ctrlProp54.xml><?xml version="1.0" encoding="utf-8"?>
<formControlPr xmlns="http://schemas.microsoft.com/office/spreadsheetml/2009/9/main" objectType="CheckBox" fmlaLink="$J$65" lockText="1" noThreeD="1"/>
</file>

<file path=xl/ctrlProps/ctrlProp55.xml><?xml version="1.0" encoding="utf-8"?>
<formControlPr xmlns="http://schemas.microsoft.com/office/spreadsheetml/2009/9/main" objectType="CheckBox" fmlaLink="$J$66" lockText="1" noThreeD="1"/>
</file>

<file path=xl/ctrlProps/ctrlProp56.xml><?xml version="1.0" encoding="utf-8"?>
<formControlPr xmlns="http://schemas.microsoft.com/office/spreadsheetml/2009/9/main" objectType="CheckBox" fmlaLink="$J$67" lockText="1" noThreeD="1"/>
</file>

<file path=xl/ctrlProps/ctrlProp57.xml><?xml version="1.0" encoding="utf-8"?>
<formControlPr xmlns="http://schemas.microsoft.com/office/spreadsheetml/2009/9/main" objectType="CheckBox" fmlaLink="$J$69" lockText="1" noThreeD="1"/>
</file>

<file path=xl/ctrlProps/ctrlProp58.xml><?xml version="1.0" encoding="utf-8"?>
<formControlPr xmlns="http://schemas.microsoft.com/office/spreadsheetml/2009/9/main" objectType="CheckBox" fmlaLink="$J$70" lockText="1" noThreeD="1"/>
</file>

<file path=xl/ctrlProps/ctrlProp59.xml><?xml version="1.0" encoding="utf-8"?>
<formControlPr xmlns="http://schemas.microsoft.com/office/spreadsheetml/2009/9/main" objectType="CheckBox" fmlaLink="$J$71" lockText="1" noThreeD="1"/>
</file>

<file path=xl/ctrlProps/ctrlProp6.xml><?xml version="1.0" encoding="utf-8"?>
<formControlPr xmlns="http://schemas.microsoft.com/office/spreadsheetml/2009/9/main" objectType="CheckBox" fmlaLink="$J$11" lockText="1" noThreeD="1"/>
</file>

<file path=xl/ctrlProps/ctrlProp60.xml><?xml version="1.0" encoding="utf-8"?>
<formControlPr xmlns="http://schemas.microsoft.com/office/spreadsheetml/2009/9/main" objectType="CheckBox" fmlaLink="$J$72" lockText="1" noThreeD="1"/>
</file>

<file path=xl/ctrlProps/ctrlProp61.xml><?xml version="1.0" encoding="utf-8"?>
<formControlPr xmlns="http://schemas.microsoft.com/office/spreadsheetml/2009/9/main" objectType="CheckBox" fmlaLink="$J$73" lockText="1" noThreeD="1"/>
</file>

<file path=xl/ctrlProps/ctrlProp62.xml><?xml version="1.0" encoding="utf-8"?>
<formControlPr xmlns="http://schemas.microsoft.com/office/spreadsheetml/2009/9/main" objectType="CheckBox" fmlaLink="$J$74" lockText="1" noThreeD="1"/>
</file>

<file path=xl/ctrlProps/ctrlProp63.xml><?xml version="1.0" encoding="utf-8"?>
<formControlPr xmlns="http://schemas.microsoft.com/office/spreadsheetml/2009/9/main" objectType="CheckBox" fmlaLink="$J$75" lockText="1" noThreeD="1"/>
</file>

<file path=xl/ctrlProps/ctrlProp64.xml><?xml version="1.0" encoding="utf-8"?>
<formControlPr xmlns="http://schemas.microsoft.com/office/spreadsheetml/2009/9/main" objectType="CheckBox" fmlaLink="$J$77" lockText="1" noThreeD="1"/>
</file>

<file path=xl/ctrlProps/ctrlProp65.xml><?xml version="1.0" encoding="utf-8"?>
<formControlPr xmlns="http://schemas.microsoft.com/office/spreadsheetml/2009/9/main" objectType="CheckBox" fmlaLink="$J$78" lockText="1" noThreeD="1"/>
</file>

<file path=xl/ctrlProps/ctrlProp66.xml><?xml version="1.0" encoding="utf-8"?>
<formControlPr xmlns="http://schemas.microsoft.com/office/spreadsheetml/2009/9/main" objectType="CheckBox" fmlaLink="$J$79" lockText="1" noThreeD="1"/>
</file>

<file path=xl/ctrlProps/ctrlProp67.xml><?xml version="1.0" encoding="utf-8"?>
<formControlPr xmlns="http://schemas.microsoft.com/office/spreadsheetml/2009/9/main" objectType="CheckBox" fmlaLink="$J$80" lockText="1" noThreeD="1"/>
</file>

<file path=xl/ctrlProps/ctrlProp68.xml><?xml version="1.0" encoding="utf-8"?>
<formControlPr xmlns="http://schemas.microsoft.com/office/spreadsheetml/2009/9/main" objectType="CheckBox" fmlaLink="$J$81" lockText="1" noThreeD="1"/>
</file>

<file path=xl/ctrlProps/ctrlProp69.xml><?xml version="1.0" encoding="utf-8"?>
<formControlPr xmlns="http://schemas.microsoft.com/office/spreadsheetml/2009/9/main" objectType="CheckBox" fmlaLink="$J$82" lockText="1" noThreeD="1"/>
</file>

<file path=xl/ctrlProps/ctrlProp7.xml><?xml version="1.0" encoding="utf-8"?>
<formControlPr xmlns="http://schemas.microsoft.com/office/spreadsheetml/2009/9/main" objectType="CheckBox" fmlaLink="$J$12" lockText="1" noThreeD="1"/>
</file>

<file path=xl/ctrlProps/ctrlProp70.xml><?xml version="1.0" encoding="utf-8"?>
<formControlPr xmlns="http://schemas.microsoft.com/office/spreadsheetml/2009/9/main" objectType="CheckBox" fmlaLink="$J$84" lockText="1" noThreeD="1"/>
</file>

<file path=xl/ctrlProps/ctrlProp71.xml><?xml version="1.0" encoding="utf-8"?>
<formControlPr xmlns="http://schemas.microsoft.com/office/spreadsheetml/2009/9/main" objectType="CheckBox" fmlaLink="$J$85" lockText="1" noThreeD="1"/>
</file>

<file path=xl/ctrlProps/ctrlProp72.xml><?xml version="1.0" encoding="utf-8"?>
<formControlPr xmlns="http://schemas.microsoft.com/office/spreadsheetml/2009/9/main" objectType="CheckBox" fmlaLink="$J$86" lockText="1" noThreeD="1"/>
</file>

<file path=xl/ctrlProps/ctrlProp73.xml><?xml version="1.0" encoding="utf-8"?>
<formControlPr xmlns="http://schemas.microsoft.com/office/spreadsheetml/2009/9/main" objectType="CheckBox" fmlaLink="$J$87" lockText="1" noThreeD="1"/>
</file>

<file path=xl/ctrlProps/ctrlProp74.xml><?xml version="1.0" encoding="utf-8"?>
<formControlPr xmlns="http://schemas.microsoft.com/office/spreadsheetml/2009/9/main" objectType="CheckBox" fmlaLink="$J$89" lockText="1" noThreeD="1"/>
</file>

<file path=xl/ctrlProps/ctrlProp75.xml><?xml version="1.0" encoding="utf-8"?>
<formControlPr xmlns="http://schemas.microsoft.com/office/spreadsheetml/2009/9/main" objectType="CheckBox" fmlaLink="$J$90" lockText="1" noThreeD="1"/>
</file>

<file path=xl/ctrlProps/ctrlProp76.xml><?xml version="1.0" encoding="utf-8"?>
<formControlPr xmlns="http://schemas.microsoft.com/office/spreadsheetml/2009/9/main" objectType="CheckBox" fmlaLink="$J$91" lockText="1" noThreeD="1"/>
</file>

<file path=xl/ctrlProps/ctrlProp77.xml><?xml version="1.0" encoding="utf-8"?>
<formControlPr xmlns="http://schemas.microsoft.com/office/spreadsheetml/2009/9/main" objectType="CheckBox" fmlaLink="$J$92" lockText="1" noThreeD="1"/>
</file>

<file path=xl/ctrlProps/ctrlProp78.xml><?xml version="1.0" encoding="utf-8"?>
<formControlPr xmlns="http://schemas.microsoft.com/office/spreadsheetml/2009/9/main" objectType="CheckBox" fmlaLink="$J$93" lockText="1" noThreeD="1"/>
</file>

<file path=xl/ctrlProps/ctrlProp79.xml><?xml version="1.0" encoding="utf-8"?>
<formControlPr xmlns="http://schemas.microsoft.com/office/spreadsheetml/2009/9/main" objectType="CheckBox" fmlaLink="$J$94" lockText="1" noThreeD="1"/>
</file>

<file path=xl/ctrlProps/ctrlProp8.xml><?xml version="1.0" encoding="utf-8"?>
<formControlPr xmlns="http://schemas.microsoft.com/office/spreadsheetml/2009/9/main" objectType="CheckBox" fmlaLink="$J$14" lockText="1" noThreeD="1"/>
</file>

<file path=xl/ctrlProps/ctrlProp80.xml><?xml version="1.0" encoding="utf-8"?>
<formControlPr xmlns="http://schemas.microsoft.com/office/spreadsheetml/2009/9/main" objectType="CheckBox" fmlaLink="$J$101" lockText="1" noThreeD="1"/>
</file>

<file path=xl/ctrlProps/ctrlProp81.xml><?xml version="1.0" encoding="utf-8"?>
<formControlPr xmlns="http://schemas.microsoft.com/office/spreadsheetml/2009/9/main" objectType="CheckBox" fmlaLink="$J$102" lockText="1" noThreeD="1"/>
</file>

<file path=xl/ctrlProps/ctrlProp82.xml><?xml version="1.0" encoding="utf-8"?>
<formControlPr xmlns="http://schemas.microsoft.com/office/spreadsheetml/2009/9/main" objectType="CheckBox" fmlaLink="$J$103" lockText="1" noThreeD="1"/>
</file>

<file path=xl/ctrlProps/ctrlProp83.xml><?xml version="1.0" encoding="utf-8"?>
<formControlPr xmlns="http://schemas.microsoft.com/office/spreadsheetml/2009/9/main" objectType="CheckBox" fmlaLink="$J$104" lockText="1" noThreeD="1"/>
</file>

<file path=xl/ctrlProps/ctrlProp84.xml><?xml version="1.0" encoding="utf-8"?>
<formControlPr xmlns="http://schemas.microsoft.com/office/spreadsheetml/2009/9/main" objectType="CheckBox" fmlaLink="$J$105" lockText="1" noThreeD="1"/>
</file>

<file path=xl/ctrlProps/ctrlProp85.xml><?xml version="1.0" encoding="utf-8"?>
<formControlPr xmlns="http://schemas.microsoft.com/office/spreadsheetml/2009/9/main" objectType="CheckBox" fmlaLink="$J$107" lockText="1" noThreeD="1"/>
</file>

<file path=xl/ctrlProps/ctrlProp86.xml><?xml version="1.0" encoding="utf-8"?>
<formControlPr xmlns="http://schemas.microsoft.com/office/spreadsheetml/2009/9/main" objectType="CheckBox" fmlaLink="$J$108" lockText="1" noThreeD="1"/>
</file>

<file path=xl/ctrlProps/ctrlProp87.xml><?xml version="1.0" encoding="utf-8"?>
<formControlPr xmlns="http://schemas.microsoft.com/office/spreadsheetml/2009/9/main" objectType="CheckBox" fmlaLink="$J$109" lockText="1" noThreeD="1"/>
</file>

<file path=xl/ctrlProps/ctrlProp88.xml><?xml version="1.0" encoding="utf-8"?>
<formControlPr xmlns="http://schemas.microsoft.com/office/spreadsheetml/2009/9/main" objectType="CheckBox" fmlaLink="$J$110" lockText="1" noThreeD="1"/>
</file>

<file path=xl/ctrlProps/ctrlProp89.xml><?xml version="1.0" encoding="utf-8"?>
<formControlPr xmlns="http://schemas.microsoft.com/office/spreadsheetml/2009/9/main" objectType="CheckBox" fmlaLink="$J$111" lockText="1" noThreeD="1"/>
</file>

<file path=xl/ctrlProps/ctrlProp9.xml><?xml version="1.0" encoding="utf-8"?>
<formControlPr xmlns="http://schemas.microsoft.com/office/spreadsheetml/2009/9/main" objectType="CheckBox" fmlaLink="$J$15" lockText="1" noThreeD="1"/>
</file>

<file path=xl/ctrlProps/ctrlProp90.xml><?xml version="1.0" encoding="utf-8"?>
<formControlPr xmlns="http://schemas.microsoft.com/office/spreadsheetml/2009/9/main" objectType="CheckBox" fmlaLink="$J$33" lockText="1" noThreeD="1"/>
</file>

<file path=xl/ctrlProps/ctrlProp91.xml><?xml version="1.0" encoding="utf-8"?>
<formControlPr xmlns="http://schemas.microsoft.com/office/spreadsheetml/2009/9/main" objectType="CheckBox" fmlaLink="$J$96" lockText="1" noThreeD="1"/>
</file>

<file path=xl/ctrlProps/ctrlProp92.xml><?xml version="1.0" encoding="utf-8"?>
<formControlPr xmlns="http://schemas.microsoft.com/office/spreadsheetml/2009/9/main" objectType="CheckBox" fmlaLink="$J$97" lockText="1" noThreeD="1"/>
</file>

<file path=xl/ctrlProps/ctrlProp93.xml><?xml version="1.0" encoding="utf-8"?>
<formControlPr xmlns="http://schemas.microsoft.com/office/spreadsheetml/2009/9/main" objectType="CheckBox" fmlaLink="$J$98" lockText="1" noThreeD="1"/>
</file>

<file path=xl/ctrlProps/ctrlProp94.xml><?xml version="1.0" encoding="utf-8"?>
<formControlPr xmlns="http://schemas.microsoft.com/office/spreadsheetml/2009/9/main" objectType="CheckBox" fmlaLink="$J$99" lockText="1" noThreeD="1"/>
</file>

<file path=xl/ctrlProps/ctrlProp95.xml><?xml version="1.0" encoding="utf-8"?>
<formControlPr xmlns="http://schemas.microsoft.com/office/spreadsheetml/2009/9/main" objectType="CheckBox" fmlaLink="$J$100" lockText="1" noThreeD="1"/>
</file>

<file path=xl/ctrlProps/ctrlProp96.xml><?xml version="1.0" encoding="utf-8"?>
<formControlPr xmlns="http://schemas.microsoft.com/office/spreadsheetml/2009/9/main" objectType="CheckBox" fmlaLink="$J$18" lockText="1" noThreeD="1"/>
</file>

<file path=xl/ctrlProps/ctrlProp97.xml><?xml version="1.0" encoding="utf-8"?>
<formControlPr xmlns="http://schemas.microsoft.com/office/spreadsheetml/2009/9/main" objectType="CheckBox" fmlaLink="$J$64" lockText="1" noThreeD="1"/>
</file>

<file path=xl/ctrlProps/ctrlProp98.xml><?xml version="1.0" encoding="utf-8"?>
<formControlPr xmlns="http://schemas.microsoft.com/office/spreadsheetml/2009/9/main" objectType="CheckBox" fmlaLink="$J$5" lockText="1" noThreeD="1"/>
</file>

<file path=xl/drawings/_rels/drawing7.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54</xdr:col>
      <xdr:colOff>115955</xdr:colOff>
      <xdr:row>0</xdr:row>
      <xdr:rowOff>8282</xdr:rowOff>
    </xdr:from>
    <xdr:to>
      <xdr:col>77</xdr:col>
      <xdr:colOff>152400</xdr:colOff>
      <xdr:row>9</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045673" y="8282"/>
          <a:ext cx="3819551" cy="1148165"/>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設備をご利用される方へ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3</xdr:col>
      <xdr:colOff>0</xdr:colOff>
      <xdr:row>80</xdr:row>
      <xdr:rowOff>0</xdr:rowOff>
    </xdr:from>
    <xdr:to>
      <xdr:col>12</xdr:col>
      <xdr:colOff>62122</xdr:colOff>
      <xdr:row>89</xdr:row>
      <xdr:rowOff>33131</xdr:rowOff>
    </xdr:to>
    <xdr:sp macro="" textlink="">
      <xdr:nvSpPr>
        <xdr:cNvPr id="3" name="円/楕円 4">
          <a:extLst>
            <a:ext uri="{FF2B5EF4-FFF2-40B4-BE49-F238E27FC236}">
              <a16:creationId xmlns:a16="http://schemas.microsoft.com/office/drawing/2014/main" id="{00000000-0008-0000-0000-000003000000}"/>
            </a:ext>
          </a:extLst>
        </xdr:cNvPr>
        <xdr:cNvSpPr/>
      </xdr:nvSpPr>
      <xdr:spPr>
        <a:xfrm>
          <a:off x="428625" y="10829925"/>
          <a:ext cx="1471822" cy="1319006"/>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twoCellAnchor>
    <xdr:from>
      <xdr:col>3</xdr:col>
      <xdr:colOff>44929</xdr:colOff>
      <xdr:row>58</xdr:row>
      <xdr:rowOff>26957</xdr:rowOff>
    </xdr:from>
    <xdr:to>
      <xdr:col>48</xdr:col>
      <xdr:colOff>71887</xdr:colOff>
      <xdr:row>72</xdr:row>
      <xdr:rowOff>98844</xdr:rowOff>
    </xdr:to>
    <xdr:sp macro="" textlink="">
      <xdr:nvSpPr>
        <xdr:cNvPr id="4" name="角丸四角形 5">
          <a:extLst>
            <a:ext uri="{FF2B5EF4-FFF2-40B4-BE49-F238E27FC236}">
              <a16:creationId xmlns:a16="http://schemas.microsoft.com/office/drawing/2014/main" id="{00000000-0008-0000-0000-000004000000}"/>
            </a:ext>
          </a:extLst>
        </xdr:cNvPr>
        <xdr:cNvSpPr/>
      </xdr:nvSpPr>
      <xdr:spPr>
        <a:xfrm>
          <a:off x="476250" y="7889575"/>
          <a:ext cx="6622571" cy="1976887"/>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twoCellAnchor>
    <xdr:from>
      <xdr:col>1</xdr:col>
      <xdr:colOff>8985</xdr:colOff>
      <xdr:row>0</xdr:row>
      <xdr:rowOff>89859</xdr:rowOff>
    </xdr:from>
    <xdr:to>
      <xdr:col>51</xdr:col>
      <xdr:colOff>57743</xdr:colOff>
      <xdr:row>7</xdr:row>
      <xdr:rowOff>134788</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52759" y="89859"/>
          <a:ext cx="7363239" cy="1051344"/>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115956</xdr:colOff>
      <xdr:row>0</xdr:row>
      <xdr:rowOff>8282</xdr:rowOff>
    </xdr:from>
    <xdr:to>
      <xdr:col>78</xdr:col>
      <xdr:colOff>53788</xdr:colOff>
      <xdr:row>9</xdr:row>
      <xdr:rowOff>44824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045674" y="8282"/>
          <a:ext cx="3882302" cy="1192989"/>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設備をご利用される方へ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3</xdr:col>
      <xdr:colOff>0</xdr:colOff>
      <xdr:row>80</xdr:row>
      <xdr:rowOff>0</xdr:rowOff>
    </xdr:from>
    <xdr:to>
      <xdr:col>12</xdr:col>
      <xdr:colOff>62122</xdr:colOff>
      <xdr:row>89</xdr:row>
      <xdr:rowOff>33131</xdr:rowOff>
    </xdr:to>
    <xdr:sp macro="" textlink="">
      <xdr:nvSpPr>
        <xdr:cNvPr id="3" name="円/楕円 4">
          <a:extLst>
            <a:ext uri="{FF2B5EF4-FFF2-40B4-BE49-F238E27FC236}">
              <a16:creationId xmlns:a16="http://schemas.microsoft.com/office/drawing/2014/main" id="{00000000-0008-0000-0100-000003000000}"/>
            </a:ext>
          </a:extLst>
        </xdr:cNvPr>
        <xdr:cNvSpPr/>
      </xdr:nvSpPr>
      <xdr:spPr>
        <a:xfrm>
          <a:off x="428625" y="12830175"/>
          <a:ext cx="1471822" cy="1319006"/>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115955</xdr:colOff>
      <xdr:row>0</xdr:row>
      <xdr:rowOff>8282</xdr:rowOff>
    </xdr:from>
    <xdr:to>
      <xdr:col>76</xdr:col>
      <xdr:colOff>349623</xdr:colOff>
      <xdr:row>9</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045673" y="8282"/>
          <a:ext cx="3891268" cy="1148165"/>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設備をご利用される方へ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3</xdr:col>
      <xdr:colOff>0</xdr:colOff>
      <xdr:row>95</xdr:row>
      <xdr:rowOff>0</xdr:rowOff>
    </xdr:from>
    <xdr:to>
      <xdr:col>12</xdr:col>
      <xdr:colOff>62122</xdr:colOff>
      <xdr:row>104</xdr:row>
      <xdr:rowOff>33131</xdr:rowOff>
    </xdr:to>
    <xdr:sp macro="" textlink="">
      <xdr:nvSpPr>
        <xdr:cNvPr id="4" name="円/楕円 4">
          <a:extLst>
            <a:ext uri="{FF2B5EF4-FFF2-40B4-BE49-F238E27FC236}">
              <a16:creationId xmlns:a16="http://schemas.microsoft.com/office/drawing/2014/main" id="{00000000-0008-0000-0200-000004000000}"/>
            </a:ext>
          </a:extLst>
        </xdr:cNvPr>
        <xdr:cNvSpPr/>
      </xdr:nvSpPr>
      <xdr:spPr>
        <a:xfrm>
          <a:off x="422413" y="13020261"/>
          <a:ext cx="1329361" cy="1300370"/>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139666</xdr:colOff>
      <xdr:row>5</xdr:row>
      <xdr:rowOff>152760</xdr:rowOff>
    </xdr:from>
    <xdr:to>
      <xdr:col>8</xdr:col>
      <xdr:colOff>326931</xdr:colOff>
      <xdr:row>8</xdr:row>
      <xdr:rowOff>179717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578066" y="838560"/>
          <a:ext cx="2625665" cy="745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記入例</a:t>
          </a:r>
        </a:p>
      </xdr:txBody>
    </xdr:sp>
    <xdr:clientData/>
  </xdr:twoCellAnchor>
  <xdr:twoCellAnchor>
    <xdr:from>
      <xdr:col>1</xdr:col>
      <xdr:colOff>97972</xdr:colOff>
      <xdr:row>15</xdr:row>
      <xdr:rowOff>587829</xdr:rowOff>
    </xdr:from>
    <xdr:to>
      <xdr:col>6</xdr:col>
      <xdr:colOff>219819</xdr:colOff>
      <xdr:row>17</xdr:row>
      <xdr:rowOff>323644</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707572" y="4278086"/>
          <a:ext cx="3169847" cy="1042101"/>
        </a:xfrm>
        <a:prstGeom prst="wedgeRoundRectCallout">
          <a:avLst>
            <a:gd name="adj1" fmla="val 54308"/>
            <a:gd name="adj2" fmla="val 69187"/>
            <a:gd name="adj3" fmla="val 16667"/>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設備使用者がセンターの備品その他の設備を壊した場合の弁償や、負傷した場合の治療費の負担などに対して、責任を負える立場の者</a:t>
          </a: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283028</xdr:colOff>
      <xdr:row>2</xdr:row>
      <xdr:rowOff>10885</xdr:rowOff>
    </xdr:from>
    <xdr:to>
      <xdr:col>22</xdr:col>
      <xdr:colOff>516696</xdr:colOff>
      <xdr:row>7</xdr:row>
      <xdr:rowOff>233765</xdr:rowOff>
    </xdr:to>
    <xdr:sp macro="" textlink="">
      <xdr:nvSpPr>
        <xdr:cNvPr id="4" name="正方形/長方形 3">
          <a:extLst>
            <a:ext uri="{FF2B5EF4-FFF2-40B4-BE49-F238E27FC236}">
              <a16:creationId xmlns:a16="http://schemas.microsoft.com/office/drawing/2014/main" id="{536A735C-41EA-45E6-A60E-AE3CE17B4D84}"/>
            </a:ext>
          </a:extLst>
        </xdr:cNvPr>
        <xdr:cNvSpPr/>
      </xdr:nvSpPr>
      <xdr:spPr>
        <a:xfrm>
          <a:off x="8926285" y="250371"/>
          <a:ext cx="3891268" cy="1148165"/>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誓約書の書き方</a:t>
          </a:r>
          <a:endParaRPr kumimoji="1" lang="en-US" altLang="ja-JP" sz="1800" b="0">
            <a:solidFill>
              <a:schemeClr val="tx1"/>
            </a:solidFill>
          </a:endParaRPr>
        </a:p>
        <a:p>
          <a:pPr algn="l"/>
          <a:r>
            <a:rPr kumimoji="1" lang="ja-JP" altLang="en-US" sz="1100" b="0">
              <a:solidFill>
                <a:schemeClr val="tx1"/>
              </a:solidFill>
            </a:rPr>
            <a:t>設備をご利用される方へ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xdr:colOff>
          <xdr:row>2</xdr:row>
          <xdr:rowOff>7620</xdr:rowOff>
        </xdr:from>
        <xdr:to>
          <xdr:col>11</xdr:col>
          <xdr:colOff>7620</xdr:colOff>
          <xdr:row>3</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5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xdr:row>
          <xdr:rowOff>7620</xdr:rowOff>
        </xdr:from>
        <xdr:to>
          <xdr:col>11</xdr:col>
          <xdr:colOff>7620</xdr:colOff>
          <xdr:row>4</xdr:row>
          <xdr:rowOff>0</xdr:rowOff>
        </xdr:to>
        <xdr:sp macro="" textlink="">
          <xdr:nvSpPr>
            <xdr:cNvPr id="37014" name="Check Box 150" hidden="1">
              <a:extLst>
                <a:ext uri="{63B3BB69-23CF-44E3-9099-C40C66FF867C}">
                  <a14:compatExt spid="_x0000_s37014"/>
                </a:ext>
                <a:ext uri="{FF2B5EF4-FFF2-40B4-BE49-F238E27FC236}">
                  <a16:creationId xmlns:a16="http://schemas.microsoft.com/office/drawing/2014/main" id="{00000000-0008-0000-05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xdr:row>
          <xdr:rowOff>7620</xdr:rowOff>
        </xdr:from>
        <xdr:to>
          <xdr:col>9</xdr:col>
          <xdr:colOff>0</xdr:colOff>
          <xdr:row>6</xdr:row>
          <xdr:rowOff>0</xdr:rowOff>
        </xdr:to>
        <xdr:sp macro="" textlink="">
          <xdr:nvSpPr>
            <xdr:cNvPr id="37015" name="Check Box 151" hidden="1">
              <a:extLst>
                <a:ext uri="{63B3BB69-23CF-44E3-9099-C40C66FF867C}">
                  <a14:compatExt spid="_x0000_s37015"/>
                </a:ext>
                <a:ext uri="{FF2B5EF4-FFF2-40B4-BE49-F238E27FC236}">
                  <a16:creationId xmlns:a16="http://schemas.microsoft.com/office/drawing/2014/main" id="{00000000-0008-0000-05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xdr:row>
          <xdr:rowOff>7620</xdr:rowOff>
        </xdr:from>
        <xdr:to>
          <xdr:col>9</xdr:col>
          <xdr:colOff>0</xdr:colOff>
          <xdr:row>8</xdr:row>
          <xdr:rowOff>0</xdr:rowOff>
        </xdr:to>
        <xdr:sp macro="" textlink="">
          <xdr:nvSpPr>
            <xdr:cNvPr id="37017" name="Check Box 153" hidden="1">
              <a:extLst>
                <a:ext uri="{63B3BB69-23CF-44E3-9099-C40C66FF867C}">
                  <a14:compatExt spid="_x0000_s37017"/>
                </a:ext>
                <a:ext uri="{FF2B5EF4-FFF2-40B4-BE49-F238E27FC236}">
                  <a16:creationId xmlns:a16="http://schemas.microsoft.com/office/drawing/2014/main" id="{00000000-0008-0000-05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9</xdr:col>
          <xdr:colOff>0</xdr:colOff>
          <xdr:row>10</xdr:row>
          <xdr:rowOff>0</xdr:rowOff>
        </xdr:to>
        <xdr:sp macro="" textlink="">
          <xdr:nvSpPr>
            <xdr:cNvPr id="37019" name="Check Box 155" hidden="1">
              <a:extLst>
                <a:ext uri="{63B3BB69-23CF-44E3-9099-C40C66FF867C}">
                  <a14:compatExt spid="_x0000_s37019"/>
                </a:ext>
                <a:ext uri="{FF2B5EF4-FFF2-40B4-BE49-F238E27FC236}">
                  <a16:creationId xmlns:a16="http://schemas.microsoft.com/office/drawing/2014/main" id="{00000000-0008-0000-05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7620</xdr:rowOff>
        </xdr:from>
        <xdr:to>
          <xdr:col>9</xdr:col>
          <xdr:colOff>0</xdr:colOff>
          <xdr:row>11</xdr:row>
          <xdr:rowOff>0</xdr:rowOff>
        </xdr:to>
        <xdr:sp macro="" textlink="">
          <xdr:nvSpPr>
            <xdr:cNvPr id="37020" name="Check Box 156" hidden="1">
              <a:extLst>
                <a:ext uri="{63B3BB69-23CF-44E3-9099-C40C66FF867C}">
                  <a14:compatExt spid="_x0000_s37020"/>
                </a:ext>
                <a:ext uri="{FF2B5EF4-FFF2-40B4-BE49-F238E27FC236}">
                  <a16:creationId xmlns:a16="http://schemas.microsoft.com/office/drawing/2014/main" id="{00000000-0008-0000-05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7620</xdr:rowOff>
        </xdr:from>
        <xdr:to>
          <xdr:col>9</xdr:col>
          <xdr:colOff>0</xdr:colOff>
          <xdr:row>12</xdr:row>
          <xdr:rowOff>0</xdr:rowOff>
        </xdr:to>
        <xdr:sp macro="" textlink="">
          <xdr:nvSpPr>
            <xdr:cNvPr id="37021" name="Check Box 157" hidden="1">
              <a:extLst>
                <a:ext uri="{63B3BB69-23CF-44E3-9099-C40C66FF867C}">
                  <a14:compatExt spid="_x0000_s37021"/>
                </a:ext>
                <a:ext uri="{FF2B5EF4-FFF2-40B4-BE49-F238E27FC236}">
                  <a16:creationId xmlns:a16="http://schemas.microsoft.com/office/drawing/2014/main" id="{00000000-0008-0000-05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xdr:row>
          <xdr:rowOff>0</xdr:rowOff>
        </xdr:from>
        <xdr:to>
          <xdr:col>11</xdr:col>
          <xdr:colOff>7620</xdr:colOff>
          <xdr:row>14</xdr:row>
          <xdr:rowOff>0</xdr:rowOff>
        </xdr:to>
        <xdr:sp macro="" textlink="">
          <xdr:nvSpPr>
            <xdr:cNvPr id="37023" name="Check Box 159" hidden="1">
              <a:extLst>
                <a:ext uri="{63B3BB69-23CF-44E3-9099-C40C66FF867C}">
                  <a14:compatExt spid="_x0000_s37023"/>
                </a:ext>
                <a:ext uri="{FF2B5EF4-FFF2-40B4-BE49-F238E27FC236}">
                  <a16:creationId xmlns:a16="http://schemas.microsoft.com/office/drawing/2014/main" id="{00000000-0008-0000-05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7620</xdr:rowOff>
        </xdr:from>
        <xdr:to>
          <xdr:col>9</xdr:col>
          <xdr:colOff>0</xdr:colOff>
          <xdr:row>15</xdr:row>
          <xdr:rowOff>0</xdr:rowOff>
        </xdr:to>
        <xdr:sp macro="" textlink="">
          <xdr:nvSpPr>
            <xdr:cNvPr id="37024" name="Check Box 160" hidden="1">
              <a:extLst>
                <a:ext uri="{63B3BB69-23CF-44E3-9099-C40C66FF867C}">
                  <a14:compatExt spid="_x0000_s37024"/>
                </a:ext>
                <a:ext uri="{FF2B5EF4-FFF2-40B4-BE49-F238E27FC236}">
                  <a16:creationId xmlns:a16="http://schemas.microsoft.com/office/drawing/2014/main" id="{00000000-0008-0000-05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0</xdr:rowOff>
        </xdr:to>
        <xdr:sp macro="" textlink="">
          <xdr:nvSpPr>
            <xdr:cNvPr id="37025" name="Check Box 161" hidden="1">
              <a:extLst>
                <a:ext uri="{63B3BB69-23CF-44E3-9099-C40C66FF867C}">
                  <a14:compatExt spid="_x0000_s37025"/>
                </a:ext>
                <a:ext uri="{FF2B5EF4-FFF2-40B4-BE49-F238E27FC236}">
                  <a16:creationId xmlns:a16="http://schemas.microsoft.com/office/drawing/2014/main" id="{00000000-0008-0000-05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0</xdr:rowOff>
        </xdr:to>
        <xdr:sp macro="" textlink="">
          <xdr:nvSpPr>
            <xdr:cNvPr id="37026" name="Check Box 162" hidden="1">
              <a:extLst>
                <a:ext uri="{63B3BB69-23CF-44E3-9099-C40C66FF867C}">
                  <a14:compatExt spid="_x0000_s37026"/>
                </a:ext>
                <a:ext uri="{FF2B5EF4-FFF2-40B4-BE49-F238E27FC236}">
                  <a16:creationId xmlns:a16="http://schemas.microsoft.com/office/drawing/2014/main" id="{00000000-0008-0000-05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0</xdr:rowOff>
        </xdr:to>
        <xdr:sp macro="" textlink="">
          <xdr:nvSpPr>
            <xdr:cNvPr id="37027" name="Check Box 163" hidden="1">
              <a:extLst>
                <a:ext uri="{63B3BB69-23CF-44E3-9099-C40C66FF867C}">
                  <a14:compatExt spid="_x0000_s37027"/>
                </a:ext>
                <a:ext uri="{FF2B5EF4-FFF2-40B4-BE49-F238E27FC236}">
                  <a16:creationId xmlns:a16="http://schemas.microsoft.com/office/drawing/2014/main" id="{00000000-0008-0000-05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37028" name="Check Box 164" hidden="1">
              <a:extLst>
                <a:ext uri="{63B3BB69-23CF-44E3-9099-C40C66FF867C}">
                  <a14:compatExt spid="_x0000_s37028"/>
                </a:ext>
                <a:ext uri="{FF2B5EF4-FFF2-40B4-BE49-F238E27FC236}">
                  <a16:creationId xmlns:a16="http://schemas.microsoft.com/office/drawing/2014/main" id="{00000000-0008-0000-05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0</xdr:colOff>
          <xdr:row>20</xdr:row>
          <xdr:rowOff>0</xdr:rowOff>
        </xdr:to>
        <xdr:sp macro="" textlink="">
          <xdr:nvSpPr>
            <xdr:cNvPr id="37029" name="Check Box 165" hidden="1">
              <a:extLst>
                <a:ext uri="{63B3BB69-23CF-44E3-9099-C40C66FF867C}">
                  <a14:compatExt spid="_x0000_s37029"/>
                </a:ext>
                <a:ext uri="{FF2B5EF4-FFF2-40B4-BE49-F238E27FC236}">
                  <a16:creationId xmlns:a16="http://schemas.microsoft.com/office/drawing/2014/main" id="{00000000-0008-0000-05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20</xdr:row>
          <xdr:rowOff>160020</xdr:rowOff>
        </xdr:to>
        <xdr:sp macro="" textlink="">
          <xdr:nvSpPr>
            <xdr:cNvPr id="37030" name="Check Box 166" hidden="1">
              <a:extLst>
                <a:ext uri="{63B3BB69-23CF-44E3-9099-C40C66FF867C}">
                  <a14:compatExt spid="_x0000_s37030"/>
                </a:ext>
                <a:ext uri="{FF2B5EF4-FFF2-40B4-BE49-F238E27FC236}">
                  <a16:creationId xmlns:a16="http://schemas.microsoft.com/office/drawing/2014/main" id="{00000000-0008-0000-05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21</xdr:row>
          <xdr:rowOff>160020</xdr:rowOff>
        </xdr:to>
        <xdr:sp macro="" textlink="">
          <xdr:nvSpPr>
            <xdr:cNvPr id="37031" name="Check Box 167" hidden="1">
              <a:extLst>
                <a:ext uri="{63B3BB69-23CF-44E3-9099-C40C66FF867C}">
                  <a14:compatExt spid="_x0000_s37031"/>
                </a:ext>
                <a:ext uri="{FF2B5EF4-FFF2-40B4-BE49-F238E27FC236}">
                  <a16:creationId xmlns:a16="http://schemas.microsoft.com/office/drawing/2014/main" id="{00000000-0008-0000-05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37032" name="Check Box 168" hidden="1">
              <a:extLst>
                <a:ext uri="{63B3BB69-23CF-44E3-9099-C40C66FF867C}">
                  <a14:compatExt spid="_x0000_s37032"/>
                </a:ext>
                <a:ext uri="{FF2B5EF4-FFF2-40B4-BE49-F238E27FC236}">
                  <a16:creationId xmlns:a16="http://schemas.microsoft.com/office/drawing/2014/main" id="{00000000-0008-0000-05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0</xdr:colOff>
          <xdr:row>24</xdr:row>
          <xdr:rowOff>0</xdr:rowOff>
        </xdr:to>
        <xdr:sp macro="" textlink="">
          <xdr:nvSpPr>
            <xdr:cNvPr id="37033" name="Check Box 169" hidden="1">
              <a:extLst>
                <a:ext uri="{63B3BB69-23CF-44E3-9099-C40C66FF867C}">
                  <a14:compatExt spid="_x0000_s37033"/>
                </a:ext>
                <a:ext uri="{FF2B5EF4-FFF2-40B4-BE49-F238E27FC236}">
                  <a16:creationId xmlns:a16="http://schemas.microsoft.com/office/drawing/2014/main" id="{00000000-0008-0000-05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37034" name="Check Box 170" hidden="1">
              <a:extLst>
                <a:ext uri="{63B3BB69-23CF-44E3-9099-C40C66FF867C}">
                  <a14:compatExt spid="_x0000_s37034"/>
                </a:ext>
                <a:ext uri="{FF2B5EF4-FFF2-40B4-BE49-F238E27FC236}">
                  <a16:creationId xmlns:a16="http://schemas.microsoft.com/office/drawing/2014/main" id="{00000000-0008-0000-05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152400</xdr:rowOff>
        </xdr:from>
        <xdr:to>
          <xdr:col>9</xdr:col>
          <xdr:colOff>0</xdr:colOff>
          <xdr:row>26</xdr:row>
          <xdr:rowOff>0</xdr:rowOff>
        </xdr:to>
        <xdr:sp macro="" textlink="">
          <xdr:nvSpPr>
            <xdr:cNvPr id="37035" name="Check Box 171" hidden="1">
              <a:extLst>
                <a:ext uri="{63B3BB69-23CF-44E3-9099-C40C66FF867C}">
                  <a14:compatExt spid="_x0000_s37035"/>
                </a:ext>
                <a:ext uri="{FF2B5EF4-FFF2-40B4-BE49-F238E27FC236}">
                  <a16:creationId xmlns:a16="http://schemas.microsoft.com/office/drawing/2014/main" id="{00000000-0008-0000-05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0</xdr:colOff>
          <xdr:row>27</xdr:row>
          <xdr:rowOff>7620</xdr:rowOff>
        </xdr:to>
        <xdr:sp macro="" textlink="">
          <xdr:nvSpPr>
            <xdr:cNvPr id="37036" name="Check Box 172" hidden="1">
              <a:extLst>
                <a:ext uri="{63B3BB69-23CF-44E3-9099-C40C66FF867C}">
                  <a14:compatExt spid="_x0000_s37036"/>
                </a:ext>
                <a:ext uri="{FF2B5EF4-FFF2-40B4-BE49-F238E27FC236}">
                  <a16:creationId xmlns:a16="http://schemas.microsoft.com/office/drawing/2014/main" id="{00000000-0008-0000-05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0</xdr:colOff>
          <xdr:row>28</xdr:row>
          <xdr:rowOff>7620</xdr:rowOff>
        </xdr:to>
        <xdr:sp macro="" textlink="">
          <xdr:nvSpPr>
            <xdr:cNvPr id="37037" name="Check Box 173" hidden="1">
              <a:extLst>
                <a:ext uri="{63B3BB69-23CF-44E3-9099-C40C66FF867C}">
                  <a14:compatExt spid="_x0000_s37037"/>
                </a:ext>
                <a:ext uri="{FF2B5EF4-FFF2-40B4-BE49-F238E27FC236}">
                  <a16:creationId xmlns:a16="http://schemas.microsoft.com/office/drawing/2014/main" id="{00000000-0008-0000-05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182880</xdr:rowOff>
        </xdr:from>
        <xdr:to>
          <xdr:col>9</xdr:col>
          <xdr:colOff>0</xdr:colOff>
          <xdr:row>29</xdr:row>
          <xdr:rowOff>7620</xdr:rowOff>
        </xdr:to>
        <xdr:sp macro="" textlink="">
          <xdr:nvSpPr>
            <xdr:cNvPr id="37038" name="Check Box 174" hidden="1">
              <a:extLst>
                <a:ext uri="{63B3BB69-23CF-44E3-9099-C40C66FF867C}">
                  <a14:compatExt spid="_x0000_s37038"/>
                </a:ext>
                <a:ext uri="{FF2B5EF4-FFF2-40B4-BE49-F238E27FC236}">
                  <a16:creationId xmlns:a16="http://schemas.microsoft.com/office/drawing/2014/main" id="{00000000-0008-0000-05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0</xdr:colOff>
          <xdr:row>30</xdr:row>
          <xdr:rowOff>0</xdr:rowOff>
        </xdr:to>
        <xdr:sp macro="" textlink="">
          <xdr:nvSpPr>
            <xdr:cNvPr id="37039" name="Check Box 175" hidden="1">
              <a:extLst>
                <a:ext uri="{63B3BB69-23CF-44E3-9099-C40C66FF867C}">
                  <a14:compatExt spid="_x0000_s37039"/>
                </a:ext>
                <a:ext uri="{FF2B5EF4-FFF2-40B4-BE49-F238E27FC236}">
                  <a16:creationId xmlns:a16="http://schemas.microsoft.com/office/drawing/2014/main" id="{00000000-0008-0000-05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175260</xdr:rowOff>
        </xdr:from>
        <xdr:to>
          <xdr:col>9</xdr:col>
          <xdr:colOff>0</xdr:colOff>
          <xdr:row>31</xdr:row>
          <xdr:rowOff>0</xdr:rowOff>
        </xdr:to>
        <xdr:sp macro="" textlink="">
          <xdr:nvSpPr>
            <xdr:cNvPr id="37040" name="Check Box 176" hidden="1">
              <a:extLst>
                <a:ext uri="{63B3BB69-23CF-44E3-9099-C40C66FF867C}">
                  <a14:compatExt spid="_x0000_s37040"/>
                </a:ext>
                <a:ext uri="{FF2B5EF4-FFF2-40B4-BE49-F238E27FC236}">
                  <a16:creationId xmlns:a16="http://schemas.microsoft.com/office/drawing/2014/main" id="{00000000-0008-0000-05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0</xdr:colOff>
          <xdr:row>32</xdr:row>
          <xdr:rowOff>0</xdr:rowOff>
        </xdr:to>
        <xdr:sp macro="" textlink="">
          <xdr:nvSpPr>
            <xdr:cNvPr id="37041" name="Check Box 177" hidden="1">
              <a:extLst>
                <a:ext uri="{63B3BB69-23CF-44E3-9099-C40C66FF867C}">
                  <a14:compatExt spid="_x0000_s37041"/>
                </a:ext>
                <a:ext uri="{FF2B5EF4-FFF2-40B4-BE49-F238E27FC236}">
                  <a16:creationId xmlns:a16="http://schemas.microsoft.com/office/drawing/2014/main" id="{00000000-0008-0000-05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152400</xdr:rowOff>
        </xdr:from>
        <xdr:to>
          <xdr:col>9</xdr:col>
          <xdr:colOff>0</xdr:colOff>
          <xdr:row>33</xdr:row>
          <xdr:rowOff>144780</xdr:rowOff>
        </xdr:to>
        <xdr:sp macro="" textlink="">
          <xdr:nvSpPr>
            <xdr:cNvPr id="37043" name="Check Box 179" hidden="1">
              <a:extLst>
                <a:ext uri="{63B3BB69-23CF-44E3-9099-C40C66FF867C}">
                  <a14:compatExt spid="_x0000_s37043"/>
                </a:ext>
                <a:ext uri="{FF2B5EF4-FFF2-40B4-BE49-F238E27FC236}">
                  <a16:creationId xmlns:a16="http://schemas.microsoft.com/office/drawing/2014/main" id="{00000000-0008-0000-05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144780</xdr:rowOff>
        </xdr:from>
        <xdr:to>
          <xdr:col>9</xdr:col>
          <xdr:colOff>0</xdr:colOff>
          <xdr:row>35</xdr:row>
          <xdr:rowOff>0</xdr:rowOff>
        </xdr:to>
        <xdr:sp macro="" textlink="">
          <xdr:nvSpPr>
            <xdr:cNvPr id="37044" name="Check Box 180" hidden="1">
              <a:extLst>
                <a:ext uri="{63B3BB69-23CF-44E3-9099-C40C66FF867C}">
                  <a14:compatExt spid="_x0000_s37044"/>
                </a:ext>
                <a:ext uri="{FF2B5EF4-FFF2-40B4-BE49-F238E27FC236}">
                  <a16:creationId xmlns:a16="http://schemas.microsoft.com/office/drawing/2014/main" id="{00000000-0008-0000-05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152400</xdr:rowOff>
        </xdr:from>
        <xdr:to>
          <xdr:col>9</xdr:col>
          <xdr:colOff>0</xdr:colOff>
          <xdr:row>36</xdr:row>
          <xdr:rowOff>0</xdr:rowOff>
        </xdr:to>
        <xdr:sp macro="" textlink="">
          <xdr:nvSpPr>
            <xdr:cNvPr id="37045" name="Check Box 181" hidden="1">
              <a:extLst>
                <a:ext uri="{63B3BB69-23CF-44E3-9099-C40C66FF867C}">
                  <a14:compatExt spid="_x0000_s37045"/>
                </a:ext>
                <a:ext uri="{FF2B5EF4-FFF2-40B4-BE49-F238E27FC236}">
                  <a16:creationId xmlns:a16="http://schemas.microsoft.com/office/drawing/2014/main" id="{00000000-0008-0000-05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152400</xdr:rowOff>
        </xdr:from>
        <xdr:to>
          <xdr:col>9</xdr:col>
          <xdr:colOff>0</xdr:colOff>
          <xdr:row>37</xdr:row>
          <xdr:rowOff>0</xdr:rowOff>
        </xdr:to>
        <xdr:sp macro="" textlink="">
          <xdr:nvSpPr>
            <xdr:cNvPr id="37046" name="Check Box 182" hidden="1">
              <a:extLst>
                <a:ext uri="{63B3BB69-23CF-44E3-9099-C40C66FF867C}">
                  <a14:compatExt spid="_x0000_s37046"/>
                </a:ext>
                <a:ext uri="{FF2B5EF4-FFF2-40B4-BE49-F238E27FC236}">
                  <a16:creationId xmlns:a16="http://schemas.microsoft.com/office/drawing/2014/main" id="{00000000-0008-0000-0500-0000B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152400</xdr:rowOff>
        </xdr:from>
        <xdr:to>
          <xdr:col>9</xdr:col>
          <xdr:colOff>0</xdr:colOff>
          <xdr:row>38</xdr:row>
          <xdr:rowOff>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5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152400</xdr:rowOff>
        </xdr:from>
        <xdr:to>
          <xdr:col>9</xdr:col>
          <xdr:colOff>0</xdr:colOff>
          <xdr:row>39</xdr:row>
          <xdr:rowOff>0</xdr:rowOff>
        </xdr:to>
        <xdr:sp macro="" textlink="">
          <xdr:nvSpPr>
            <xdr:cNvPr id="37048" name="Check Box 184" hidden="1">
              <a:extLst>
                <a:ext uri="{63B3BB69-23CF-44E3-9099-C40C66FF867C}">
                  <a14:compatExt spid="_x0000_s37048"/>
                </a:ext>
                <a:ext uri="{FF2B5EF4-FFF2-40B4-BE49-F238E27FC236}">
                  <a16:creationId xmlns:a16="http://schemas.microsoft.com/office/drawing/2014/main" id="{00000000-0008-0000-0500-0000B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152400</xdr:rowOff>
        </xdr:from>
        <xdr:to>
          <xdr:col>9</xdr:col>
          <xdr:colOff>0</xdr:colOff>
          <xdr:row>39</xdr:row>
          <xdr:rowOff>152400</xdr:rowOff>
        </xdr:to>
        <xdr:sp macro="" textlink="">
          <xdr:nvSpPr>
            <xdr:cNvPr id="37049" name="Check Box 185" hidden="1">
              <a:extLst>
                <a:ext uri="{63B3BB69-23CF-44E3-9099-C40C66FF867C}">
                  <a14:compatExt spid="_x0000_s37049"/>
                </a:ext>
                <a:ext uri="{FF2B5EF4-FFF2-40B4-BE49-F238E27FC236}">
                  <a16:creationId xmlns:a16="http://schemas.microsoft.com/office/drawing/2014/main" id="{00000000-0008-0000-0500-0000B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152400</xdr:rowOff>
        </xdr:from>
        <xdr:to>
          <xdr:col>9</xdr:col>
          <xdr:colOff>0</xdr:colOff>
          <xdr:row>40</xdr:row>
          <xdr:rowOff>152400</xdr:rowOff>
        </xdr:to>
        <xdr:sp macro="" textlink="">
          <xdr:nvSpPr>
            <xdr:cNvPr id="37050" name="Check Box 186" hidden="1">
              <a:extLst>
                <a:ext uri="{63B3BB69-23CF-44E3-9099-C40C66FF867C}">
                  <a14:compatExt spid="_x0000_s37050"/>
                </a:ext>
                <a:ext uri="{FF2B5EF4-FFF2-40B4-BE49-F238E27FC236}">
                  <a16:creationId xmlns:a16="http://schemas.microsoft.com/office/drawing/2014/main" id="{00000000-0008-0000-0500-0000B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0</xdr:rowOff>
        </xdr:from>
        <xdr:to>
          <xdr:col>9</xdr:col>
          <xdr:colOff>0</xdr:colOff>
          <xdr:row>42</xdr:row>
          <xdr:rowOff>0</xdr:rowOff>
        </xdr:to>
        <xdr:sp macro="" textlink="">
          <xdr:nvSpPr>
            <xdr:cNvPr id="37051" name="Check Box 187" hidden="1">
              <a:extLst>
                <a:ext uri="{63B3BB69-23CF-44E3-9099-C40C66FF867C}">
                  <a14:compatExt spid="_x0000_s37051"/>
                </a:ext>
                <a:ext uri="{FF2B5EF4-FFF2-40B4-BE49-F238E27FC236}">
                  <a16:creationId xmlns:a16="http://schemas.microsoft.com/office/drawing/2014/main" id="{00000000-0008-0000-0500-0000B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7620</xdr:rowOff>
        </xdr:from>
        <xdr:to>
          <xdr:col>9</xdr:col>
          <xdr:colOff>0</xdr:colOff>
          <xdr:row>43</xdr:row>
          <xdr:rowOff>0</xdr:rowOff>
        </xdr:to>
        <xdr:sp macro="" textlink="">
          <xdr:nvSpPr>
            <xdr:cNvPr id="37052" name="Check Box 188" hidden="1">
              <a:extLst>
                <a:ext uri="{63B3BB69-23CF-44E3-9099-C40C66FF867C}">
                  <a14:compatExt spid="_x0000_s37052"/>
                </a:ext>
                <a:ext uri="{FF2B5EF4-FFF2-40B4-BE49-F238E27FC236}">
                  <a16:creationId xmlns:a16="http://schemas.microsoft.com/office/drawing/2014/main" id="{00000000-0008-0000-0500-0000B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160020</xdr:rowOff>
        </xdr:from>
        <xdr:to>
          <xdr:col>9</xdr:col>
          <xdr:colOff>0</xdr:colOff>
          <xdr:row>44</xdr:row>
          <xdr:rowOff>144780</xdr:rowOff>
        </xdr:to>
        <xdr:sp macro="" textlink="">
          <xdr:nvSpPr>
            <xdr:cNvPr id="37056" name="Check Box 192" hidden="1">
              <a:extLst>
                <a:ext uri="{63B3BB69-23CF-44E3-9099-C40C66FF867C}">
                  <a14:compatExt spid="_x0000_s37056"/>
                </a:ext>
                <a:ext uri="{FF2B5EF4-FFF2-40B4-BE49-F238E27FC236}">
                  <a16:creationId xmlns:a16="http://schemas.microsoft.com/office/drawing/2014/main" id="{00000000-0008-0000-0500-0000C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0</xdr:rowOff>
        </xdr:from>
        <xdr:to>
          <xdr:col>9</xdr:col>
          <xdr:colOff>0</xdr:colOff>
          <xdr:row>45</xdr:row>
          <xdr:rowOff>144780</xdr:rowOff>
        </xdr:to>
        <xdr:sp macro="" textlink="">
          <xdr:nvSpPr>
            <xdr:cNvPr id="37057" name="Check Box 193" hidden="1">
              <a:extLst>
                <a:ext uri="{63B3BB69-23CF-44E3-9099-C40C66FF867C}">
                  <a14:compatExt spid="_x0000_s37057"/>
                </a:ext>
                <a:ext uri="{FF2B5EF4-FFF2-40B4-BE49-F238E27FC236}">
                  <a16:creationId xmlns:a16="http://schemas.microsoft.com/office/drawing/2014/main" id="{00000000-0008-0000-0500-0000C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0</xdr:rowOff>
        </xdr:from>
        <xdr:to>
          <xdr:col>9</xdr:col>
          <xdr:colOff>0</xdr:colOff>
          <xdr:row>46</xdr:row>
          <xdr:rowOff>144780</xdr:rowOff>
        </xdr:to>
        <xdr:sp macro="" textlink="">
          <xdr:nvSpPr>
            <xdr:cNvPr id="37058" name="Check Box 194" hidden="1">
              <a:extLst>
                <a:ext uri="{63B3BB69-23CF-44E3-9099-C40C66FF867C}">
                  <a14:compatExt spid="_x0000_s37058"/>
                </a:ext>
                <a:ext uri="{FF2B5EF4-FFF2-40B4-BE49-F238E27FC236}">
                  <a16:creationId xmlns:a16="http://schemas.microsoft.com/office/drawing/2014/main" id="{00000000-0008-0000-0500-0000C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9</xdr:col>
          <xdr:colOff>0</xdr:colOff>
          <xdr:row>47</xdr:row>
          <xdr:rowOff>144780</xdr:rowOff>
        </xdr:to>
        <xdr:sp macro="" textlink="">
          <xdr:nvSpPr>
            <xdr:cNvPr id="37059" name="Check Box 195" hidden="1">
              <a:extLst>
                <a:ext uri="{63B3BB69-23CF-44E3-9099-C40C66FF867C}">
                  <a14:compatExt spid="_x0000_s37059"/>
                </a:ext>
                <a:ext uri="{FF2B5EF4-FFF2-40B4-BE49-F238E27FC236}">
                  <a16:creationId xmlns:a16="http://schemas.microsoft.com/office/drawing/2014/main" id="{00000000-0008-0000-0500-0000C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0</xdr:rowOff>
        </xdr:from>
        <xdr:to>
          <xdr:col>9</xdr:col>
          <xdr:colOff>0</xdr:colOff>
          <xdr:row>48</xdr:row>
          <xdr:rowOff>152400</xdr:rowOff>
        </xdr:to>
        <xdr:sp macro="" textlink="">
          <xdr:nvSpPr>
            <xdr:cNvPr id="37060" name="Check Box 196" hidden="1">
              <a:extLst>
                <a:ext uri="{63B3BB69-23CF-44E3-9099-C40C66FF867C}">
                  <a14:compatExt spid="_x0000_s37060"/>
                </a:ext>
                <a:ext uri="{FF2B5EF4-FFF2-40B4-BE49-F238E27FC236}">
                  <a16:creationId xmlns:a16="http://schemas.microsoft.com/office/drawing/2014/main" id="{00000000-0008-0000-0500-0000C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9</xdr:col>
          <xdr:colOff>0</xdr:colOff>
          <xdr:row>49</xdr:row>
          <xdr:rowOff>152400</xdr:rowOff>
        </xdr:to>
        <xdr:sp macro="" textlink="">
          <xdr:nvSpPr>
            <xdr:cNvPr id="37061" name="Check Box 197" hidden="1">
              <a:extLst>
                <a:ext uri="{63B3BB69-23CF-44E3-9099-C40C66FF867C}">
                  <a14:compatExt spid="_x0000_s37061"/>
                </a:ext>
                <a:ext uri="{FF2B5EF4-FFF2-40B4-BE49-F238E27FC236}">
                  <a16:creationId xmlns:a16="http://schemas.microsoft.com/office/drawing/2014/main" id="{00000000-0008-0000-0500-0000C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160020</xdr:rowOff>
        </xdr:from>
        <xdr:to>
          <xdr:col>9</xdr:col>
          <xdr:colOff>0</xdr:colOff>
          <xdr:row>51</xdr:row>
          <xdr:rowOff>0</xdr:rowOff>
        </xdr:to>
        <xdr:sp macro="" textlink="">
          <xdr:nvSpPr>
            <xdr:cNvPr id="37062" name="Check Box 198" hidden="1">
              <a:extLst>
                <a:ext uri="{63B3BB69-23CF-44E3-9099-C40C66FF867C}">
                  <a14:compatExt spid="_x0000_s37062"/>
                </a:ext>
                <a:ext uri="{FF2B5EF4-FFF2-40B4-BE49-F238E27FC236}">
                  <a16:creationId xmlns:a16="http://schemas.microsoft.com/office/drawing/2014/main" id="{00000000-0008-0000-0500-0000C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182880</xdr:rowOff>
        </xdr:from>
        <xdr:to>
          <xdr:col>9</xdr:col>
          <xdr:colOff>0</xdr:colOff>
          <xdr:row>51</xdr:row>
          <xdr:rowOff>144780</xdr:rowOff>
        </xdr:to>
        <xdr:sp macro="" textlink="">
          <xdr:nvSpPr>
            <xdr:cNvPr id="37063" name="Check Box 199" hidden="1">
              <a:extLst>
                <a:ext uri="{63B3BB69-23CF-44E3-9099-C40C66FF867C}">
                  <a14:compatExt spid="_x0000_s37063"/>
                </a:ext>
                <a:ext uri="{FF2B5EF4-FFF2-40B4-BE49-F238E27FC236}">
                  <a16:creationId xmlns:a16="http://schemas.microsoft.com/office/drawing/2014/main" id="{00000000-0008-0000-0500-0000C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152400</xdr:rowOff>
        </xdr:from>
        <xdr:to>
          <xdr:col>9</xdr:col>
          <xdr:colOff>0</xdr:colOff>
          <xdr:row>53</xdr:row>
          <xdr:rowOff>0</xdr:rowOff>
        </xdr:to>
        <xdr:sp macro="" textlink="">
          <xdr:nvSpPr>
            <xdr:cNvPr id="37064" name="Check Box 200" hidden="1">
              <a:extLst>
                <a:ext uri="{63B3BB69-23CF-44E3-9099-C40C66FF867C}">
                  <a14:compatExt spid="_x0000_s37064"/>
                </a:ext>
                <a:ext uri="{FF2B5EF4-FFF2-40B4-BE49-F238E27FC236}">
                  <a16:creationId xmlns:a16="http://schemas.microsoft.com/office/drawing/2014/main" id="{00000000-0008-0000-0500-0000C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9</xdr:col>
          <xdr:colOff>0</xdr:colOff>
          <xdr:row>53</xdr:row>
          <xdr:rowOff>152400</xdr:rowOff>
        </xdr:to>
        <xdr:sp macro="" textlink="">
          <xdr:nvSpPr>
            <xdr:cNvPr id="37065" name="Check Box 201" hidden="1">
              <a:extLst>
                <a:ext uri="{63B3BB69-23CF-44E3-9099-C40C66FF867C}">
                  <a14:compatExt spid="_x0000_s37065"/>
                </a:ext>
                <a:ext uri="{FF2B5EF4-FFF2-40B4-BE49-F238E27FC236}">
                  <a16:creationId xmlns:a16="http://schemas.microsoft.com/office/drawing/2014/main" id="{00000000-0008-0000-0500-0000C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9</xdr:col>
          <xdr:colOff>0</xdr:colOff>
          <xdr:row>56</xdr:row>
          <xdr:rowOff>0</xdr:rowOff>
        </xdr:to>
        <xdr:sp macro="" textlink="">
          <xdr:nvSpPr>
            <xdr:cNvPr id="37067" name="Check Box 203" hidden="1">
              <a:extLst>
                <a:ext uri="{63B3BB69-23CF-44E3-9099-C40C66FF867C}">
                  <a14:compatExt spid="_x0000_s37067"/>
                </a:ext>
                <a:ext uri="{FF2B5EF4-FFF2-40B4-BE49-F238E27FC236}">
                  <a16:creationId xmlns:a16="http://schemas.microsoft.com/office/drawing/2014/main" id="{00000000-0008-0000-0500-0000C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9</xdr:col>
          <xdr:colOff>0</xdr:colOff>
          <xdr:row>57</xdr:row>
          <xdr:rowOff>0</xdr:rowOff>
        </xdr:to>
        <xdr:sp macro="" textlink="">
          <xdr:nvSpPr>
            <xdr:cNvPr id="37068" name="Check Box 204" hidden="1">
              <a:extLst>
                <a:ext uri="{63B3BB69-23CF-44E3-9099-C40C66FF867C}">
                  <a14:compatExt spid="_x0000_s37068"/>
                </a:ext>
                <a:ext uri="{FF2B5EF4-FFF2-40B4-BE49-F238E27FC236}">
                  <a16:creationId xmlns:a16="http://schemas.microsoft.com/office/drawing/2014/main" id="{00000000-0008-0000-0500-0000C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0</xdr:rowOff>
        </xdr:from>
        <xdr:to>
          <xdr:col>9</xdr:col>
          <xdr:colOff>0</xdr:colOff>
          <xdr:row>58</xdr:row>
          <xdr:rowOff>0</xdr:rowOff>
        </xdr:to>
        <xdr:sp macro="" textlink="">
          <xdr:nvSpPr>
            <xdr:cNvPr id="37069" name="Check Box 205" hidden="1">
              <a:extLst>
                <a:ext uri="{63B3BB69-23CF-44E3-9099-C40C66FF867C}">
                  <a14:compatExt spid="_x0000_s37069"/>
                </a:ext>
                <a:ext uri="{FF2B5EF4-FFF2-40B4-BE49-F238E27FC236}">
                  <a16:creationId xmlns:a16="http://schemas.microsoft.com/office/drawing/2014/main" id="{00000000-0008-0000-0500-0000C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0</xdr:rowOff>
        </xdr:from>
        <xdr:to>
          <xdr:col>9</xdr:col>
          <xdr:colOff>0</xdr:colOff>
          <xdr:row>60</xdr:row>
          <xdr:rowOff>7620</xdr:rowOff>
        </xdr:to>
        <xdr:sp macro="" textlink="">
          <xdr:nvSpPr>
            <xdr:cNvPr id="37071" name="Check Box 207" hidden="1">
              <a:extLst>
                <a:ext uri="{63B3BB69-23CF-44E3-9099-C40C66FF867C}">
                  <a14:compatExt spid="_x0000_s37071"/>
                </a:ext>
                <a:ext uri="{FF2B5EF4-FFF2-40B4-BE49-F238E27FC236}">
                  <a16:creationId xmlns:a16="http://schemas.microsoft.com/office/drawing/2014/main" id="{00000000-0008-0000-0500-0000C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9</xdr:col>
          <xdr:colOff>0</xdr:colOff>
          <xdr:row>61</xdr:row>
          <xdr:rowOff>0</xdr:rowOff>
        </xdr:to>
        <xdr:sp macro="" textlink="">
          <xdr:nvSpPr>
            <xdr:cNvPr id="37072" name="Check Box 208" hidden="1">
              <a:extLst>
                <a:ext uri="{63B3BB69-23CF-44E3-9099-C40C66FF867C}">
                  <a14:compatExt spid="_x0000_s37072"/>
                </a:ext>
                <a:ext uri="{FF2B5EF4-FFF2-40B4-BE49-F238E27FC236}">
                  <a16:creationId xmlns:a16="http://schemas.microsoft.com/office/drawing/2014/main" id="{00000000-0008-0000-0500-0000D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9</xdr:col>
          <xdr:colOff>0</xdr:colOff>
          <xdr:row>63</xdr:row>
          <xdr:rowOff>0</xdr:rowOff>
        </xdr:to>
        <xdr:sp macro="" textlink="">
          <xdr:nvSpPr>
            <xdr:cNvPr id="37074" name="Check Box 210" hidden="1">
              <a:extLst>
                <a:ext uri="{63B3BB69-23CF-44E3-9099-C40C66FF867C}">
                  <a14:compatExt spid="_x0000_s37074"/>
                </a:ext>
                <a:ext uri="{FF2B5EF4-FFF2-40B4-BE49-F238E27FC236}">
                  <a16:creationId xmlns:a16="http://schemas.microsoft.com/office/drawing/2014/main" id="{00000000-0008-0000-0500-0000D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0</xdr:rowOff>
        </xdr:from>
        <xdr:to>
          <xdr:col>9</xdr:col>
          <xdr:colOff>0</xdr:colOff>
          <xdr:row>63</xdr:row>
          <xdr:rowOff>0</xdr:rowOff>
        </xdr:to>
        <xdr:sp macro="" textlink="">
          <xdr:nvSpPr>
            <xdr:cNvPr id="37075" name="Check Box 211" hidden="1">
              <a:extLst>
                <a:ext uri="{63B3BB69-23CF-44E3-9099-C40C66FF867C}">
                  <a14:compatExt spid="_x0000_s37075"/>
                </a:ext>
                <a:ext uri="{FF2B5EF4-FFF2-40B4-BE49-F238E27FC236}">
                  <a16:creationId xmlns:a16="http://schemas.microsoft.com/office/drawing/2014/main" id="{00000000-0008-0000-0500-0000D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0</xdr:colOff>
          <xdr:row>65</xdr:row>
          <xdr:rowOff>0</xdr:rowOff>
        </xdr:to>
        <xdr:sp macro="" textlink="">
          <xdr:nvSpPr>
            <xdr:cNvPr id="37078" name="Check Box 214" hidden="1">
              <a:extLst>
                <a:ext uri="{63B3BB69-23CF-44E3-9099-C40C66FF867C}">
                  <a14:compatExt spid="_x0000_s37078"/>
                </a:ext>
                <a:ext uri="{FF2B5EF4-FFF2-40B4-BE49-F238E27FC236}">
                  <a16:creationId xmlns:a16="http://schemas.microsoft.com/office/drawing/2014/main" id="{00000000-0008-0000-0500-0000D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0</xdr:rowOff>
        </xdr:from>
        <xdr:to>
          <xdr:col>9</xdr:col>
          <xdr:colOff>0</xdr:colOff>
          <xdr:row>66</xdr:row>
          <xdr:rowOff>0</xdr:rowOff>
        </xdr:to>
        <xdr:sp macro="" textlink="">
          <xdr:nvSpPr>
            <xdr:cNvPr id="37079" name="Check Box 215" hidden="1">
              <a:extLst>
                <a:ext uri="{63B3BB69-23CF-44E3-9099-C40C66FF867C}">
                  <a14:compatExt spid="_x0000_s37079"/>
                </a:ext>
                <a:ext uri="{FF2B5EF4-FFF2-40B4-BE49-F238E27FC236}">
                  <a16:creationId xmlns:a16="http://schemas.microsoft.com/office/drawing/2014/main" id="{00000000-0008-0000-0500-0000D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0</xdr:colOff>
          <xdr:row>67</xdr:row>
          <xdr:rowOff>7620</xdr:rowOff>
        </xdr:to>
        <xdr:sp macro="" textlink="">
          <xdr:nvSpPr>
            <xdr:cNvPr id="37080" name="Check Box 216" hidden="1">
              <a:extLst>
                <a:ext uri="{63B3BB69-23CF-44E3-9099-C40C66FF867C}">
                  <a14:compatExt spid="_x0000_s37080"/>
                </a:ext>
                <a:ext uri="{FF2B5EF4-FFF2-40B4-BE49-F238E27FC236}">
                  <a16:creationId xmlns:a16="http://schemas.microsoft.com/office/drawing/2014/main" id="{00000000-0008-0000-0500-0000D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182880</xdr:rowOff>
        </xdr:from>
        <xdr:to>
          <xdr:col>9</xdr:col>
          <xdr:colOff>0</xdr:colOff>
          <xdr:row>69</xdr:row>
          <xdr:rowOff>0</xdr:rowOff>
        </xdr:to>
        <xdr:sp macro="" textlink="">
          <xdr:nvSpPr>
            <xdr:cNvPr id="37082" name="Check Box 218" hidden="1">
              <a:extLst>
                <a:ext uri="{63B3BB69-23CF-44E3-9099-C40C66FF867C}">
                  <a14:compatExt spid="_x0000_s37082"/>
                </a:ext>
                <a:ext uri="{FF2B5EF4-FFF2-40B4-BE49-F238E27FC236}">
                  <a16:creationId xmlns:a16="http://schemas.microsoft.com/office/drawing/2014/main" id="{00000000-0008-0000-0500-0000D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69</xdr:row>
          <xdr:rowOff>0</xdr:rowOff>
        </xdr:from>
        <xdr:to>
          <xdr:col>9</xdr:col>
          <xdr:colOff>0</xdr:colOff>
          <xdr:row>70</xdr:row>
          <xdr:rowOff>0</xdr:rowOff>
        </xdr:to>
        <xdr:sp macro="" textlink="">
          <xdr:nvSpPr>
            <xdr:cNvPr id="37083" name="Check Box 219" hidden="1">
              <a:extLst>
                <a:ext uri="{63B3BB69-23CF-44E3-9099-C40C66FF867C}">
                  <a14:compatExt spid="_x0000_s37083"/>
                </a:ext>
                <a:ext uri="{FF2B5EF4-FFF2-40B4-BE49-F238E27FC236}">
                  <a16:creationId xmlns:a16="http://schemas.microsoft.com/office/drawing/2014/main" id="{00000000-0008-0000-0500-0000D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69</xdr:row>
          <xdr:rowOff>160020</xdr:rowOff>
        </xdr:from>
        <xdr:to>
          <xdr:col>9</xdr:col>
          <xdr:colOff>0</xdr:colOff>
          <xdr:row>70</xdr:row>
          <xdr:rowOff>160020</xdr:rowOff>
        </xdr:to>
        <xdr:sp macro="" textlink="">
          <xdr:nvSpPr>
            <xdr:cNvPr id="37084" name="Check Box 220" hidden="1">
              <a:extLst>
                <a:ext uri="{63B3BB69-23CF-44E3-9099-C40C66FF867C}">
                  <a14:compatExt spid="_x0000_s37084"/>
                </a:ext>
                <a:ext uri="{FF2B5EF4-FFF2-40B4-BE49-F238E27FC236}">
                  <a16:creationId xmlns:a16="http://schemas.microsoft.com/office/drawing/2014/main" id="{00000000-0008-0000-0500-0000D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70</xdr:row>
          <xdr:rowOff>182880</xdr:rowOff>
        </xdr:from>
        <xdr:to>
          <xdr:col>9</xdr:col>
          <xdr:colOff>0</xdr:colOff>
          <xdr:row>71</xdr:row>
          <xdr:rowOff>160020</xdr:rowOff>
        </xdr:to>
        <xdr:sp macro="" textlink="">
          <xdr:nvSpPr>
            <xdr:cNvPr id="37085" name="Check Box 221" hidden="1">
              <a:extLst>
                <a:ext uri="{63B3BB69-23CF-44E3-9099-C40C66FF867C}">
                  <a14:compatExt spid="_x0000_s37085"/>
                </a:ext>
                <a:ext uri="{FF2B5EF4-FFF2-40B4-BE49-F238E27FC236}">
                  <a16:creationId xmlns:a16="http://schemas.microsoft.com/office/drawing/2014/main" id="{00000000-0008-0000-0500-0000D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182880</xdr:rowOff>
        </xdr:from>
        <xdr:to>
          <xdr:col>9</xdr:col>
          <xdr:colOff>0</xdr:colOff>
          <xdr:row>72</xdr:row>
          <xdr:rowOff>160020</xdr:rowOff>
        </xdr:to>
        <xdr:sp macro="" textlink="">
          <xdr:nvSpPr>
            <xdr:cNvPr id="37086" name="Check Box 222" hidden="1">
              <a:extLst>
                <a:ext uri="{63B3BB69-23CF-44E3-9099-C40C66FF867C}">
                  <a14:compatExt spid="_x0000_s37086"/>
                </a:ext>
                <a:ext uri="{FF2B5EF4-FFF2-40B4-BE49-F238E27FC236}">
                  <a16:creationId xmlns:a16="http://schemas.microsoft.com/office/drawing/2014/main" id="{00000000-0008-0000-0500-0000D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175260</xdr:rowOff>
        </xdr:from>
        <xdr:to>
          <xdr:col>9</xdr:col>
          <xdr:colOff>0</xdr:colOff>
          <xdr:row>73</xdr:row>
          <xdr:rowOff>160020</xdr:rowOff>
        </xdr:to>
        <xdr:sp macro="" textlink="">
          <xdr:nvSpPr>
            <xdr:cNvPr id="37087" name="Check Box 223" hidden="1">
              <a:extLst>
                <a:ext uri="{63B3BB69-23CF-44E3-9099-C40C66FF867C}">
                  <a14:compatExt spid="_x0000_s37087"/>
                </a:ext>
                <a:ext uri="{FF2B5EF4-FFF2-40B4-BE49-F238E27FC236}">
                  <a16:creationId xmlns:a16="http://schemas.microsoft.com/office/drawing/2014/main" id="{00000000-0008-0000-0500-0000D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175260</xdr:rowOff>
        </xdr:from>
        <xdr:to>
          <xdr:col>9</xdr:col>
          <xdr:colOff>0</xdr:colOff>
          <xdr:row>75</xdr:row>
          <xdr:rowOff>0</xdr:rowOff>
        </xdr:to>
        <xdr:sp macro="" textlink="">
          <xdr:nvSpPr>
            <xdr:cNvPr id="37088" name="Check Box 224" hidden="1">
              <a:extLst>
                <a:ext uri="{63B3BB69-23CF-44E3-9099-C40C66FF867C}">
                  <a14:compatExt spid="_x0000_s37088"/>
                </a:ext>
                <a:ext uri="{FF2B5EF4-FFF2-40B4-BE49-F238E27FC236}">
                  <a16:creationId xmlns:a16="http://schemas.microsoft.com/office/drawing/2014/main" id="{00000000-0008-0000-0500-0000E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75</xdr:row>
          <xdr:rowOff>160020</xdr:rowOff>
        </xdr:from>
        <xdr:to>
          <xdr:col>9</xdr:col>
          <xdr:colOff>0</xdr:colOff>
          <xdr:row>77</xdr:row>
          <xdr:rowOff>0</xdr:rowOff>
        </xdr:to>
        <xdr:sp macro="" textlink="">
          <xdr:nvSpPr>
            <xdr:cNvPr id="37090" name="Check Box 226" hidden="1">
              <a:extLst>
                <a:ext uri="{63B3BB69-23CF-44E3-9099-C40C66FF867C}">
                  <a14:compatExt spid="_x0000_s37090"/>
                </a:ext>
                <a:ext uri="{FF2B5EF4-FFF2-40B4-BE49-F238E27FC236}">
                  <a16:creationId xmlns:a16="http://schemas.microsoft.com/office/drawing/2014/main" id="{00000000-0008-0000-0500-0000E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160020</xdr:rowOff>
        </xdr:from>
        <xdr:to>
          <xdr:col>9</xdr:col>
          <xdr:colOff>0</xdr:colOff>
          <xdr:row>78</xdr:row>
          <xdr:rowOff>7620</xdr:rowOff>
        </xdr:to>
        <xdr:sp macro="" textlink="">
          <xdr:nvSpPr>
            <xdr:cNvPr id="37091" name="Check Box 227" hidden="1">
              <a:extLst>
                <a:ext uri="{63B3BB69-23CF-44E3-9099-C40C66FF867C}">
                  <a14:compatExt spid="_x0000_s37091"/>
                </a:ext>
                <a:ext uri="{FF2B5EF4-FFF2-40B4-BE49-F238E27FC236}">
                  <a16:creationId xmlns:a16="http://schemas.microsoft.com/office/drawing/2014/main" id="{00000000-0008-0000-0500-0000E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152400</xdr:rowOff>
        </xdr:from>
        <xdr:to>
          <xdr:col>9</xdr:col>
          <xdr:colOff>0</xdr:colOff>
          <xdr:row>79</xdr:row>
          <xdr:rowOff>0</xdr:rowOff>
        </xdr:to>
        <xdr:sp macro="" textlink="">
          <xdr:nvSpPr>
            <xdr:cNvPr id="37092" name="Check Box 228" hidden="1">
              <a:extLst>
                <a:ext uri="{63B3BB69-23CF-44E3-9099-C40C66FF867C}">
                  <a14:compatExt spid="_x0000_s37092"/>
                </a:ext>
                <a:ext uri="{FF2B5EF4-FFF2-40B4-BE49-F238E27FC236}">
                  <a16:creationId xmlns:a16="http://schemas.microsoft.com/office/drawing/2014/main" id="{00000000-0008-0000-0500-0000E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160020</xdr:rowOff>
        </xdr:from>
        <xdr:to>
          <xdr:col>9</xdr:col>
          <xdr:colOff>0</xdr:colOff>
          <xdr:row>80</xdr:row>
          <xdr:rowOff>0</xdr:rowOff>
        </xdr:to>
        <xdr:sp macro="" textlink="">
          <xdr:nvSpPr>
            <xdr:cNvPr id="37093" name="Check Box 229" hidden="1">
              <a:extLst>
                <a:ext uri="{63B3BB69-23CF-44E3-9099-C40C66FF867C}">
                  <a14:compatExt spid="_x0000_s37093"/>
                </a:ext>
                <a:ext uri="{FF2B5EF4-FFF2-40B4-BE49-F238E27FC236}">
                  <a16:creationId xmlns:a16="http://schemas.microsoft.com/office/drawing/2014/main" id="{00000000-0008-0000-0500-0000E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160020</xdr:rowOff>
        </xdr:from>
        <xdr:to>
          <xdr:col>9</xdr:col>
          <xdr:colOff>0</xdr:colOff>
          <xdr:row>81</xdr:row>
          <xdr:rowOff>0</xdr:rowOff>
        </xdr:to>
        <xdr:sp macro="" textlink="">
          <xdr:nvSpPr>
            <xdr:cNvPr id="37094" name="Check Box 230" hidden="1">
              <a:extLst>
                <a:ext uri="{63B3BB69-23CF-44E3-9099-C40C66FF867C}">
                  <a14:compatExt spid="_x0000_s37094"/>
                </a:ext>
                <a:ext uri="{FF2B5EF4-FFF2-40B4-BE49-F238E27FC236}">
                  <a16:creationId xmlns:a16="http://schemas.microsoft.com/office/drawing/2014/main" id="{00000000-0008-0000-0500-0000E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81</xdr:row>
          <xdr:rowOff>0</xdr:rowOff>
        </xdr:from>
        <xdr:to>
          <xdr:col>9</xdr:col>
          <xdr:colOff>0</xdr:colOff>
          <xdr:row>82</xdr:row>
          <xdr:rowOff>0</xdr:rowOff>
        </xdr:to>
        <xdr:sp macro="" textlink="">
          <xdr:nvSpPr>
            <xdr:cNvPr id="37095" name="Check Box 231" hidden="1">
              <a:extLst>
                <a:ext uri="{63B3BB69-23CF-44E3-9099-C40C66FF867C}">
                  <a14:compatExt spid="_x0000_s37095"/>
                </a:ext>
                <a:ext uri="{FF2B5EF4-FFF2-40B4-BE49-F238E27FC236}">
                  <a16:creationId xmlns:a16="http://schemas.microsoft.com/office/drawing/2014/main" id="{00000000-0008-0000-0500-0000E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182880</xdr:rowOff>
        </xdr:from>
        <xdr:to>
          <xdr:col>9</xdr:col>
          <xdr:colOff>0</xdr:colOff>
          <xdr:row>84</xdr:row>
          <xdr:rowOff>0</xdr:rowOff>
        </xdr:to>
        <xdr:sp macro="" textlink="">
          <xdr:nvSpPr>
            <xdr:cNvPr id="37097" name="Check Box 233" hidden="1">
              <a:extLst>
                <a:ext uri="{63B3BB69-23CF-44E3-9099-C40C66FF867C}">
                  <a14:compatExt spid="_x0000_s37097"/>
                </a:ext>
                <a:ext uri="{FF2B5EF4-FFF2-40B4-BE49-F238E27FC236}">
                  <a16:creationId xmlns:a16="http://schemas.microsoft.com/office/drawing/2014/main" id="{00000000-0008-0000-0500-0000E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84</xdr:row>
          <xdr:rowOff>0</xdr:rowOff>
        </xdr:from>
        <xdr:to>
          <xdr:col>9</xdr:col>
          <xdr:colOff>0</xdr:colOff>
          <xdr:row>85</xdr:row>
          <xdr:rowOff>22860</xdr:rowOff>
        </xdr:to>
        <xdr:sp macro="" textlink="">
          <xdr:nvSpPr>
            <xdr:cNvPr id="37098" name="Check Box 234" hidden="1">
              <a:extLst>
                <a:ext uri="{63B3BB69-23CF-44E3-9099-C40C66FF867C}">
                  <a14:compatExt spid="_x0000_s37098"/>
                </a:ext>
                <a:ext uri="{FF2B5EF4-FFF2-40B4-BE49-F238E27FC236}">
                  <a16:creationId xmlns:a16="http://schemas.microsoft.com/office/drawing/2014/main" id="{00000000-0008-0000-0500-0000E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9</xdr:col>
          <xdr:colOff>0</xdr:colOff>
          <xdr:row>86</xdr:row>
          <xdr:rowOff>22860</xdr:rowOff>
        </xdr:to>
        <xdr:sp macro="" textlink="">
          <xdr:nvSpPr>
            <xdr:cNvPr id="37099" name="Check Box 235" hidden="1">
              <a:extLst>
                <a:ext uri="{63B3BB69-23CF-44E3-9099-C40C66FF867C}">
                  <a14:compatExt spid="_x0000_s37099"/>
                </a:ext>
                <a:ext uri="{FF2B5EF4-FFF2-40B4-BE49-F238E27FC236}">
                  <a16:creationId xmlns:a16="http://schemas.microsoft.com/office/drawing/2014/main" id="{00000000-0008-0000-0500-0000E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86</xdr:row>
          <xdr:rowOff>0</xdr:rowOff>
        </xdr:from>
        <xdr:to>
          <xdr:col>9</xdr:col>
          <xdr:colOff>0</xdr:colOff>
          <xdr:row>87</xdr:row>
          <xdr:rowOff>7620</xdr:rowOff>
        </xdr:to>
        <xdr:sp macro="" textlink="">
          <xdr:nvSpPr>
            <xdr:cNvPr id="37100" name="Check Box 236" hidden="1">
              <a:extLst>
                <a:ext uri="{63B3BB69-23CF-44E3-9099-C40C66FF867C}">
                  <a14:compatExt spid="_x0000_s37100"/>
                </a:ext>
                <a:ext uri="{FF2B5EF4-FFF2-40B4-BE49-F238E27FC236}">
                  <a16:creationId xmlns:a16="http://schemas.microsoft.com/office/drawing/2014/main" id="{00000000-0008-0000-0500-0000E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87</xdr:row>
          <xdr:rowOff>182880</xdr:rowOff>
        </xdr:from>
        <xdr:to>
          <xdr:col>9</xdr:col>
          <xdr:colOff>0</xdr:colOff>
          <xdr:row>89</xdr:row>
          <xdr:rowOff>0</xdr:rowOff>
        </xdr:to>
        <xdr:sp macro="" textlink="">
          <xdr:nvSpPr>
            <xdr:cNvPr id="37102" name="Check Box 238" hidden="1">
              <a:extLst>
                <a:ext uri="{63B3BB69-23CF-44E3-9099-C40C66FF867C}">
                  <a14:compatExt spid="_x0000_s37102"/>
                </a:ext>
                <a:ext uri="{FF2B5EF4-FFF2-40B4-BE49-F238E27FC236}">
                  <a16:creationId xmlns:a16="http://schemas.microsoft.com/office/drawing/2014/main" id="{00000000-0008-0000-0500-0000E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175260</xdr:rowOff>
        </xdr:from>
        <xdr:to>
          <xdr:col>9</xdr:col>
          <xdr:colOff>0</xdr:colOff>
          <xdr:row>90</xdr:row>
          <xdr:rowOff>0</xdr:rowOff>
        </xdr:to>
        <xdr:sp macro="" textlink="">
          <xdr:nvSpPr>
            <xdr:cNvPr id="37103" name="Check Box 239" hidden="1">
              <a:extLst>
                <a:ext uri="{63B3BB69-23CF-44E3-9099-C40C66FF867C}">
                  <a14:compatExt spid="_x0000_s37103"/>
                </a:ext>
                <a:ext uri="{FF2B5EF4-FFF2-40B4-BE49-F238E27FC236}">
                  <a16:creationId xmlns:a16="http://schemas.microsoft.com/office/drawing/2014/main" id="{00000000-0008-0000-0500-0000E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0</xdr:colOff>
          <xdr:row>91</xdr:row>
          <xdr:rowOff>0</xdr:rowOff>
        </xdr:to>
        <xdr:sp macro="" textlink="">
          <xdr:nvSpPr>
            <xdr:cNvPr id="37104" name="Check Box 240" hidden="1">
              <a:extLst>
                <a:ext uri="{63B3BB69-23CF-44E3-9099-C40C66FF867C}">
                  <a14:compatExt spid="_x0000_s37104"/>
                </a:ext>
                <a:ext uri="{FF2B5EF4-FFF2-40B4-BE49-F238E27FC236}">
                  <a16:creationId xmlns:a16="http://schemas.microsoft.com/office/drawing/2014/main" id="{00000000-0008-0000-0500-0000F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9</xdr:col>
          <xdr:colOff>0</xdr:colOff>
          <xdr:row>92</xdr:row>
          <xdr:rowOff>0</xdr:rowOff>
        </xdr:to>
        <xdr:sp macro="" textlink="">
          <xdr:nvSpPr>
            <xdr:cNvPr id="37105" name="Check Box 241" hidden="1">
              <a:extLst>
                <a:ext uri="{63B3BB69-23CF-44E3-9099-C40C66FF867C}">
                  <a14:compatExt spid="_x0000_s37105"/>
                </a:ext>
                <a:ext uri="{FF2B5EF4-FFF2-40B4-BE49-F238E27FC236}">
                  <a16:creationId xmlns:a16="http://schemas.microsoft.com/office/drawing/2014/main" id="{00000000-0008-0000-0500-0000F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92</xdr:row>
          <xdr:rowOff>0</xdr:rowOff>
        </xdr:from>
        <xdr:to>
          <xdr:col>9</xdr:col>
          <xdr:colOff>0</xdr:colOff>
          <xdr:row>93</xdr:row>
          <xdr:rowOff>0</xdr:rowOff>
        </xdr:to>
        <xdr:sp macro="" textlink="">
          <xdr:nvSpPr>
            <xdr:cNvPr id="37106" name="Check Box 242" hidden="1">
              <a:extLst>
                <a:ext uri="{63B3BB69-23CF-44E3-9099-C40C66FF867C}">
                  <a14:compatExt spid="_x0000_s37106"/>
                </a:ext>
                <a:ext uri="{FF2B5EF4-FFF2-40B4-BE49-F238E27FC236}">
                  <a16:creationId xmlns:a16="http://schemas.microsoft.com/office/drawing/2014/main" id="{00000000-0008-0000-0500-0000F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9</xdr:col>
          <xdr:colOff>0</xdr:colOff>
          <xdr:row>94</xdr:row>
          <xdr:rowOff>7620</xdr:rowOff>
        </xdr:to>
        <xdr:sp macro="" textlink="">
          <xdr:nvSpPr>
            <xdr:cNvPr id="37107" name="Check Box 243" hidden="1">
              <a:extLst>
                <a:ext uri="{63B3BB69-23CF-44E3-9099-C40C66FF867C}">
                  <a14:compatExt spid="_x0000_s37107"/>
                </a:ext>
                <a:ext uri="{FF2B5EF4-FFF2-40B4-BE49-F238E27FC236}">
                  <a16:creationId xmlns:a16="http://schemas.microsoft.com/office/drawing/2014/main" id="{00000000-0008-0000-0500-0000F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100</xdr:row>
          <xdr:rowOff>0</xdr:rowOff>
        </xdr:from>
        <xdr:to>
          <xdr:col>9</xdr:col>
          <xdr:colOff>0</xdr:colOff>
          <xdr:row>101</xdr:row>
          <xdr:rowOff>0</xdr:rowOff>
        </xdr:to>
        <xdr:sp macro="" textlink="">
          <xdr:nvSpPr>
            <xdr:cNvPr id="37114" name="Check Box 250" hidden="1">
              <a:extLst>
                <a:ext uri="{63B3BB69-23CF-44E3-9099-C40C66FF867C}">
                  <a14:compatExt spid="_x0000_s37114"/>
                </a:ext>
                <a:ext uri="{FF2B5EF4-FFF2-40B4-BE49-F238E27FC236}">
                  <a16:creationId xmlns:a16="http://schemas.microsoft.com/office/drawing/2014/main" id="{00000000-0008-0000-0500-0000F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37115" name="Check Box 251" hidden="1">
              <a:extLst>
                <a:ext uri="{63B3BB69-23CF-44E3-9099-C40C66FF867C}">
                  <a14:compatExt spid="_x0000_s37115"/>
                </a:ext>
                <a:ext uri="{FF2B5EF4-FFF2-40B4-BE49-F238E27FC236}">
                  <a16:creationId xmlns:a16="http://schemas.microsoft.com/office/drawing/2014/main" id="{00000000-0008-0000-0500-0000F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7620</xdr:rowOff>
        </xdr:to>
        <xdr:sp macro="" textlink="">
          <xdr:nvSpPr>
            <xdr:cNvPr id="37116" name="Check Box 252" hidden="1">
              <a:extLst>
                <a:ext uri="{63B3BB69-23CF-44E3-9099-C40C66FF867C}">
                  <a14:compatExt spid="_x0000_s37116"/>
                </a:ext>
                <a:ext uri="{FF2B5EF4-FFF2-40B4-BE49-F238E27FC236}">
                  <a16:creationId xmlns:a16="http://schemas.microsoft.com/office/drawing/2014/main" id="{00000000-0008-0000-0500-0000F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182880</xdr:rowOff>
        </xdr:from>
        <xdr:to>
          <xdr:col>9</xdr:col>
          <xdr:colOff>0</xdr:colOff>
          <xdr:row>104</xdr:row>
          <xdr:rowOff>7620</xdr:rowOff>
        </xdr:to>
        <xdr:sp macro="" textlink="">
          <xdr:nvSpPr>
            <xdr:cNvPr id="37117" name="Check Box 253" hidden="1">
              <a:extLst>
                <a:ext uri="{63B3BB69-23CF-44E3-9099-C40C66FF867C}">
                  <a14:compatExt spid="_x0000_s37117"/>
                </a:ext>
                <a:ext uri="{FF2B5EF4-FFF2-40B4-BE49-F238E27FC236}">
                  <a16:creationId xmlns:a16="http://schemas.microsoft.com/office/drawing/2014/main" id="{00000000-0008-0000-0500-0000F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182880</xdr:rowOff>
        </xdr:from>
        <xdr:to>
          <xdr:col>9</xdr:col>
          <xdr:colOff>0</xdr:colOff>
          <xdr:row>105</xdr:row>
          <xdr:rowOff>0</xdr:rowOff>
        </xdr:to>
        <xdr:sp macro="" textlink="">
          <xdr:nvSpPr>
            <xdr:cNvPr id="37118" name="Check Box 254" hidden="1">
              <a:extLst>
                <a:ext uri="{63B3BB69-23CF-44E3-9099-C40C66FF867C}">
                  <a14:compatExt spid="_x0000_s37118"/>
                </a:ext>
                <a:ext uri="{FF2B5EF4-FFF2-40B4-BE49-F238E27FC236}">
                  <a16:creationId xmlns:a16="http://schemas.microsoft.com/office/drawing/2014/main" id="{00000000-0008-0000-0500-0000F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0</xdr:rowOff>
        </xdr:from>
        <xdr:to>
          <xdr:col>9</xdr:col>
          <xdr:colOff>0</xdr:colOff>
          <xdr:row>107</xdr:row>
          <xdr:rowOff>0</xdr:rowOff>
        </xdr:to>
        <xdr:sp macro="" textlink="">
          <xdr:nvSpPr>
            <xdr:cNvPr id="37120" name="Check Box 256" hidden="1">
              <a:extLst>
                <a:ext uri="{63B3BB69-23CF-44E3-9099-C40C66FF867C}">
                  <a14:compatExt spid="_x0000_s37120"/>
                </a:ext>
                <a:ext uri="{FF2B5EF4-FFF2-40B4-BE49-F238E27FC236}">
                  <a16:creationId xmlns:a16="http://schemas.microsoft.com/office/drawing/2014/main" id="{00000000-0008-0000-0500-00000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0</xdr:rowOff>
        </xdr:from>
        <xdr:to>
          <xdr:col>9</xdr:col>
          <xdr:colOff>0</xdr:colOff>
          <xdr:row>108</xdr:row>
          <xdr:rowOff>22860</xdr:rowOff>
        </xdr:to>
        <xdr:sp macro="" textlink="">
          <xdr:nvSpPr>
            <xdr:cNvPr id="37121" name="Check Box 257" hidden="1">
              <a:extLst>
                <a:ext uri="{63B3BB69-23CF-44E3-9099-C40C66FF867C}">
                  <a14:compatExt spid="_x0000_s37121"/>
                </a:ext>
                <a:ext uri="{FF2B5EF4-FFF2-40B4-BE49-F238E27FC236}">
                  <a16:creationId xmlns:a16="http://schemas.microsoft.com/office/drawing/2014/main" id="{00000000-0008-0000-0500-00000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108</xdr:row>
          <xdr:rowOff>0</xdr:rowOff>
        </xdr:from>
        <xdr:to>
          <xdr:col>9</xdr:col>
          <xdr:colOff>0</xdr:colOff>
          <xdr:row>109</xdr:row>
          <xdr:rowOff>22860</xdr:rowOff>
        </xdr:to>
        <xdr:sp macro="" textlink="">
          <xdr:nvSpPr>
            <xdr:cNvPr id="37122" name="Check Box 258" hidden="1">
              <a:extLst>
                <a:ext uri="{63B3BB69-23CF-44E3-9099-C40C66FF867C}">
                  <a14:compatExt spid="_x0000_s37122"/>
                </a:ext>
                <a:ext uri="{FF2B5EF4-FFF2-40B4-BE49-F238E27FC236}">
                  <a16:creationId xmlns:a16="http://schemas.microsoft.com/office/drawing/2014/main" id="{00000000-0008-0000-0500-00000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0</xdr:rowOff>
        </xdr:from>
        <xdr:to>
          <xdr:col>9</xdr:col>
          <xdr:colOff>0</xdr:colOff>
          <xdr:row>110</xdr:row>
          <xdr:rowOff>0</xdr:rowOff>
        </xdr:to>
        <xdr:sp macro="" textlink="">
          <xdr:nvSpPr>
            <xdr:cNvPr id="37123" name="Check Box 259" hidden="1">
              <a:extLst>
                <a:ext uri="{63B3BB69-23CF-44E3-9099-C40C66FF867C}">
                  <a14:compatExt spid="_x0000_s37123"/>
                </a:ext>
                <a:ext uri="{FF2B5EF4-FFF2-40B4-BE49-F238E27FC236}">
                  <a16:creationId xmlns:a16="http://schemas.microsoft.com/office/drawing/2014/main" id="{00000000-0008-0000-0500-00000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110</xdr:row>
          <xdr:rowOff>0</xdr:rowOff>
        </xdr:from>
        <xdr:to>
          <xdr:col>9</xdr:col>
          <xdr:colOff>0</xdr:colOff>
          <xdr:row>111</xdr:row>
          <xdr:rowOff>7620</xdr:rowOff>
        </xdr:to>
        <xdr:sp macro="" textlink="">
          <xdr:nvSpPr>
            <xdr:cNvPr id="37124" name="Check Box 260" hidden="1">
              <a:extLst>
                <a:ext uri="{63B3BB69-23CF-44E3-9099-C40C66FF867C}">
                  <a14:compatExt spid="_x0000_s37124"/>
                </a:ext>
                <a:ext uri="{FF2B5EF4-FFF2-40B4-BE49-F238E27FC236}">
                  <a16:creationId xmlns:a16="http://schemas.microsoft.com/office/drawing/2014/main" id="{00000000-0008-0000-0500-00000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9</xdr:col>
          <xdr:colOff>0</xdr:colOff>
          <xdr:row>33</xdr:row>
          <xdr:rowOff>0</xdr:rowOff>
        </xdr:to>
        <xdr:sp macro="" textlink="">
          <xdr:nvSpPr>
            <xdr:cNvPr id="37125" name="Check Box 261" hidden="1">
              <a:extLst>
                <a:ext uri="{63B3BB69-23CF-44E3-9099-C40C66FF867C}">
                  <a14:compatExt spid="_x0000_s37125"/>
                </a:ext>
                <a:ext uri="{FF2B5EF4-FFF2-40B4-BE49-F238E27FC236}">
                  <a16:creationId xmlns:a16="http://schemas.microsoft.com/office/drawing/2014/main" id="{00000000-0008-0000-0500-00000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13</xdr:col>
      <xdr:colOff>0</xdr:colOff>
      <xdr:row>2</xdr:row>
      <xdr:rowOff>0</xdr:rowOff>
    </xdr:from>
    <xdr:to>
      <xdr:col>19</xdr:col>
      <xdr:colOff>318655</xdr:colOff>
      <xdr:row>11</xdr:row>
      <xdr:rowOff>104775</xdr:rowOff>
    </xdr:to>
    <xdr:sp macro="" textlink="">
      <xdr:nvSpPr>
        <xdr:cNvPr id="101" name="正方形/長方形 100">
          <a:extLst>
            <a:ext uri="{FF2B5EF4-FFF2-40B4-BE49-F238E27FC236}">
              <a16:creationId xmlns:a16="http://schemas.microsoft.com/office/drawing/2014/main" id="{00000000-0008-0000-0500-000065000000}"/>
            </a:ext>
          </a:extLst>
        </xdr:cNvPr>
        <xdr:cNvSpPr/>
      </xdr:nvSpPr>
      <xdr:spPr>
        <a:xfrm>
          <a:off x="7661564" y="311727"/>
          <a:ext cx="4017818" cy="1365539"/>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rPr>
            <a:t>申請書の書き方</a:t>
          </a:r>
          <a:endParaRPr kumimoji="1" lang="en-US" altLang="ja-JP" sz="2000" b="1">
            <a:solidFill>
              <a:schemeClr val="tx1"/>
            </a:solidFill>
          </a:endParaRPr>
        </a:p>
        <a:p>
          <a:pPr algn="l"/>
          <a:r>
            <a:rPr kumimoji="1" lang="ja-JP" altLang="en-US" sz="1100" b="0">
              <a:solidFill>
                <a:schemeClr val="tx1"/>
              </a:solidFill>
            </a:rPr>
            <a:t>使用する機器の右にある</a:t>
          </a:r>
          <a:r>
            <a:rPr kumimoji="1" lang="ja-JP" altLang="en-US" sz="1100" b="1">
              <a:solidFill>
                <a:schemeClr val="tx1"/>
              </a:solidFill>
            </a:rPr>
            <a:t>□に✓を入力</a:t>
          </a:r>
          <a:r>
            <a:rPr kumimoji="1" lang="ja-JP" altLang="en-US" sz="1100" b="0">
              <a:solidFill>
                <a:schemeClr val="tx1"/>
              </a:solidFill>
            </a:rPr>
            <a:t>願います</a:t>
          </a:r>
          <a:endParaRPr kumimoji="1" lang="en-US" altLang="ja-JP" sz="1100" b="0">
            <a:solidFill>
              <a:schemeClr val="tx1"/>
            </a:solidFill>
          </a:endParaRPr>
        </a:p>
        <a:p>
          <a:pPr algn="l"/>
          <a:r>
            <a:rPr kumimoji="1" lang="ja-JP" altLang="en-US" sz="1100" b="0">
              <a:solidFill>
                <a:schemeClr val="tx1"/>
              </a:solidFill>
            </a:rPr>
            <a:t>□をクリックするとチェックが入力されます</a:t>
          </a:r>
          <a:endParaRPr kumimoji="1" lang="en-US" altLang="ja-JP" sz="1100" b="0">
            <a:solidFill>
              <a:schemeClr val="tx1"/>
            </a:solidFill>
          </a:endParaRPr>
        </a:p>
        <a:p>
          <a:pPr algn="l"/>
          <a:r>
            <a:rPr kumimoji="1" lang="ja-JP" altLang="en-US" sz="1100" b="0">
              <a:solidFill>
                <a:schemeClr val="tx1"/>
              </a:solidFill>
            </a:rPr>
            <a:t>選択した機器の情報が設備使用申請書（</a:t>
          </a:r>
          <a:r>
            <a:rPr kumimoji="1" lang="ja-JP" altLang="en-US" sz="1100" b="1">
              <a:solidFill>
                <a:schemeClr val="tx1"/>
              </a:solidFill>
            </a:rPr>
            <a:t>別シート</a:t>
          </a:r>
          <a:r>
            <a:rPr kumimoji="1" lang="ja-JP" altLang="en-US" sz="1100" b="0">
              <a:solidFill>
                <a:schemeClr val="tx1"/>
              </a:solidFill>
            </a:rPr>
            <a:t>）</a:t>
          </a:r>
          <a:endParaRPr kumimoji="1" lang="en-US" altLang="ja-JP" sz="1100" b="0">
            <a:solidFill>
              <a:schemeClr val="tx1"/>
            </a:solidFill>
          </a:endParaRPr>
        </a:p>
        <a:p>
          <a:pPr algn="l"/>
          <a:r>
            <a:rPr kumimoji="1" lang="ja-JP" altLang="en-US" sz="1100" b="0">
              <a:solidFill>
                <a:schemeClr val="tx1"/>
              </a:solidFill>
            </a:rPr>
            <a:t>に反映されます</a:t>
          </a:r>
        </a:p>
        <a:p>
          <a:pPr algn="l"/>
          <a:r>
            <a:rPr kumimoji="1" lang="ja-JP" altLang="en-US" sz="1100" b="0">
              <a:solidFill>
                <a:schemeClr val="tx1"/>
              </a:solidFill>
            </a:rPr>
            <a:t>機器の詳細は下記ページで確認できます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95</xdr:row>
          <xdr:rowOff>0</xdr:rowOff>
        </xdr:from>
        <xdr:to>
          <xdr:col>9</xdr:col>
          <xdr:colOff>0</xdr:colOff>
          <xdr:row>96</xdr:row>
          <xdr:rowOff>7620</xdr:rowOff>
        </xdr:to>
        <xdr:sp macro="" textlink="">
          <xdr:nvSpPr>
            <xdr:cNvPr id="37126" name="Check Box 262" hidden="1">
              <a:extLst>
                <a:ext uri="{63B3BB69-23CF-44E3-9099-C40C66FF867C}">
                  <a14:compatExt spid="_x0000_s37126"/>
                </a:ext>
                <a:ext uri="{FF2B5EF4-FFF2-40B4-BE49-F238E27FC236}">
                  <a16:creationId xmlns:a16="http://schemas.microsoft.com/office/drawing/2014/main" id="{00000000-0008-0000-0500-00000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9</xdr:col>
          <xdr:colOff>0</xdr:colOff>
          <xdr:row>97</xdr:row>
          <xdr:rowOff>7620</xdr:rowOff>
        </xdr:to>
        <xdr:sp macro="" textlink="">
          <xdr:nvSpPr>
            <xdr:cNvPr id="37127" name="Check Box 263" hidden="1">
              <a:extLst>
                <a:ext uri="{63B3BB69-23CF-44E3-9099-C40C66FF867C}">
                  <a14:compatExt spid="_x0000_s37127"/>
                </a:ext>
                <a:ext uri="{FF2B5EF4-FFF2-40B4-BE49-F238E27FC236}">
                  <a16:creationId xmlns:a16="http://schemas.microsoft.com/office/drawing/2014/main" id="{00000000-0008-0000-0500-00000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9</xdr:col>
          <xdr:colOff>0</xdr:colOff>
          <xdr:row>98</xdr:row>
          <xdr:rowOff>0</xdr:rowOff>
        </xdr:to>
        <xdr:sp macro="" textlink="">
          <xdr:nvSpPr>
            <xdr:cNvPr id="37128" name="Check Box 264" hidden="1">
              <a:extLst>
                <a:ext uri="{63B3BB69-23CF-44E3-9099-C40C66FF867C}">
                  <a14:compatExt spid="_x0000_s37128"/>
                </a:ext>
                <a:ext uri="{FF2B5EF4-FFF2-40B4-BE49-F238E27FC236}">
                  <a16:creationId xmlns:a16="http://schemas.microsoft.com/office/drawing/2014/main" id="{00000000-0008-0000-0500-00000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175260</xdr:rowOff>
        </xdr:from>
        <xdr:to>
          <xdr:col>9</xdr:col>
          <xdr:colOff>0</xdr:colOff>
          <xdr:row>99</xdr:row>
          <xdr:rowOff>0</xdr:rowOff>
        </xdr:to>
        <xdr:sp macro="" textlink="">
          <xdr:nvSpPr>
            <xdr:cNvPr id="37129" name="Check Box 265" hidden="1">
              <a:extLst>
                <a:ext uri="{63B3BB69-23CF-44E3-9099-C40C66FF867C}">
                  <a14:compatExt spid="_x0000_s37129"/>
                </a:ext>
                <a:ext uri="{FF2B5EF4-FFF2-40B4-BE49-F238E27FC236}">
                  <a16:creationId xmlns:a16="http://schemas.microsoft.com/office/drawing/2014/main" id="{00000000-0008-0000-0500-00000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99</xdr:row>
          <xdr:rowOff>0</xdr:rowOff>
        </xdr:from>
        <xdr:to>
          <xdr:col>9</xdr:col>
          <xdr:colOff>0</xdr:colOff>
          <xdr:row>100</xdr:row>
          <xdr:rowOff>0</xdr:rowOff>
        </xdr:to>
        <xdr:sp macro="" textlink="">
          <xdr:nvSpPr>
            <xdr:cNvPr id="37130" name="Check Box 266" hidden="1">
              <a:extLst>
                <a:ext uri="{63B3BB69-23CF-44E3-9099-C40C66FF867C}">
                  <a14:compatExt spid="_x0000_s37130"/>
                </a:ext>
                <a:ext uri="{FF2B5EF4-FFF2-40B4-BE49-F238E27FC236}">
                  <a16:creationId xmlns:a16="http://schemas.microsoft.com/office/drawing/2014/main" id="{00000000-0008-0000-0500-00000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13</xdr:col>
      <xdr:colOff>1905</xdr:colOff>
      <xdr:row>15</xdr:row>
      <xdr:rowOff>0</xdr:rowOff>
    </xdr:from>
    <xdr:to>
      <xdr:col>19</xdr:col>
      <xdr:colOff>519546</xdr:colOff>
      <xdr:row>22</xdr:row>
      <xdr:rowOff>95251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663469" y="2202873"/>
          <a:ext cx="4216804" cy="1224396"/>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r>
            <a:rPr kumimoji="1" lang="en-US" altLang="ja-JP" sz="2000" b="1">
              <a:solidFill>
                <a:schemeClr val="tx1"/>
              </a:solidFill>
            </a:rPr>
            <a:t>※</a:t>
          </a:r>
          <a:r>
            <a:rPr kumimoji="1" lang="ja-JP" altLang="en-US" sz="2000" b="1">
              <a:solidFill>
                <a:schemeClr val="tx1"/>
              </a:solidFill>
            </a:rPr>
            <a:t>使用する機器の合計が</a:t>
          </a:r>
          <a:endParaRPr kumimoji="1" lang="en-US" altLang="ja-JP" sz="2000" b="1">
            <a:solidFill>
              <a:schemeClr val="tx1"/>
            </a:solidFill>
          </a:endParaRPr>
        </a:p>
        <a:p>
          <a:pPr algn="l"/>
          <a:r>
            <a:rPr kumimoji="1" lang="en-US" altLang="ja-JP" sz="2000" b="1">
              <a:solidFill>
                <a:schemeClr val="tx1"/>
              </a:solidFill>
            </a:rPr>
            <a:t>11</a:t>
          </a:r>
          <a:r>
            <a:rPr kumimoji="1" lang="ja-JP" altLang="en-US" sz="2000" b="1">
              <a:solidFill>
                <a:schemeClr val="tx1"/>
              </a:solidFill>
            </a:rPr>
            <a:t>件以上の場合はセンター</a:t>
          </a:r>
          <a:endParaRPr kumimoji="1" lang="en-US" altLang="ja-JP" sz="2000" b="1">
            <a:solidFill>
              <a:schemeClr val="tx1"/>
            </a:solidFill>
          </a:endParaRPr>
        </a:p>
        <a:p>
          <a:pPr algn="l"/>
          <a:r>
            <a:rPr kumimoji="1" lang="ja-JP" altLang="en-US" sz="2000" b="1">
              <a:solidFill>
                <a:schemeClr val="tx1"/>
              </a:solidFill>
            </a:rPr>
            <a:t>職員にお問い合わせ願います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37134" name="Check Box 270" hidden="1">
              <a:extLst>
                <a:ext uri="{63B3BB69-23CF-44E3-9099-C40C66FF867C}">
                  <a14:compatExt spid="_x0000_s37134"/>
                </a:ext>
                <a:ext uri="{FF2B5EF4-FFF2-40B4-BE49-F238E27FC236}">
                  <a16:creationId xmlns:a16="http://schemas.microsoft.com/office/drawing/2014/main" id="{00000000-0008-0000-0500-00000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9</xdr:col>
          <xdr:colOff>0</xdr:colOff>
          <xdr:row>64</xdr:row>
          <xdr:rowOff>0</xdr:rowOff>
        </xdr:to>
        <xdr:sp macro="" textlink="">
          <xdr:nvSpPr>
            <xdr:cNvPr id="37135" name="Check Box 271" hidden="1">
              <a:extLst>
                <a:ext uri="{63B3BB69-23CF-44E3-9099-C40C66FF867C}">
                  <a14:compatExt spid="_x0000_s37135"/>
                </a:ext>
                <a:ext uri="{FF2B5EF4-FFF2-40B4-BE49-F238E27FC236}">
                  <a16:creationId xmlns:a16="http://schemas.microsoft.com/office/drawing/2014/main" id="{00000000-0008-0000-0500-00000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4</xdr:row>
          <xdr:rowOff>7620</xdr:rowOff>
        </xdr:from>
        <xdr:to>
          <xdr:col>9</xdr:col>
          <xdr:colOff>0</xdr:colOff>
          <xdr:row>5</xdr:row>
          <xdr:rowOff>0</xdr:rowOff>
        </xdr:to>
        <xdr:sp macro="" textlink="">
          <xdr:nvSpPr>
            <xdr:cNvPr id="37136" name="Check Box 272" hidden="1">
              <a:extLst>
                <a:ext uri="{63B3BB69-23CF-44E3-9099-C40C66FF867C}">
                  <a14:compatExt spid="_x0000_s37136"/>
                </a:ext>
                <a:ext uri="{FF2B5EF4-FFF2-40B4-BE49-F238E27FC236}">
                  <a16:creationId xmlns:a16="http://schemas.microsoft.com/office/drawing/2014/main" id="{00000000-0008-0000-0500-00001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152399</xdr:colOff>
      <xdr:row>19</xdr:row>
      <xdr:rowOff>110326</xdr:rowOff>
    </xdr:from>
    <xdr:to>
      <xdr:col>11</xdr:col>
      <xdr:colOff>685798</xdr:colOff>
      <xdr:row>33</xdr:row>
      <xdr:rowOff>0</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769" t="16959" r="44799" b="46618"/>
        <a:stretch/>
      </xdr:blipFill>
      <xdr:spPr>
        <a:xfrm>
          <a:off x="152399" y="3615526"/>
          <a:ext cx="8077199" cy="2956724"/>
        </a:xfrm>
        <a:prstGeom prst="rect">
          <a:avLst/>
        </a:prstGeom>
      </xdr:spPr>
    </xdr:pic>
    <xdr:clientData/>
  </xdr:twoCellAnchor>
  <xdr:twoCellAnchor>
    <xdr:from>
      <xdr:col>7</xdr:col>
      <xdr:colOff>581025</xdr:colOff>
      <xdr:row>17</xdr:row>
      <xdr:rowOff>0</xdr:rowOff>
    </xdr:from>
    <xdr:to>
      <xdr:col>9</xdr:col>
      <xdr:colOff>581025</xdr:colOff>
      <xdr:row>19</xdr:row>
      <xdr:rowOff>38100</xdr:rowOff>
    </xdr:to>
    <xdr:sp macro="" textlink="">
      <xdr:nvSpPr>
        <xdr:cNvPr id="4" name="吹き出し: 角を丸めた四角形 3">
          <a:extLst>
            <a:ext uri="{FF2B5EF4-FFF2-40B4-BE49-F238E27FC236}">
              <a16:creationId xmlns:a16="http://schemas.microsoft.com/office/drawing/2014/main" id="{00000000-0008-0000-0600-000004000000}"/>
            </a:ext>
          </a:extLst>
        </xdr:cNvPr>
        <xdr:cNvSpPr/>
      </xdr:nvSpPr>
      <xdr:spPr>
        <a:xfrm>
          <a:off x="5381625" y="3505200"/>
          <a:ext cx="1371600" cy="4762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再表示</a:t>
          </a:r>
        </a:p>
      </xdr:txBody>
    </xdr:sp>
    <xdr:clientData/>
  </xdr:twoCellAnchor>
  <xdr:twoCellAnchor editAs="oneCell">
    <xdr:from>
      <xdr:col>12</xdr:col>
      <xdr:colOff>219075</xdr:colOff>
      <xdr:row>20</xdr:row>
      <xdr:rowOff>0</xdr:rowOff>
    </xdr:from>
    <xdr:to>
      <xdr:col>25</xdr:col>
      <xdr:colOff>598288</xdr:colOff>
      <xdr:row>33</xdr:row>
      <xdr:rowOff>0</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2"/>
        <a:srcRect t="17038" r="37440" b="48883"/>
        <a:stretch/>
      </xdr:blipFill>
      <xdr:spPr>
        <a:xfrm>
          <a:off x="8448675" y="3724275"/>
          <a:ext cx="9294613" cy="2847975"/>
        </a:xfrm>
        <a:prstGeom prst="rect">
          <a:avLst/>
        </a:prstGeom>
      </xdr:spPr>
    </xdr:pic>
    <xdr:clientData/>
  </xdr:twoCellAnchor>
  <xdr:twoCellAnchor>
    <xdr:from>
      <xdr:col>20</xdr:col>
      <xdr:colOff>632400</xdr:colOff>
      <xdr:row>19</xdr:row>
      <xdr:rowOff>200025</xdr:rowOff>
    </xdr:from>
    <xdr:to>
      <xdr:col>22</xdr:col>
      <xdr:colOff>304800</xdr:colOff>
      <xdr:row>32</xdr:row>
      <xdr:rowOff>200025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4348400" y="3705225"/>
          <a:ext cx="1044000" cy="28479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525412</xdr:colOff>
      <xdr:row>34</xdr:row>
      <xdr:rowOff>180975</xdr:rowOff>
    </xdr:from>
    <xdr:to>
      <xdr:col>9</xdr:col>
      <xdr:colOff>0</xdr:colOff>
      <xdr:row>52</xdr:row>
      <xdr:rowOff>180974</xdr:rowOff>
    </xdr:to>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3"/>
        <a:srcRect l="22917" t="13015" r="22918" b="19741"/>
        <a:stretch/>
      </xdr:blipFill>
      <xdr:spPr>
        <a:xfrm>
          <a:off x="525412" y="6972300"/>
          <a:ext cx="5646788" cy="3943349"/>
        </a:xfrm>
        <a:prstGeom prst="rect">
          <a:avLst/>
        </a:prstGeom>
      </xdr:spPr>
    </xdr:pic>
    <xdr:clientData/>
  </xdr:twoCellAnchor>
  <xdr:twoCellAnchor>
    <xdr:from>
      <xdr:col>5</xdr:col>
      <xdr:colOff>217800</xdr:colOff>
      <xdr:row>48</xdr:row>
      <xdr:rowOff>75075</xdr:rowOff>
    </xdr:from>
    <xdr:to>
      <xdr:col>6</xdr:col>
      <xdr:colOff>144000</xdr:colOff>
      <xdr:row>49</xdr:row>
      <xdr:rowOff>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3646800" y="9933450"/>
          <a:ext cx="612000" cy="144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571500</xdr:colOff>
      <xdr:row>35</xdr:row>
      <xdr:rowOff>22049</xdr:rowOff>
    </xdr:from>
    <xdr:to>
      <xdr:col>24</xdr:col>
      <xdr:colOff>676275</xdr:colOff>
      <xdr:row>51</xdr:row>
      <xdr:rowOff>66675</xdr:rowOff>
    </xdr:to>
    <xdr:pic>
      <xdr:nvPicPr>
        <xdr:cNvPr id="9" name="図 8">
          <a:extLst>
            <a:ext uri="{FF2B5EF4-FFF2-40B4-BE49-F238E27FC236}">
              <a16:creationId xmlns:a16="http://schemas.microsoft.com/office/drawing/2014/main" id="{00000000-0008-0000-0600-000009000000}"/>
            </a:ext>
          </a:extLst>
        </xdr:cNvPr>
        <xdr:cNvPicPr>
          <a:picLocks noChangeAspect="1"/>
        </xdr:cNvPicPr>
      </xdr:nvPicPr>
      <xdr:blipFill rotWithShape="1">
        <a:blip xmlns:r="http://schemas.openxmlformats.org/officeDocument/2006/relationships" r:embed="rId4"/>
        <a:srcRect l="-1927" r="34418" b="48883"/>
        <a:stretch/>
      </xdr:blipFill>
      <xdr:spPr>
        <a:xfrm>
          <a:off x="8801100" y="7032449"/>
          <a:ext cx="8334375" cy="3549826"/>
        </a:xfrm>
        <a:prstGeom prst="rect">
          <a:avLst/>
        </a:prstGeom>
      </xdr:spPr>
    </xdr:pic>
    <xdr:clientData/>
  </xdr:twoCellAnchor>
  <xdr:twoCellAnchor>
    <xdr:from>
      <xdr:col>16</xdr:col>
      <xdr:colOff>685799</xdr:colOff>
      <xdr:row>39</xdr:row>
      <xdr:rowOff>0</xdr:rowOff>
    </xdr:from>
    <xdr:to>
      <xdr:col>17</xdr:col>
      <xdr:colOff>467998</xdr:colOff>
      <xdr:row>40</xdr:row>
      <xdr:rowOff>140925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11658599" y="7886700"/>
          <a:ext cx="467999"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56</xdr:row>
      <xdr:rowOff>180975</xdr:rowOff>
    </xdr:from>
    <xdr:to>
      <xdr:col>14</xdr:col>
      <xdr:colOff>502920</xdr:colOff>
      <xdr:row>69</xdr:row>
      <xdr:rowOff>180975</xdr:rowOff>
    </xdr:to>
    <xdr:pic>
      <xdr:nvPicPr>
        <xdr:cNvPr id="12" name="図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5"/>
        <a:srcRect l="-1354" t="17039" r="37597" b="51013"/>
        <a:stretch/>
      </xdr:blipFill>
      <xdr:spPr>
        <a:xfrm>
          <a:off x="0" y="11791950"/>
          <a:ext cx="10104120" cy="2847975"/>
        </a:xfrm>
        <a:prstGeom prst="rect">
          <a:avLst/>
        </a:prstGeom>
      </xdr:spPr>
    </xdr:pic>
    <xdr:clientData/>
  </xdr:twoCellAnchor>
  <xdr:twoCellAnchor>
    <xdr:from>
      <xdr:col>9</xdr:col>
      <xdr:colOff>57150</xdr:colOff>
      <xdr:row>64</xdr:row>
      <xdr:rowOff>0</xdr:rowOff>
    </xdr:from>
    <xdr:to>
      <xdr:col>11</xdr:col>
      <xdr:colOff>0</xdr:colOff>
      <xdr:row>67</xdr:row>
      <xdr:rowOff>161925</xdr:rowOff>
    </xdr:to>
    <xdr:sp macro="" textlink="">
      <xdr:nvSpPr>
        <xdr:cNvPr id="13" name="吹き出し: 角を丸めた四角形 12">
          <a:extLst>
            <a:ext uri="{FF2B5EF4-FFF2-40B4-BE49-F238E27FC236}">
              <a16:creationId xmlns:a16="http://schemas.microsoft.com/office/drawing/2014/main" id="{00000000-0008-0000-0600-00000D000000}"/>
            </a:ext>
          </a:extLst>
        </xdr:cNvPr>
        <xdr:cNvSpPr/>
      </xdr:nvSpPr>
      <xdr:spPr>
        <a:xfrm>
          <a:off x="6229350" y="1336357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rPr>
            <a:t>Ctrl</a:t>
          </a:r>
          <a:r>
            <a:rPr kumimoji="1" lang="ja-JP" altLang="en-US" sz="1100">
              <a:solidFill>
                <a:schemeClr val="tx1"/>
              </a:solidFill>
            </a:rPr>
            <a:t>キーを押下</a:t>
          </a:r>
          <a:endParaRPr kumimoji="1" lang="en-US" altLang="ja-JP" sz="1100">
            <a:solidFill>
              <a:schemeClr val="tx1"/>
            </a:solidFill>
          </a:endParaRPr>
        </a:p>
        <a:p>
          <a:pPr algn="ctr"/>
          <a:r>
            <a:rPr kumimoji="1" lang="ja-JP" altLang="en-US" sz="1100">
              <a:solidFill>
                <a:schemeClr val="tx1"/>
              </a:solidFill>
            </a:rPr>
            <a:t>しながらクリック</a:t>
          </a:r>
        </a:p>
      </xdr:txBody>
    </xdr:sp>
    <xdr:clientData/>
  </xdr:twoCellAnchor>
  <xdr:twoCellAnchor editAs="oneCell">
    <xdr:from>
      <xdr:col>0</xdr:col>
      <xdr:colOff>130626</xdr:colOff>
      <xdr:row>73</xdr:row>
      <xdr:rowOff>0</xdr:rowOff>
    </xdr:from>
    <xdr:to>
      <xdr:col>18</xdr:col>
      <xdr:colOff>0</xdr:colOff>
      <xdr:row>90</xdr:row>
      <xdr:rowOff>0</xdr:rowOff>
    </xdr:to>
    <xdr:pic>
      <xdr:nvPicPr>
        <xdr:cNvPr id="15" name="図 14">
          <a:extLst>
            <a:ext uri="{FF2B5EF4-FFF2-40B4-BE49-F238E27FC236}">
              <a16:creationId xmlns:a16="http://schemas.microsoft.com/office/drawing/2014/main" id="{00000000-0008-0000-0600-00000F000000}"/>
            </a:ext>
          </a:extLst>
        </xdr:cNvPr>
        <xdr:cNvPicPr>
          <a:picLocks noChangeAspect="1"/>
        </xdr:cNvPicPr>
      </xdr:nvPicPr>
      <xdr:blipFill rotWithShape="1">
        <a:blip xmlns:r="http://schemas.openxmlformats.org/officeDocument/2006/relationships" r:embed="rId6"/>
        <a:srcRect t="2964" r="17490" b="52308"/>
        <a:stretch/>
      </xdr:blipFill>
      <xdr:spPr>
        <a:xfrm>
          <a:off x="130626" y="15335250"/>
          <a:ext cx="12213774" cy="3724275"/>
        </a:xfrm>
        <a:prstGeom prst="rect">
          <a:avLst/>
        </a:prstGeom>
      </xdr:spPr>
    </xdr:pic>
    <xdr:clientData/>
  </xdr:twoCellAnchor>
  <xdr:twoCellAnchor>
    <xdr:from>
      <xdr:col>14</xdr:col>
      <xdr:colOff>466724</xdr:colOff>
      <xdr:row>83</xdr:row>
      <xdr:rowOff>0</xdr:rowOff>
    </xdr:from>
    <xdr:to>
      <xdr:col>16</xdr:col>
      <xdr:colOff>685799</xdr:colOff>
      <xdr:row>84</xdr:row>
      <xdr:rowOff>140925</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10067924" y="17526000"/>
          <a:ext cx="1590675"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85725</xdr:colOff>
      <xdr:row>92</xdr:row>
      <xdr:rowOff>85725</xdr:rowOff>
    </xdr:from>
    <xdr:to>
      <xdr:col>13</xdr:col>
      <xdr:colOff>203752</xdr:colOff>
      <xdr:row>111</xdr:row>
      <xdr:rowOff>0</xdr:rowOff>
    </xdr:to>
    <xdr:pic>
      <xdr:nvPicPr>
        <xdr:cNvPr id="17" name="図 16">
          <a:extLst>
            <a:ext uri="{FF2B5EF4-FFF2-40B4-BE49-F238E27FC236}">
              <a16:creationId xmlns:a16="http://schemas.microsoft.com/office/drawing/2014/main" id="{00000000-0008-0000-0600-000011000000}"/>
            </a:ext>
          </a:extLst>
        </xdr:cNvPr>
        <xdr:cNvPicPr>
          <a:picLocks noChangeAspect="1"/>
        </xdr:cNvPicPr>
      </xdr:nvPicPr>
      <xdr:blipFill rotWithShape="1">
        <a:blip xmlns:r="http://schemas.openxmlformats.org/officeDocument/2006/relationships" r:embed="rId7"/>
        <a:srcRect t="17039" r="37440" b="32770"/>
        <a:stretch/>
      </xdr:blipFill>
      <xdr:spPr>
        <a:xfrm>
          <a:off x="85725" y="19583400"/>
          <a:ext cx="9033427" cy="4076700"/>
        </a:xfrm>
        <a:prstGeom prst="rect">
          <a:avLst/>
        </a:prstGeom>
      </xdr:spPr>
    </xdr:pic>
    <xdr:clientData/>
  </xdr:twoCellAnchor>
  <xdr:twoCellAnchor>
    <xdr:from>
      <xdr:col>8</xdr:col>
      <xdr:colOff>0</xdr:colOff>
      <xdr:row>109</xdr:row>
      <xdr:rowOff>0</xdr:rowOff>
    </xdr:from>
    <xdr:to>
      <xdr:col>11</xdr:col>
      <xdr:colOff>0</xdr:colOff>
      <xdr:row>110</xdr:row>
      <xdr:rowOff>140925</xdr:rowOff>
    </xdr:to>
    <xdr:sp macro="" textlink="">
      <xdr:nvSpPr>
        <xdr:cNvPr id="18" name="正方形/長方形 17">
          <a:extLst>
            <a:ext uri="{FF2B5EF4-FFF2-40B4-BE49-F238E27FC236}">
              <a16:creationId xmlns:a16="http://schemas.microsoft.com/office/drawing/2014/main" id="{00000000-0008-0000-0600-000012000000}"/>
            </a:ext>
          </a:extLst>
        </xdr:cNvPr>
        <xdr:cNvSpPr/>
      </xdr:nvSpPr>
      <xdr:spPr>
        <a:xfrm>
          <a:off x="5486400" y="23221950"/>
          <a:ext cx="2057400"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342899</xdr:colOff>
      <xdr:row>93</xdr:row>
      <xdr:rowOff>0</xdr:rowOff>
    </xdr:from>
    <xdr:to>
      <xdr:col>27</xdr:col>
      <xdr:colOff>114300</xdr:colOff>
      <xdr:row>111</xdr:row>
      <xdr:rowOff>0</xdr:rowOff>
    </xdr:to>
    <xdr:pic>
      <xdr:nvPicPr>
        <xdr:cNvPr id="19" name="図 18">
          <a:extLst>
            <a:ext uri="{FF2B5EF4-FFF2-40B4-BE49-F238E27FC236}">
              <a16:creationId xmlns:a16="http://schemas.microsoft.com/office/drawing/2014/main" id="{00000000-0008-0000-0600-000013000000}"/>
            </a:ext>
          </a:extLst>
        </xdr:cNvPr>
        <xdr:cNvPicPr>
          <a:picLocks noChangeAspect="1"/>
        </xdr:cNvPicPr>
      </xdr:nvPicPr>
      <xdr:blipFill rotWithShape="1">
        <a:blip xmlns:r="http://schemas.openxmlformats.org/officeDocument/2006/relationships" r:embed="rId8"/>
        <a:srcRect l="-312" t="18798" r="23427" b="23694"/>
        <a:stretch/>
      </xdr:blipFill>
      <xdr:spPr>
        <a:xfrm>
          <a:off x="9258299" y="19716750"/>
          <a:ext cx="9372601" cy="3943350"/>
        </a:xfrm>
        <a:prstGeom prst="rect">
          <a:avLst/>
        </a:prstGeom>
      </xdr:spPr>
    </xdr:pic>
    <xdr:clientData/>
  </xdr:twoCellAnchor>
  <xdr:twoCellAnchor>
    <xdr:from>
      <xdr:col>22</xdr:col>
      <xdr:colOff>609600</xdr:colOff>
      <xdr:row>101</xdr:row>
      <xdr:rowOff>0</xdr:rowOff>
    </xdr:from>
    <xdr:to>
      <xdr:col>25</xdr:col>
      <xdr:colOff>0</xdr:colOff>
      <xdr:row>102</xdr:row>
      <xdr:rowOff>140925</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5697200" y="21469350"/>
          <a:ext cx="1447800"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96</xdr:row>
      <xdr:rowOff>0</xdr:rowOff>
    </xdr:from>
    <xdr:to>
      <xdr:col>24</xdr:col>
      <xdr:colOff>628650</xdr:colOff>
      <xdr:row>99</xdr:row>
      <xdr:rowOff>161925</xdr:rowOff>
    </xdr:to>
    <xdr:sp macro="" textlink="">
      <xdr:nvSpPr>
        <xdr:cNvPr id="21" name="吹き出し: 角を丸めた四角形 20">
          <a:extLst>
            <a:ext uri="{FF2B5EF4-FFF2-40B4-BE49-F238E27FC236}">
              <a16:creationId xmlns:a16="http://schemas.microsoft.com/office/drawing/2014/main" id="{00000000-0008-0000-0600-000015000000}"/>
            </a:ext>
          </a:extLst>
        </xdr:cNvPr>
        <xdr:cNvSpPr/>
      </xdr:nvSpPr>
      <xdr:spPr>
        <a:xfrm>
          <a:off x="15773400" y="2037397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同じ行のＪ列の</a:t>
          </a:r>
          <a:endParaRPr kumimoji="1" lang="en-US" altLang="ja-JP" sz="1100">
            <a:solidFill>
              <a:schemeClr val="tx1"/>
            </a:solidFill>
          </a:endParaRPr>
        </a:p>
        <a:p>
          <a:pPr algn="ctr"/>
          <a:r>
            <a:rPr kumimoji="1" lang="ja-JP" altLang="en-US" sz="1100">
              <a:solidFill>
                <a:schemeClr val="tx1"/>
              </a:solidFill>
            </a:rPr>
            <a:t>セルを選択</a:t>
          </a:r>
          <a:endParaRPr kumimoji="1" lang="en-US" altLang="ja-JP" sz="1100">
            <a:solidFill>
              <a:schemeClr val="tx1"/>
            </a:solidFill>
          </a:endParaRPr>
        </a:p>
      </xdr:txBody>
    </xdr:sp>
    <xdr:clientData/>
  </xdr:twoCellAnchor>
  <xdr:twoCellAnchor editAs="oneCell">
    <xdr:from>
      <xdr:col>0</xdr:col>
      <xdr:colOff>133350</xdr:colOff>
      <xdr:row>115</xdr:row>
      <xdr:rowOff>38100</xdr:rowOff>
    </xdr:from>
    <xdr:to>
      <xdr:col>14</xdr:col>
      <xdr:colOff>0</xdr:colOff>
      <xdr:row>128</xdr:row>
      <xdr:rowOff>214577</xdr:rowOff>
    </xdr:to>
    <xdr:pic>
      <xdr:nvPicPr>
        <xdr:cNvPr id="22" name="図 21">
          <a:extLst>
            <a:ext uri="{FF2B5EF4-FFF2-40B4-BE49-F238E27FC236}">
              <a16:creationId xmlns:a16="http://schemas.microsoft.com/office/drawing/2014/main" id="{00000000-0008-0000-0600-000016000000}"/>
            </a:ext>
          </a:extLst>
        </xdr:cNvPr>
        <xdr:cNvPicPr>
          <a:picLocks noChangeAspect="1"/>
        </xdr:cNvPicPr>
      </xdr:nvPicPr>
      <xdr:blipFill rotWithShape="1">
        <a:blip xmlns:r="http://schemas.openxmlformats.org/officeDocument/2006/relationships" r:embed="rId9"/>
        <a:srcRect t="17039" r="36242" b="46753"/>
        <a:stretch/>
      </xdr:blipFill>
      <xdr:spPr>
        <a:xfrm>
          <a:off x="133350" y="24574500"/>
          <a:ext cx="9467850" cy="3024452"/>
        </a:xfrm>
        <a:prstGeom prst="rect">
          <a:avLst/>
        </a:prstGeom>
      </xdr:spPr>
    </xdr:pic>
    <xdr:clientData/>
  </xdr:twoCellAnchor>
  <xdr:twoCellAnchor>
    <xdr:from>
      <xdr:col>9</xdr:col>
      <xdr:colOff>104774</xdr:colOff>
      <xdr:row>125</xdr:row>
      <xdr:rowOff>0</xdr:rowOff>
    </xdr:from>
    <xdr:to>
      <xdr:col>13</xdr:col>
      <xdr:colOff>685799</xdr:colOff>
      <xdr:row>126</xdr:row>
      <xdr:rowOff>140925</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6276974" y="26727150"/>
          <a:ext cx="3324225"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120</xdr:row>
      <xdr:rowOff>57150</xdr:rowOff>
    </xdr:from>
    <xdr:to>
      <xdr:col>12</xdr:col>
      <xdr:colOff>0</xdr:colOff>
      <xdr:row>124</xdr:row>
      <xdr:rowOff>0</xdr:rowOff>
    </xdr:to>
    <xdr:sp macro="" textlink="">
      <xdr:nvSpPr>
        <xdr:cNvPr id="24" name="吹き出し: 角を丸めた四角形 23">
          <a:extLst>
            <a:ext uri="{FF2B5EF4-FFF2-40B4-BE49-F238E27FC236}">
              <a16:creationId xmlns:a16="http://schemas.microsoft.com/office/drawing/2014/main" id="{00000000-0008-0000-0600-000018000000}"/>
            </a:ext>
          </a:extLst>
        </xdr:cNvPr>
        <xdr:cNvSpPr/>
      </xdr:nvSpPr>
      <xdr:spPr>
        <a:xfrm>
          <a:off x="6915150" y="2568892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上の行の計算式をコピー</a:t>
          </a:r>
          <a:endParaRPr kumimoji="1" lang="en-US" altLang="ja-JP" sz="1100">
            <a:solidFill>
              <a:schemeClr val="tx1"/>
            </a:solidFill>
          </a:endParaRPr>
        </a:p>
      </xdr:txBody>
    </xdr:sp>
    <xdr:clientData/>
  </xdr:twoCellAnchor>
  <xdr:twoCellAnchor editAs="oneCell">
    <xdr:from>
      <xdr:col>0</xdr:col>
      <xdr:colOff>0</xdr:colOff>
      <xdr:row>132</xdr:row>
      <xdr:rowOff>133350</xdr:rowOff>
    </xdr:from>
    <xdr:to>
      <xdr:col>17</xdr:col>
      <xdr:colOff>590550</xdr:colOff>
      <xdr:row>155</xdr:row>
      <xdr:rowOff>54164</xdr:rowOff>
    </xdr:to>
    <xdr:pic>
      <xdr:nvPicPr>
        <xdr:cNvPr id="26" name="図 25">
          <a:extLst>
            <a:ext uri="{FF2B5EF4-FFF2-40B4-BE49-F238E27FC236}">
              <a16:creationId xmlns:a16="http://schemas.microsoft.com/office/drawing/2014/main" id="{00000000-0008-0000-0600-00001A000000}"/>
            </a:ext>
          </a:extLst>
        </xdr:cNvPr>
        <xdr:cNvPicPr>
          <a:picLocks noChangeAspect="1"/>
        </xdr:cNvPicPr>
      </xdr:nvPicPr>
      <xdr:blipFill rotWithShape="1">
        <a:blip xmlns:r="http://schemas.openxmlformats.org/officeDocument/2006/relationships" r:embed="rId10"/>
        <a:srcRect l="104" t="17410" r="1863" b="12026"/>
        <a:stretch/>
      </xdr:blipFill>
      <xdr:spPr>
        <a:xfrm>
          <a:off x="0" y="29051250"/>
          <a:ext cx="12249150" cy="4959539"/>
        </a:xfrm>
        <a:prstGeom prst="rect">
          <a:avLst/>
        </a:prstGeom>
      </xdr:spPr>
    </xdr:pic>
    <xdr:clientData/>
  </xdr:twoCellAnchor>
  <xdr:twoCellAnchor>
    <xdr:from>
      <xdr:col>13</xdr:col>
      <xdr:colOff>381001</xdr:colOff>
      <xdr:row>143</xdr:row>
      <xdr:rowOff>85725</xdr:rowOff>
    </xdr:from>
    <xdr:to>
      <xdr:col>15</xdr:col>
      <xdr:colOff>542925</xdr:colOff>
      <xdr:row>147</xdr:row>
      <xdr:rowOff>28575</xdr:rowOff>
    </xdr:to>
    <xdr:sp macro="" textlink="">
      <xdr:nvSpPr>
        <xdr:cNvPr id="27" name="吹き出し: 角を丸めた四角形 26">
          <a:extLst>
            <a:ext uri="{FF2B5EF4-FFF2-40B4-BE49-F238E27FC236}">
              <a16:creationId xmlns:a16="http://schemas.microsoft.com/office/drawing/2014/main" id="{00000000-0008-0000-0600-00001B000000}"/>
            </a:ext>
          </a:extLst>
        </xdr:cNvPr>
        <xdr:cNvSpPr/>
      </xdr:nvSpPr>
      <xdr:spPr>
        <a:xfrm>
          <a:off x="9296401" y="31413450"/>
          <a:ext cx="1533524"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行の加除を行った場合は、当該計算式を確認すること</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tic.pref.ibaraki.jp/facilit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tic.pref.ibaraki.jp/facility/"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itic.pref.ibaraki.jp/facility/"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itic.pref.ibaraki.jp/facility/"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5.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6.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O108"/>
  <sheetViews>
    <sheetView showGridLines="0" view="pageBreakPreview" zoomScaleNormal="100" zoomScaleSheetLayoutView="100" workbookViewId="0">
      <selection activeCell="BX54" sqref="BX54"/>
    </sheetView>
  </sheetViews>
  <sheetFormatPr defaultColWidth="1.88671875" defaultRowHeight="11.25" customHeight="1"/>
  <cols>
    <col min="1" max="2" width="1.88671875" style="103" customWidth="1"/>
    <col min="3" max="11" width="1.88671875" style="103"/>
    <col min="12" max="12" width="3.44140625" style="103" bestFit="1" customWidth="1"/>
    <col min="13" max="41" width="1.88671875" style="103"/>
    <col min="42" max="42" width="1.88671875" style="103" customWidth="1"/>
    <col min="43" max="53" width="1.88671875" style="103"/>
    <col min="54" max="54" width="2.44140625" style="103" bestFit="1" customWidth="1"/>
    <col min="55" max="55" width="1.88671875" style="103"/>
    <col min="56" max="56" width="3" style="103" bestFit="1" customWidth="1"/>
    <col min="57" max="57" width="7.88671875" style="103" customWidth="1"/>
    <col min="58" max="58" width="5.44140625" style="103" customWidth="1"/>
    <col min="59" max="59" width="5.6640625" style="103" customWidth="1"/>
    <col min="60" max="60" width="4.6640625" style="103" customWidth="1"/>
    <col min="61" max="64" width="1.88671875" style="103" customWidth="1"/>
    <col min="65" max="67" width="1.88671875" style="103" hidden="1" customWidth="1"/>
    <col min="68" max="68" width="31" style="103" hidden="1" customWidth="1"/>
    <col min="69" max="69" width="11.88671875" style="103" hidden="1" customWidth="1"/>
    <col min="70" max="70" width="9.44140625" style="103" hidden="1" customWidth="1"/>
    <col min="71" max="71" width="10.44140625" style="103" hidden="1" customWidth="1"/>
    <col min="72" max="73" width="10.21875" style="103" hidden="1" customWidth="1"/>
    <col min="74" max="75" width="9.6640625" style="103" hidden="1" customWidth="1"/>
    <col min="76" max="77" width="9.6640625" style="103" customWidth="1"/>
    <col min="78" max="79" width="2.33203125" style="103" customWidth="1"/>
    <col min="80" max="16384" width="1.88671875" style="103"/>
  </cols>
  <sheetData>
    <row r="1" spans="2:79" s="94" customFormat="1" ht="11.25" customHeight="1">
      <c r="B1" s="532" t="s">
        <v>390</v>
      </c>
      <c r="C1" s="533"/>
      <c r="D1" s="533"/>
      <c r="E1" s="533"/>
      <c r="F1" s="533"/>
      <c r="G1" s="534"/>
      <c r="H1" s="538" t="s">
        <v>24</v>
      </c>
      <c r="I1" s="525"/>
      <c r="J1" s="525"/>
      <c r="K1" s="524" t="s">
        <v>383</v>
      </c>
      <c r="L1" s="524"/>
      <c r="M1" s="524"/>
      <c r="N1" s="525" t="s">
        <v>20</v>
      </c>
      <c r="O1" s="525"/>
      <c r="P1" s="524"/>
      <c r="Q1" s="524"/>
      <c r="R1" s="524"/>
      <c r="S1" s="525" t="s">
        <v>21</v>
      </c>
      <c r="T1" s="525"/>
      <c r="U1" s="524"/>
      <c r="V1" s="524"/>
      <c r="W1" s="524"/>
      <c r="X1" s="525" t="s">
        <v>23</v>
      </c>
      <c r="Y1" s="526"/>
      <c r="AE1" s="529" t="s">
        <v>477</v>
      </c>
      <c r="AF1" s="529"/>
      <c r="AG1" s="529"/>
      <c r="AH1" s="529"/>
      <c r="AI1" s="529"/>
      <c r="AJ1" s="529"/>
      <c r="AK1" s="529"/>
      <c r="AL1" s="529"/>
      <c r="AM1" s="529"/>
      <c r="AN1" s="529"/>
      <c r="AO1" s="529"/>
      <c r="AP1" s="529"/>
      <c r="AQ1" s="529"/>
      <c r="AR1" s="529"/>
      <c r="AS1" s="529"/>
      <c r="AT1" s="529"/>
      <c r="AU1" s="529"/>
      <c r="AV1" s="529"/>
      <c r="AW1" s="529"/>
      <c r="AX1" s="529"/>
      <c r="AY1" s="529"/>
    </row>
    <row r="2" spans="2:79" s="94" customFormat="1" ht="11.25" customHeight="1" thickBot="1">
      <c r="B2" s="535"/>
      <c r="C2" s="536"/>
      <c r="D2" s="536"/>
      <c r="E2" s="536"/>
      <c r="F2" s="536"/>
      <c r="G2" s="537"/>
      <c r="H2" s="539"/>
      <c r="I2" s="527"/>
      <c r="J2" s="527"/>
      <c r="K2" s="95"/>
      <c r="L2" s="95"/>
      <c r="M2" s="95"/>
      <c r="N2" s="527"/>
      <c r="O2" s="527"/>
      <c r="P2" s="95"/>
      <c r="Q2" s="95"/>
      <c r="R2" s="95"/>
      <c r="S2" s="527"/>
      <c r="T2" s="527"/>
      <c r="U2" s="95"/>
      <c r="V2" s="95"/>
      <c r="W2" s="95"/>
      <c r="X2" s="527"/>
      <c r="Y2" s="528"/>
    </row>
    <row r="3" spans="2:79" s="94" customFormat="1" ht="11.25" customHeight="1">
      <c r="B3" s="94" t="s">
        <v>419</v>
      </c>
      <c r="C3" s="96"/>
      <c r="D3" s="96"/>
      <c r="E3" s="96"/>
      <c r="F3" s="96"/>
      <c r="G3" s="97"/>
      <c r="H3" s="98"/>
      <c r="I3" s="98"/>
      <c r="J3" s="98"/>
      <c r="K3" s="99"/>
      <c r="L3" s="99"/>
      <c r="M3" s="99"/>
      <c r="N3" s="98"/>
      <c r="O3" s="98"/>
      <c r="P3" s="99"/>
      <c r="Q3" s="99"/>
      <c r="R3" s="99"/>
      <c r="S3" s="98"/>
      <c r="T3" s="98"/>
      <c r="U3" s="99"/>
      <c r="V3" s="99"/>
      <c r="W3" s="99"/>
      <c r="X3" s="98"/>
      <c r="Y3" s="98"/>
    </row>
    <row r="4" spans="2:79" s="100" customFormat="1" ht="11.25" customHeight="1">
      <c r="B4" s="530" t="s">
        <v>16</v>
      </c>
      <c r="C4" s="530"/>
      <c r="D4" s="530"/>
      <c r="E4" s="530"/>
      <c r="F4" s="531" t="s">
        <v>10</v>
      </c>
      <c r="G4" s="531"/>
      <c r="H4" s="531"/>
      <c r="I4" s="531"/>
      <c r="J4" s="531"/>
      <c r="K4" s="531" t="s">
        <v>9</v>
      </c>
      <c r="L4" s="531"/>
      <c r="M4" s="531"/>
      <c r="N4" s="531"/>
      <c r="O4" s="531"/>
      <c r="P4" s="531" t="s">
        <v>11</v>
      </c>
      <c r="Q4" s="531"/>
      <c r="R4" s="531"/>
      <c r="S4" s="531"/>
      <c r="T4" s="531"/>
      <c r="U4" s="531"/>
      <c r="V4" s="531"/>
      <c r="W4" s="531"/>
      <c r="X4" s="531"/>
      <c r="Y4" s="531"/>
      <c r="Z4" s="531"/>
      <c r="AA4" s="531" t="s">
        <v>15</v>
      </c>
      <c r="AB4" s="531"/>
      <c r="AC4" s="531"/>
      <c r="AD4" s="531"/>
      <c r="AE4" s="531"/>
      <c r="BZ4" s="94"/>
      <c r="CA4" s="94"/>
    </row>
    <row r="5" spans="2:79" s="100" customFormat="1" ht="11.25" customHeight="1">
      <c r="B5" s="517"/>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BY5" s="94"/>
      <c r="BZ5" s="94"/>
      <c r="CA5" s="94"/>
    </row>
    <row r="6" spans="2:79" s="100" customFormat="1" ht="11.25" customHeight="1">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BZ6" s="94"/>
      <c r="CA6" s="94"/>
    </row>
    <row r="7" spans="2:79" s="100" customFormat="1" ht="11.25" customHeight="1">
      <c r="B7" s="517"/>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BY7" s="94"/>
      <c r="BZ7" s="94"/>
      <c r="CA7" s="94"/>
    </row>
    <row r="8" spans="2:79" s="100" customFormat="1" ht="11.25" customHeight="1">
      <c r="B8" s="517"/>
      <c r="C8" s="517"/>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BE8" s="101"/>
      <c r="BF8" s="101"/>
      <c r="BG8" s="101"/>
      <c r="BH8" s="101"/>
      <c r="BI8" s="102"/>
      <c r="BJ8" s="102"/>
      <c r="BK8" s="102"/>
      <c r="BL8" s="102"/>
      <c r="BM8" s="102"/>
      <c r="BN8" s="102"/>
      <c r="BO8" s="102"/>
      <c r="BP8" s="102"/>
      <c r="BQ8" s="102"/>
      <c r="BR8" s="103"/>
      <c r="BZ8" s="94"/>
      <c r="CA8" s="94"/>
    </row>
    <row r="9" spans="2:79" s="100" customFormat="1" ht="6" customHeight="1" thickBot="1">
      <c r="B9" s="103"/>
      <c r="C9" s="103"/>
      <c r="D9" s="103"/>
      <c r="E9" s="103"/>
      <c r="F9" s="104"/>
      <c r="G9" s="105"/>
      <c r="H9" s="103"/>
      <c r="I9" s="103"/>
      <c r="J9" s="103"/>
      <c r="K9" s="103"/>
      <c r="L9" s="103"/>
      <c r="M9" s="103"/>
      <c r="N9" s="103"/>
      <c r="O9" s="103"/>
      <c r="BE9" s="106"/>
      <c r="BF9" s="106"/>
      <c r="BG9" s="106"/>
      <c r="BH9" s="106"/>
      <c r="BI9" s="106"/>
      <c r="BJ9" s="106"/>
      <c r="BK9" s="106"/>
      <c r="BL9" s="106"/>
      <c r="BM9" s="106"/>
      <c r="BN9" s="106"/>
      <c r="BO9" s="106"/>
      <c r="BP9" s="106"/>
      <c r="BQ9" s="106"/>
      <c r="BY9" s="94"/>
      <c r="BZ9" s="94"/>
      <c r="CA9" s="94"/>
    </row>
    <row r="10" spans="2:79" ht="11.25" customHeight="1">
      <c r="B10" s="518" t="s">
        <v>7</v>
      </c>
      <c r="C10" s="519"/>
      <c r="D10" s="519"/>
      <c r="E10" s="519"/>
      <c r="F10" s="519"/>
      <c r="G10" s="519"/>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c r="AP10" s="519"/>
      <c r="AQ10" s="519"/>
      <c r="AR10" s="519"/>
      <c r="AS10" s="519"/>
      <c r="AT10" s="519"/>
      <c r="AU10" s="519"/>
      <c r="AV10" s="519"/>
      <c r="AW10" s="519"/>
      <c r="AX10" s="519"/>
      <c r="AY10" s="519"/>
      <c r="AZ10" s="519"/>
      <c r="BA10" s="520"/>
      <c r="BI10" s="101"/>
      <c r="BJ10" s="101"/>
      <c r="BK10" s="101"/>
      <c r="BL10" s="101"/>
      <c r="BM10" s="101"/>
      <c r="BN10" s="101"/>
      <c r="BO10" s="101"/>
      <c r="BP10" s="101"/>
      <c r="BQ10" s="101"/>
      <c r="BT10" s="512"/>
      <c r="BU10" s="512"/>
      <c r="BV10" s="512"/>
      <c r="BW10" s="512"/>
      <c r="BX10" s="512"/>
      <c r="BY10" s="100"/>
      <c r="BZ10" s="94"/>
      <c r="CA10" s="94"/>
    </row>
    <row r="11" spans="2:79" ht="11.25" customHeight="1">
      <c r="B11" s="521"/>
      <c r="C11" s="522"/>
      <c r="D11" s="522"/>
      <c r="E11" s="522"/>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3"/>
      <c r="BD11" s="513" t="s">
        <v>496</v>
      </c>
      <c r="BE11" s="513"/>
      <c r="BF11" s="513"/>
      <c r="BG11" s="513"/>
      <c r="BH11" s="107"/>
      <c r="BI11" s="107"/>
      <c r="BJ11" s="107"/>
      <c r="BK11" s="107"/>
      <c r="BL11" s="101"/>
      <c r="BM11" s="101"/>
      <c r="BN11" s="101"/>
      <c r="BO11" s="101"/>
      <c r="BP11" s="101"/>
      <c r="BQ11" s="101"/>
      <c r="BY11" s="94"/>
      <c r="BZ11" s="94"/>
      <c r="CA11" s="94"/>
    </row>
    <row r="12" spans="2:79" ht="11.25" customHeight="1">
      <c r="B12" s="521"/>
      <c r="C12" s="522"/>
      <c r="D12" s="522"/>
      <c r="E12" s="522"/>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3"/>
      <c r="BD12" s="513"/>
      <c r="BE12" s="513"/>
      <c r="BF12" s="513"/>
      <c r="BG12" s="513"/>
      <c r="BH12" s="107"/>
      <c r="BI12" s="107"/>
      <c r="BJ12" s="107"/>
      <c r="BK12" s="107"/>
      <c r="BL12" s="106"/>
      <c r="BM12" s="106"/>
      <c r="BN12" s="106"/>
      <c r="BO12" s="106"/>
      <c r="BP12" s="106"/>
      <c r="BQ12" s="106"/>
      <c r="BY12" s="100"/>
      <c r="BZ12" s="94"/>
      <c r="CA12" s="94"/>
    </row>
    <row r="13" spans="2:79" s="108" customFormat="1" ht="18">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514" t="s">
        <v>24</v>
      </c>
      <c r="AI13" s="514"/>
      <c r="AJ13" s="514"/>
      <c r="AK13" s="515">
        <v>7</v>
      </c>
      <c r="AL13" s="515"/>
      <c r="AM13" s="515"/>
      <c r="AN13" s="514" t="s">
        <v>20</v>
      </c>
      <c r="AO13" s="514"/>
      <c r="AP13" s="515">
        <v>10</v>
      </c>
      <c r="AQ13" s="515"/>
      <c r="AR13" s="515"/>
      <c r="AS13" s="514" t="s">
        <v>21</v>
      </c>
      <c r="AT13" s="514"/>
      <c r="AU13" s="515">
        <v>1</v>
      </c>
      <c r="AV13" s="515"/>
      <c r="AW13" s="515"/>
      <c r="AX13" s="514" t="s">
        <v>23</v>
      </c>
      <c r="AY13" s="514"/>
      <c r="AZ13" s="111"/>
      <c r="BA13" s="112"/>
      <c r="BD13" s="516">
        <f ca="1">YEAR(TODAY())-2018</f>
        <v>7</v>
      </c>
      <c r="BE13" s="516"/>
      <c r="BF13" s="113">
        <f ca="1">MONTH(TODAY())</f>
        <v>9</v>
      </c>
      <c r="BG13" s="114">
        <f ca="1">DAY(TODAY())</f>
        <v>30</v>
      </c>
      <c r="BH13" s="113"/>
      <c r="BJ13" s="114"/>
      <c r="BK13" s="114"/>
      <c r="BL13" s="114"/>
      <c r="BY13" s="94"/>
      <c r="BZ13" s="94"/>
      <c r="CA13" s="94"/>
    </row>
    <row r="14" spans="2:79" s="108" customFormat="1" ht="6.75" customHeight="1">
      <c r="B14" s="115"/>
      <c r="AH14" s="116"/>
      <c r="AI14" s="116"/>
      <c r="AJ14" s="116"/>
      <c r="AK14" s="116"/>
      <c r="AL14" s="116"/>
      <c r="AM14" s="116"/>
      <c r="AN14" s="116"/>
      <c r="AO14" s="116"/>
      <c r="AP14" s="116"/>
      <c r="AQ14" s="116"/>
      <c r="AR14" s="116"/>
      <c r="AS14" s="116"/>
      <c r="AT14" s="116"/>
      <c r="AU14" s="116"/>
      <c r="AV14" s="116"/>
      <c r="AW14" s="116"/>
      <c r="AX14" s="116"/>
      <c r="AY14" s="111"/>
      <c r="AZ14" s="111"/>
      <c r="BA14" s="112"/>
      <c r="BY14" s="100"/>
      <c r="BZ14" s="94"/>
      <c r="CA14" s="94"/>
    </row>
    <row r="15" spans="2:79" s="108" customFormat="1" ht="11.25" customHeight="1">
      <c r="B15" s="115"/>
      <c r="C15" s="503" t="s">
        <v>8</v>
      </c>
      <c r="D15" s="503"/>
      <c r="E15" s="503"/>
      <c r="F15" s="503"/>
      <c r="G15" s="503"/>
      <c r="H15" s="503"/>
      <c r="I15" s="503"/>
      <c r="J15" s="503"/>
      <c r="K15" s="503"/>
      <c r="L15" s="503"/>
      <c r="M15" s="503"/>
      <c r="N15" s="503"/>
      <c r="O15" s="503"/>
      <c r="P15" s="503"/>
      <c r="Q15" s="503"/>
      <c r="R15" s="503"/>
      <c r="S15" s="503"/>
      <c r="T15" s="503"/>
      <c r="U15" s="503"/>
      <c r="V15" s="503"/>
      <c r="W15" s="503"/>
      <c r="X15" s="503"/>
      <c r="AI15" s="117"/>
      <c r="AJ15" s="117"/>
      <c r="AK15" s="117"/>
      <c r="AL15" s="117"/>
      <c r="AM15" s="117"/>
      <c r="AN15" s="117"/>
      <c r="AO15" s="117"/>
      <c r="AP15" s="117"/>
      <c r="AQ15" s="117"/>
      <c r="AR15" s="117"/>
      <c r="AS15" s="117"/>
      <c r="AT15" s="117"/>
      <c r="AU15" s="117"/>
      <c r="AV15" s="117"/>
      <c r="AW15" s="117"/>
      <c r="AX15" s="117"/>
      <c r="AY15" s="117"/>
      <c r="AZ15" s="117"/>
      <c r="BA15" s="118"/>
      <c r="BY15" s="94"/>
      <c r="BZ15" s="94"/>
      <c r="CA15" s="94"/>
    </row>
    <row r="16" spans="2:79" s="108" customFormat="1" ht="11.25" customHeight="1">
      <c r="B16" s="115"/>
      <c r="C16" s="503"/>
      <c r="D16" s="503"/>
      <c r="E16" s="503"/>
      <c r="F16" s="503"/>
      <c r="G16" s="503"/>
      <c r="H16" s="503"/>
      <c r="I16" s="503"/>
      <c r="J16" s="503"/>
      <c r="K16" s="503"/>
      <c r="L16" s="503"/>
      <c r="M16" s="503"/>
      <c r="N16" s="503"/>
      <c r="O16" s="503"/>
      <c r="P16" s="503"/>
      <c r="Q16" s="503"/>
      <c r="R16" s="503"/>
      <c r="S16" s="503"/>
      <c r="T16" s="503"/>
      <c r="U16" s="503"/>
      <c r="V16" s="503"/>
      <c r="W16" s="503"/>
      <c r="X16" s="503"/>
      <c r="AD16" s="326"/>
      <c r="AE16" s="326"/>
      <c r="AF16" s="326"/>
      <c r="AG16" s="326"/>
      <c r="AH16" s="326"/>
      <c r="AI16" s="504" t="s">
        <v>1</v>
      </c>
      <c r="AJ16" s="504"/>
      <c r="AK16" s="504"/>
      <c r="AL16" s="505" t="s">
        <v>400</v>
      </c>
      <c r="AM16" s="505"/>
      <c r="AN16" s="505"/>
      <c r="AO16" s="505"/>
      <c r="AP16" s="505"/>
      <c r="AQ16" s="505"/>
      <c r="AR16" s="505"/>
      <c r="AS16" s="505"/>
      <c r="AT16" s="505"/>
      <c r="AU16" s="505"/>
      <c r="AV16" s="505"/>
      <c r="AW16" s="505"/>
      <c r="AX16" s="505"/>
      <c r="AY16" s="505"/>
      <c r="AZ16" s="505"/>
      <c r="BA16" s="119"/>
      <c r="BY16" s="100"/>
      <c r="BZ16" s="94"/>
      <c r="CA16" s="94"/>
    </row>
    <row r="17" spans="2:79" s="108" customFormat="1" ht="11.25" customHeight="1">
      <c r="B17" s="115"/>
      <c r="C17" s="503"/>
      <c r="D17" s="503"/>
      <c r="E17" s="503"/>
      <c r="F17" s="503"/>
      <c r="G17" s="503"/>
      <c r="H17" s="503"/>
      <c r="I17" s="503"/>
      <c r="J17" s="503"/>
      <c r="K17" s="503"/>
      <c r="L17" s="503"/>
      <c r="M17" s="503"/>
      <c r="N17" s="503"/>
      <c r="O17" s="503"/>
      <c r="P17" s="503"/>
      <c r="Q17" s="503"/>
      <c r="R17" s="503"/>
      <c r="S17" s="503"/>
      <c r="T17" s="503"/>
      <c r="U17" s="503"/>
      <c r="V17" s="503"/>
      <c r="W17" s="503"/>
      <c r="X17" s="503"/>
      <c r="Y17" s="120"/>
      <c r="Z17" s="120"/>
      <c r="AA17" s="120"/>
      <c r="AB17" s="120"/>
      <c r="AC17" s="120"/>
      <c r="AD17" s="325"/>
      <c r="AE17" s="325"/>
      <c r="AF17" s="326"/>
      <c r="AG17" s="326"/>
      <c r="AH17" s="326"/>
      <c r="AI17" s="504"/>
      <c r="AJ17" s="504"/>
      <c r="AK17" s="504"/>
      <c r="AL17" s="505"/>
      <c r="AM17" s="505"/>
      <c r="AN17" s="505"/>
      <c r="AO17" s="505"/>
      <c r="AP17" s="505"/>
      <c r="AQ17" s="505"/>
      <c r="AR17" s="505"/>
      <c r="AS17" s="505"/>
      <c r="AT17" s="505"/>
      <c r="AU17" s="505"/>
      <c r="AV17" s="505"/>
      <c r="AW17" s="505"/>
      <c r="AX17" s="505"/>
      <c r="AY17" s="505"/>
      <c r="AZ17" s="505"/>
      <c r="BA17" s="119"/>
      <c r="BY17" s="94"/>
      <c r="BZ17" s="94"/>
      <c r="CA17" s="94"/>
    </row>
    <row r="18" spans="2:79" s="108" customFormat="1" ht="11.25" customHeight="1">
      <c r="B18" s="115"/>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1"/>
      <c r="AC18" s="121"/>
      <c r="AD18" s="504" t="s">
        <v>5</v>
      </c>
      <c r="AE18" s="504"/>
      <c r="AF18" s="504"/>
      <c r="AG18" s="504"/>
      <c r="AH18" s="504"/>
      <c r="AI18" s="504"/>
      <c r="AJ18" s="506" t="s">
        <v>401</v>
      </c>
      <c r="AK18" s="506"/>
      <c r="AL18" s="506"/>
      <c r="AM18" s="506"/>
      <c r="AN18" s="506"/>
      <c r="AO18" s="506"/>
      <c r="AP18" s="506"/>
      <c r="AQ18" s="506"/>
      <c r="AR18" s="506"/>
      <c r="AS18" s="506"/>
      <c r="AT18" s="506"/>
      <c r="AU18" s="506"/>
      <c r="AV18" s="506"/>
      <c r="AW18" s="506"/>
      <c r="AX18" s="506"/>
      <c r="AY18" s="506"/>
      <c r="AZ18" s="506"/>
      <c r="BA18" s="122"/>
      <c r="BY18" s="100"/>
      <c r="BZ18" s="94"/>
      <c r="CA18" s="94"/>
    </row>
    <row r="19" spans="2:79" s="108" customFormat="1" ht="11.25" customHeight="1">
      <c r="B19" s="115"/>
      <c r="C19" s="508" t="s">
        <v>403</v>
      </c>
      <c r="D19" s="509"/>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117"/>
      <c r="AC19" s="117"/>
      <c r="AD19" s="494"/>
      <c r="AE19" s="494"/>
      <c r="AF19" s="494"/>
      <c r="AG19" s="494"/>
      <c r="AH19" s="494"/>
      <c r="AI19" s="494"/>
      <c r="AJ19" s="507"/>
      <c r="AK19" s="507"/>
      <c r="AL19" s="507"/>
      <c r="AM19" s="507"/>
      <c r="AN19" s="507"/>
      <c r="AO19" s="507"/>
      <c r="AP19" s="507"/>
      <c r="AQ19" s="507"/>
      <c r="AR19" s="507"/>
      <c r="AS19" s="507"/>
      <c r="AT19" s="507"/>
      <c r="AU19" s="507"/>
      <c r="AV19" s="507"/>
      <c r="AW19" s="507"/>
      <c r="AX19" s="507"/>
      <c r="AY19" s="507"/>
      <c r="AZ19" s="507"/>
      <c r="BA19" s="122"/>
      <c r="BY19" s="94"/>
      <c r="BZ19" s="94"/>
      <c r="CA19" s="94"/>
    </row>
    <row r="20" spans="2:79" s="108" customFormat="1" ht="11.25" customHeight="1">
      <c r="B20" s="115"/>
      <c r="C20" s="509"/>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123"/>
      <c r="AC20" s="123"/>
      <c r="AD20" s="493" t="s">
        <v>2</v>
      </c>
      <c r="AE20" s="493"/>
      <c r="AF20" s="493"/>
      <c r="AG20" s="493"/>
      <c r="AH20" s="493"/>
      <c r="AI20" s="493"/>
      <c r="AJ20" s="510" t="s">
        <v>406</v>
      </c>
      <c r="AK20" s="510"/>
      <c r="AL20" s="510"/>
      <c r="AM20" s="510"/>
      <c r="AN20" s="510"/>
      <c r="AO20" s="510"/>
      <c r="AP20" s="510"/>
      <c r="AQ20" s="510"/>
      <c r="AR20" s="510"/>
      <c r="AS20" s="510"/>
      <c r="AT20" s="510"/>
      <c r="AU20" s="510"/>
      <c r="AV20" s="510"/>
      <c r="AW20" s="510"/>
      <c r="AX20" s="510"/>
      <c r="AY20" s="510"/>
      <c r="AZ20" s="510"/>
      <c r="BA20" s="122"/>
      <c r="BY20" s="100"/>
      <c r="BZ20" s="94"/>
      <c r="CA20" s="94"/>
    </row>
    <row r="21" spans="2:79" s="108" customFormat="1" ht="11.25" customHeight="1">
      <c r="B21" s="115"/>
      <c r="C21" s="509"/>
      <c r="D21" s="509"/>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123"/>
      <c r="AC21" s="123"/>
      <c r="AD21" s="494"/>
      <c r="AE21" s="494"/>
      <c r="AF21" s="494"/>
      <c r="AG21" s="494"/>
      <c r="AH21" s="494"/>
      <c r="AI21" s="494"/>
      <c r="AJ21" s="511"/>
      <c r="AK21" s="511"/>
      <c r="AL21" s="511"/>
      <c r="AM21" s="511"/>
      <c r="AN21" s="511"/>
      <c r="AO21" s="511"/>
      <c r="AP21" s="511"/>
      <c r="AQ21" s="511"/>
      <c r="AR21" s="511"/>
      <c r="AS21" s="511"/>
      <c r="AT21" s="511"/>
      <c r="AU21" s="511"/>
      <c r="AV21" s="511"/>
      <c r="AW21" s="511"/>
      <c r="AX21" s="511"/>
      <c r="AY21" s="511"/>
      <c r="AZ21" s="511"/>
      <c r="BA21" s="122"/>
      <c r="BY21" s="94"/>
      <c r="BZ21" s="94"/>
      <c r="CA21" s="94"/>
    </row>
    <row r="22" spans="2:79" s="108" customFormat="1" ht="11.25" customHeight="1">
      <c r="B22" s="115"/>
      <c r="C22" s="509"/>
      <c r="D22" s="509"/>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D22" s="493" t="s">
        <v>3</v>
      </c>
      <c r="AE22" s="493"/>
      <c r="AF22" s="493"/>
      <c r="AG22" s="493"/>
      <c r="AH22" s="493"/>
      <c r="AI22" s="493"/>
      <c r="AJ22" s="506" t="s">
        <v>402</v>
      </c>
      <c r="AK22" s="506"/>
      <c r="AL22" s="506"/>
      <c r="AM22" s="506"/>
      <c r="AN22" s="506"/>
      <c r="AO22" s="506"/>
      <c r="AP22" s="506"/>
      <c r="AQ22" s="506"/>
      <c r="AR22" s="506"/>
      <c r="AS22" s="506"/>
      <c r="AT22" s="506"/>
      <c r="AU22" s="506"/>
      <c r="AV22" s="506"/>
      <c r="AW22" s="506"/>
      <c r="AX22" s="506"/>
      <c r="AY22" s="506"/>
      <c r="AZ22" s="506"/>
      <c r="BA22" s="122"/>
      <c r="BY22" s="100"/>
      <c r="BZ22" s="94"/>
      <c r="CA22" s="94"/>
    </row>
    <row r="23" spans="2:79" s="108" customFormat="1" ht="11.25" customHeight="1">
      <c r="B23" s="115"/>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D23" s="494"/>
      <c r="AE23" s="494"/>
      <c r="AF23" s="494"/>
      <c r="AG23" s="494"/>
      <c r="AH23" s="494"/>
      <c r="AI23" s="494"/>
      <c r="AJ23" s="507"/>
      <c r="AK23" s="507"/>
      <c r="AL23" s="507"/>
      <c r="AM23" s="507"/>
      <c r="AN23" s="507"/>
      <c r="AO23" s="507"/>
      <c r="AP23" s="507"/>
      <c r="AQ23" s="507"/>
      <c r="AR23" s="507"/>
      <c r="AS23" s="507"/>
      <c r="AT23" s="507"/>
      <c r="AU23" s="507"/>
      <c r="AV23" s="507"/>
      <c r="AW23" s="507"/>
      <c r="AX23" s="507"/>
      <c r="AY23" s="507"/>
      <c r="AZ23" s="507"/>
      <c r="BA23" s="122"/>
      <c r="BY23" s="94"/>
      <c r="BZ23" s="94"/>
      <c r="CA23" s="94"/>
    </row>
    <row r="24" spans="2:79" s="108" customFormat="1" ht="11.25" customHeight="1">
      <c r="B24" s="115"/>
      <c r="C24" s="509"/>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D24" s="493" t="s">
        <v>6</v>
      </c>
      <c r="AE24" s="493"/>
      <c r="AF24" s="493"/>
      <c r="AG24" s="493"/>
      <c r="AH24" s="493"/>
      <c r="AI24" s="493"/>
      <c r="AJ24" s="495" t="s">
        <v>480</v>
      </c>
      <c r="AK24" s="495"/>
      <c r="AL24" s="495"/>
      <c r="AM24" s="495"/>
      <c r="AN24" s="495"/>
      <c r="AO24" s="495"/>
      <c r="AP24" s="495"/>
      <c r="AQ24" s="495"/>
      <c r="AR24" s="495"/>
      <c r="AS24" s="495"/>
      <c r="AT24" s="495"/>
      <c r="AU24" s="495"/>
      <c r="AV24" s="495"/>
      <c r="AW24" s="495"/>
      <c r="AX24" s="495"/>
      <c r="AY24" s="495"/>
      <c r="AZ24" s="495"/>
      <c r="BA24" s="122"/>
      <c r="BY24" s="100"/>
      <c r="BZ24" s="94"/>
      <c r="CA24" s="94"/>
    </row>
    <row r="25" spans="2:79" s="108" customFormat="1" ht="11.25" customHeight="1">
      <c r="B25" s="115"/>
      <c r="C25" s="502" t="s">
        <v>405</v>
      </c>
      <c r="D25" s="502"/>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D25" s="494"/>
      <c r="AE25" s="494"/>
      <c r="AF25" s="494"/>
      <c r="AG25" s="494"/>
      <c r="AH25" s="494"/>
      <c r="AI25" s="494"/>
      <c r="AJ25" s="496"/>
      <c r="AK25" s="496"/>
      <c r="AL25" s="496"/>
      <c r="AM25" s="496"/>
      <c r="AN25" s="496"/>
      <c r="AO25" s="496"/>
      <c r="AP25" s="496"/>
      <c r="AQ25" s="496"/>
      <c r="AR25" s="496"/>
      <c r="AS25" s="496"/>
      <c r="AT25" s="496"/>
      <c r="AU25" s="496"/>
      <c r="AV25" s="496"/>
      <c r="AW25" s="496"/>
      <c r="AX25" s="496"/>
      <c r="AY25" s="496"/>
      <c r="AZ25" s="496"/>
      <c r="BA25" s="122"/>
      <c r="BY25" s="94"/>
      <c r="BZ25" s="94"/>
      <c r="CA25" s="94"/>
    </row>
    <row r="26" spans="2:79" s="108" customFormat="1" ht="6.75" customHeight="1">
      <c r="B26" s="115"/>
      <c r="BA26" s="122"/>
      <c r="BY26" s="100"/>
      <c r="BZ26" s="94"/>
      <c r="CA26" s="94"/>
    </row>
    <row r="27" spans="2:79" s="108" customFormat="1" ht="11.25" customHeight="1">
      <c r="B27" s="115"/>
      <c r="C27" s="497" t="s">
        <v>460</v>
      </c>
      <c r="D27" s="497"/>
      <c r="E27" s="497"/>
      <c r="F27" s="497"/>
      <c r="G27" s="497"/>
      <c r="H27" s="497"/>
      <c r="I27" s="497"/>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7"/>
      <c r="AL27" s="497"/>
      <c r="AM27" s="497"/>
      <c r="AN27" s="497"/>
      <c r="AO27" s="497"/>
      <c r="AP27" s="497"/>
      <c r="AQ27" s="497"/>
      <c r="AR27" s="497"/>
      <c r="AS27" s="497"/>
      <c r="AT27" s="497"/>
      <c r="AU27" s="497"/>
      <c r="AV27" s="497"/>
      <c r="AW27" s="497"/>
      <c r="AX27" s="497"/>
      <c r="AY27" s="497"/>
      <c r="AZ27" s="497"/>
      <c r="BA27" s="122"/>
      <c r="BY27" s="94"/>
      <c r="BZ27" s="94"/>
      <c r="CA27" s="94"/>
    </row>
    <row r="28" spans="2:79" s="108" customFormat="1" ht="11.25" customHeight="1">
      <c r="B28" s="115"/>
      <c r="C28" s="497"/>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497"/>
      <c r="AM28" s="497"/>
      <c r="AN28" s="497"/>
      <c r="AO28" s="497"/>
      <c r="AP28" s="497"/>
      <c r="AQ28" s="497"/>
      <c r="AR28" s="497"/>
      <c r="AS28" s="497"/>
      <c r="AT28" s="497"/>
      <c r="AU28" s="497"/>
      <c r="AV28" s="497"/>
      <c r="AW28" s="497"/>
      <c r="AX28" s="497"/>
      <c r="AY28" s="497"/>
      <c r="AZ28" s="497"/>
      <c r="BA28" s="118"/>
      <c r="BY28" s="100"/>
      <c r="BZ28" s="94"/>
      <c r="CA28" s="94"/>
    </row>
    <row r="29" spans="2:79" s="108" customFormat="1" ht="6" customHeight="1">
      <c r="B29" s="115"/>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8"/>
      <c r="BY29" s="94"/>
      <c r="BZ29" s="94"/>
      <c r="CA29" s="94"/>
    </row>
    <row r="30" spans="2:79" s="108" customFormat="1" ht="20.100000000000001" customHeight="1">
      <c r="B30" s="115"/>
      <c r="C30" s="486" t="s">
        <v>12</v>
      </c>
      <c r="D30" s="486"/>
      <c r="E30" s="486"/>
      <c r="F30" s="486"/>
      <c r="G30" s="486"/>
      <c r="H30" s="486"/>
      <c r="I30" s="486"/>
      <c r="J30" s="486"/>
      <c r="K30" s="486"/>
      <c r="L30" s="486"/>
      <c r="M30" s="498" t="str">
        <f>設備機器一覧!L112</f>
        <v/>
      </c>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M30" s="498"/>
      <c r="AN30" s="498"/>
      <c r="AO30" s="498"/>
      <c r="AP30" s="498"/>
      <c r="AQ30" s="498"/>
      <c r="AR30" s="498"/>
      <c r="AS30" s="498"/>
      <c r="AT30" s="498"/>
      <c r="AU30" s="498"/>
      <c r="AV30" s="498"/>
      <c r="AW30" s="498"/>
      <c r="AX30" s="498"/>
      <c r="AY30" s="498"/>
      <c r="AZ30" s="498"/>
      <c r="BA30" s="118"/>
      <c r="BD30" s="500"/>
      <c r="BE30" s="501"/>
      <c r="BF30" s="501"/>
      <c r="BG30" s="501"/>
      <c r="BH30" s="501"/>
      <c r="BI30" s="501"/>
      <c r="BJ30" s="501"/>
      <c r="BK30" s="501"/>
      <c r="BL30" s="501"/>
      <c r="BM30" s="501"/>
      <c r="BN30" s="501"/>
      <c r="BO30" s="501"/>
      <c r="BP30" s="501"/>
      <c r="BY30" s="100"/>
      <c r="BZ30" s="94"/>
      <c r="CA30" s="94"/>
    </row>
    <row r="31" spans="2:79" s="108" customFormat="1" ht="20.100000000000001" customHeight="1">
      <c r="B31" s="125"/>
      <c r="C31" s="486"/>
      <c r="D31" s="486"/>
      <c r="E31" s="486"/>
      <c r="F31" s="486"/>
      <c r="G31" s="486"/>
      <c r="H31" s="486"/>
      <c r="I31" s="486"/>
      <c r="J31" s="486"/>
      <c r="K31" s="486"/>
      <c r="L31" s="486"/>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499"/>
      <c r="AP31" s="499"/>
      <c r="AQ31" s="499"/>
      <c r="AR31" s="499"/>
      <c r="AS31" s="499"/>
      <c r="AT31" s="499"/>
      <c r="AU31" s="499"/>
      <c r="AV31" s="499"/>
      <c r="AW31" s="499"/>
      <c r="AX31" s="499"/>
      <c r="AY31" s="499"/>
      <c r="AZ31" s="499"/>
      <c r="BA31" s="118"/>
      <c r="BD31" s="501"/>
      <c r="BE31" s="501"/>
      <c r="BF31" s="501"/>
      <c r="BG31" s="501"/>
      <c r="BH31" s="501"/>
      <c r="BI31" s="501"/>
      <c r="BJ31" s="501"/>
      <c r="BK31" s="501"/>
      <c r="BL31" s="501"/>
      <c r="BM31" s="501"/>
      <c r="BN31" s="501"/>
      <c r="BO31" s="501"/>
      <c r="BP31" s="501"/>
      <c r="BY31" s="94"/>
      <c r="BZ31" s="94"/>
      <c r="CA31" s="94"/>
    </row>
    <row r="32" spans="2:79" s="108" customFormat="1" ht="6.75" customHeight="1">
      <c r="B32" s="125"/>
      <c r="C32" s="124"/>
      <c r="D32" s="124"/>
      <c r="E32" s="124"/>
      <c r="F32" s="124"/>
      <c r="G32" s="124"/>
      <c r="H32" s="124"/>
      <c r="I32" s="124"/>
      <c r="J32" s="124"/>
      <c r="K32" s="124"/>
      <c r="L32" s="124"/>
      <c r="M32" s="126"/>
      <c r="N32" s="126"/>
      <c r="O32" s="126"/>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8"/>
      <c r="BY32" s="100"/>
      <c r="BZ32" s="94"/>
      <c r="CA32" s="94"/>
    </row>
    <row r="33" spans="2:79" s="108" customFormat="1" ht="9" customHeight="1">
      <c r="B33" s="125"/>
      <c r="C33" s="486" t="s">
        <v>13</v>
      </c>
      <c r="D33" s="486"/>
      <c r="E33" s="486"/>
      <c r="F33" s="486"/>
      <c r="G33" s="486"/>
      <c r="H33" s="486"/>
      <c r="I33" s="486"/>
      <c r="J33" s="486"/>
      <c r="K33" s="486"/>
      <c r="L33" s="486"/>
      <c r="M33" s="487" t="s">
        <v>428</v>
      </c>
      <c r="N33" s="487"/>
      <c r="O33" s="487"/>
      <c r="P33" s="487"/>
      <c r="Q33" s="487"/>
      <c r="R33" s="487"/>
      <c r="S33" s="487"/>
      <c r="T33" s="487"/>
      <c r="U33" s="487"/>
      <c r="V33" s="487"/>
      <c r="W33" s="487"/>
      <c r="X33" s="487"/>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89"/>
      <c r="AY33" s="489"/>
      <c r="AZ33" s="489"/>
      <c r="BA33" s="118"/>
      <c r="BD33" s="127" t="s">
        <v>408</v>
      </c>
      <c r="BY33" s="94"/>
      <c r="BZ33" s="94"/>
      <c r="CA33" s="94"/>
    </row>
    <row r="34" spans="2:79" s="108" customFormat="1" ht="9" customHeight="1">
      <c r="B34" s="125"/>
      <c r="C34" s="486"/>
      <c r="D34" s="486"/>
      <c r="E34" s="486"/>
      <c r="F34" s="486"/>
      <c r="G34" s="486"/>
      <c r="H34" s="486"/>
      <c r="I34" s="486"/>
      <c r="J34" s="486"/>
      <c r="K34" s="486"/>
      <c r="L34" s="486"/>
      <c r="M34" s="488"/>
      <c r="N34" s="488"/>
      <c r="O34" s="488"/>
      <c r="P34" s="488"/>
      <c r="Q34" s="488"/>
      <c r="R34" s="488"/>
      <c r="S34" s="488"/>
      <c r="T34" s="488"/>
      <c r="U34" s="488"/>
      <c r="V34" s="488"/>
      <c r="W34" s="488"/>
      <c r="X34" s="488"/>
      <c r="Y34" s="490"/>
      <c r="Z34" s="490"/>
      <c r="AA34" s="490"/>
      <c r="AB34" s="490"/>
      <c r="AC34" s="490"/>
      <c r="AD34" s="490"/>
      <c r="AE34" s="490"/>
      <c r="AF34" s="490"/>
      <c r="AG34" s="490"/>
      <c r="AH34" s="490"/>
      <c r="AI34" s="490"/>
      <c r="AJ34" s="490"/>
      <c r="AK34" s="490"/>
      <c r="AL34" s="490"/>
      <c r="AM34" s="490"/>
      <c r="AN34" s="490"/>
      <c r="AO34" s="490"/>
      <c r="AP34" s="490"/>
      <c r="AQ34" s="490"/>
      <c r="AR34" s="490"/>
      <c r="AS34" s="490"/>
      <c r="AT34" s="490"/>
      <c r="AU34" s="490"/>
      <c r="AV34" s="490"/>
      <c r="AW34" s="490"/>
      <c r="AX34" s="490"/>
      <c r="AY34" s="490"/>
      <c r="AZ34" s="490"/>
      <c r="BA34" s="118"/>
      <c r="BD34" s="127"/>
      <c r="BY34" s="100"/>
      <c r="BZ34" s="94"/>
      <c r="CA34" s="94"/>
    </row>
    <row r="35" spans="2:79" s="108" customFormat="1" ht="6.75" customHeight="1">
      <c r="B35" s="125"/>
      <c r="C35" s="124"/>
      <c r="D35" s="124"/>
      <c r="E35" s="124"/>
      <c r="F35" s="124"/>
      <c r="G35" s="124"/>
      <c r="H35" s="124"/>
      <c r="I35" s="124"/>
      <c r="J35" s="124"/>
      <c r="K35" s="124"/>
      <c r="L35" s="124"/>
      <c r="M35" s="126"/>
      <c r="N35" s="126"/>
      <c r="O35" s="126"/>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8"/>
      <c r="BY35" s="94"/>
      <c r="BZ35" s="94"/>
      <c r="CA35" s="94"/>
    </row>
    <row r="36" spans="2:79" s="108" customFormat="1" ht="9" customHeight="1">
      <c r="B36" s="125"/>
      <c r="C36" s="486" t="s">
        <v>14</v>
      </c>
      <c r="D36" s="486"/>
      <c r="E36" s="486"/>
      <c r="F36" s="486"/>
      <c r="G36" s="486"/>
      <c r="H36" s="486"/>
      <c r="I36" s="486"/>
      <c r="J36" s="486"/>
      <c r="K36" s="486"/>
      <c r="L36" s="486"/>
      <c r="M36" s="491" t="s">
        <v>429</v>
      </c>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491"/>
      <c r="AK36" s="491"/>
      <c r="AL36" s="491"/>
      <c r="AM36" s="491"/>
      <c r="AN36" s="491"/>
      <c r="AO36" s="491"/>
      <c r="AP36" s="491"/>
      <c r="AQ36" s="491"/>
      <c r="AR36" s="491"/>
      <c r="AS36" s="491"/>
      <c r="AT36" s="491"/>
      <c r="AU36" s="491"/>
      <c r="AV36" s="491"/>
      <c r="AW36" s="491"/>
      <c r="AX36" s="491"/>
      <c r="AY36" s="491"/>
      <c r="AZ36" s="491"/>
      <c r="BA36" s="118"/>
      <c r="BY36" s="100"/>
      <c r="BZ36" s="94"/>
      <c r="CA36" s="94"/>
    </row>
    <row r="37" spans="2:79" s="108" customFormat="1" ht="9" customHeight="1">
      <c r="B37" s="125"/>
      <c r="C37" s="486"/>
      <c r="D37" s="486"/>
      <c r="E37" s="486"/>
      <c r="F37" s="486"/>
      <c r="G37" s="486"/>
      <c r="H37" s="486"/>
      <c r="I37" s="486"/>
      <c r="J37" s="486"/>
      <c r="K37" s="486"/>
      <c r="L37" s="486"/>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2"/>
      <c r="AQ37" s="492"/>
      <c r="AR37" s="492"/>
      <c r="AS37" s="492"/>
      <c r="AT37" s="492"/>
      <c r="AU37" s="492"/>
      <c r="AV37" s="492"/>
      <c r="AW37" s="492"/>
      <c r="AX37" s="492"/>
      <c r="AY37" s="492"/>
      <c r="AZ37" s="492"/>
      <c r="BA37" s="118"/>
      <c r="BD37" s="127"/>
      <c r="BY37" s="94"/>
      <c r="BZ37" s="94"/>
      <c r="CA37" s="94"/>
    </row>
    <row r="38" spans="2:79" s="108" customFormat="1" ht="5.25" customHeight="1">
      <c r="B38" s="125"/>
      <c r="C38" s="124"/>
      <c r="D38" s="124"/>
      <c r="E38" s="124"/>
      <c r="F38" s="124"/>
      <c r="G38" s="124"/>
      <c r="H38" s="124"/>
      <c r="I38" s="124"/>
      <c r="J38" s="124"/>
      <c r="K38" s="124"/>
      <c r="L38" s="124"/>
      <c r="M38" s="117"/>
      <c r="N38" s="126"/>
      <c r="O38" s="126"/>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8"/>
      <c r="BY38" s="100"/>
      <c r="BZ38" s="94"/>
      <c r="CA38" s="94"/>
    </row>
    <row r="39" spans="2:79" s="108" customFormat="1" ht="11.25" customHeight="1">
      <c r="B39" s="125"/>
      <c r="C39" s="484" t="s">
        <v>30</v>
      </c>
      <c r="D39" s="484"/>
      <c r="E39" s="484"/>
      <c r="F39" s="484"/>
      <c r="G39" s="484"/>
      <c r="H39" s="484"/>
      <c r="I39" s="484"/>
      <c r="J39" s="484"/>
      <c r="K39" s="484"/>
      <c r="L39" s="484"/>
      <c r="M39" s="483" t="s">
        <v>19</v>
      </c>
      <c r="N39" s="483"/>
      <c r="O39" s="483"/>
      <c r="P39" s="483"/>
      <c r="Q39" s="479">
        <v>7</v>
      </c>
      <c r="R39" s="479"/>
      <c r="S39" s="483" t="s">
        <v>20</v>
      </c>
      <c r="T39" s="483"/>
      <c r="U39" s="479">
        <v>10</v>
      </c>
      <c r="V39" s="479"/>
      <c r="W39" s="483" t="s">
        <v>21</v>
      </c>
      <c r="X39" s="483"/>
      <c r="Y39" s="479">
        <v>8</v>
      </c>
      <c r="Z39" s="479"/>
      <c r="AA39" s="483" t="s">
        <v>22</v>
      </c>
      <c r="AB39" s="483"/>
      <c r="AC39" s="483"/>
      <c r="AD39" s="483"/>
      <c r="AE39" s="483"/>
      <c r="AF39" s="483"/>
      <c r="AG39" s="483"/>
      <c r="AH39" s="483"/>
      <c r="AI39" s="479">
        <v>7</v>
      </c>
      <c r="AJ39" s="479"/>
      <c r="AK39" s="483" t="s">
        <v>20</v>
      </c>
      <c r="AL39" s="483"/>
      <c r="AM39" s="479">
        <v>10</v>
      </c>
      <c r="AN39" s="479"/>
      <c r="AO39" s="483" t="s">
        <v>21</v>
      </c>
      <c r="AP39" s="483"/>
      <c r="AQ39" s="479">
        <v>8</v>
      </c>
      <c r="AR39" s="479"/>
      <c r="AS39" s="483" t="s">
        <v>25</v>
      </c>
      <c r="AT39" s="483"/>
      <c r="AU39" s="483"/>
      <c r="AV39" s="483"/>
      <c r="AW39" s="483"/>
      <c r="AX39" s="483"/>
      <c r="AZ39" s="129"/>
      <c r="BA39" s="130"/>
      <c r="BY39" s="94"/>
      <c r="BZ39" s="94"/>
      <c r="CA39" s="94"/>
    </row>
    <row r="40" spans="2:79" s="108" customFormat="1" ht="11.25" customHeight="1">
      <c r="B40" s="125"/>
      <c r="C40" s="484"/>
      <c r="D40" s="484"/>
      <c r="E40" s="484"/>
      <c r="F40" s="484"/>
      <c r="G40" s="484"/>
      <c r="H40" s="484"/>
      <c r="I40" s="484"/>
      <c r="J40" s="484"/>
      <c r="K40" s="484"/>
      <c r="L40" s="484"/>
      <c r="M40" s="483"/>
      <c r="N40" s="483"/>
      <c r="O40" s="483"/>
      <c r="P40" s="483"/>
      <c r="Q40" s="479"/>
      <c r="R40" s="479"/>
      <c r="S40" s="483"/>
      <c r="T40" s="483"/>
      <c r="U40" s="479"/>
      <c r="V40" s="479"/>
      <c r="W40" s="483"/>
      <c r="X40" s="483"/>
      <c r="Y40" s="479"/>
      <c r="Z40" s="479"/>
      <c r="AA40" s="483"/>
      <c r="AB40" s="483"/>
      <c r="AC40" s="483"/>
      <c r="AD40" s="483"/>
      <c r="AE40" s="483"/>
      <c r="AF40" s="483"/>
      <c r="AG40" s="483"/>
      <c r="AH40" s="483"/>
      <c r="AI40" s="479"/>
      <c r="AJ40" s="479"/>
      <c r="AK40" s="483"/>
      <c r="AL40" s="483"/>
      <c r="AM40" s="479"/>
      <c r="AN40" s="479"/>
      <c r="AO40" s="483"/>
      <c r="AP40" s="483"/>
      <c r="AQ40" s="479"/>
      <c r="AR40" s="479"/>
      <c r="AS40" s="483"/>
      <c r="AT40" s="483"/>
      <c r="AU40" s="483"/>
      <c r="AV40" s="483"/>
      <c r="AW40" s="483"/>
      <c r="AX40" s="483"/>
      <c r="AY40" s="129"/>
      <c r="AZ40" s="129"/>
      <c r="BA40" s="130"/>
      <c r="BY40" s="100"/>
      <c r="BZ40" s="94"/>
      <c r="CA40" s="94"/>
    </row>
    <row r="41" spans="2:79" s="108" customFormat="1" ht="5.25" customHeight="1">
      <c r="B41" s="125"/>
      <c r="C41" s="128"/>
      <c r="D41" s="128"/>
      <c r="E41" s="128"/>
      <c r="F41" s="128"/>
      <c r="G41" s="128"/>
      <c r="H41" s="128"/>
      <c r="I41" s="128"/>
      <c r="J41" s="128"/>
      <c r="K41" s="128"/>
      <c r="L41" s="128"/>
      <c r="M41" s="129"/>
      <c r="N41" s="129"/>
      <c r="O41" s="129"/>
      <c r="P41" s="129"/>
      <c r="Q41" s="131"/>
      <c r="R41" s="131"/>
      <c r="S41" s="129"/>
      <c r="T41" s="129"/>
      <c r="U41" s="131"/>
      <c r="V41" s="131"/>
      <c r="W41" s="129"/>
      <c r="X41" s="129"/>
      <c r="Y41" s="131"/>
      <c r="Z41" s="131"/>
      <c r="AA41" s="129"/>
      <c r="AB41" s="129"/>
      <c r="AC41" s="129"/>
      <c r="AD41" s="129"/>
      <c r="AE41" s="129"/>
      <c r="AF41" s="129"/>
      <c r="AG41" s="129"/>
      <c r="AH41" s="129"/>
      <c r="AI41" s="131"/>
      <c r="AJ41" s="131"/>
      <c r="AK41" s="129"/>
      <c r="AL41" s="129"/>
      <c r="AM41" s="131"/>
      <c r="AN41" s="131"/>
      <c r="AO41" s="129"/>
      <c r="AP41" s="129"/>
      <c r="AQ41" s="131"/>
      <c r="AR41" s="131"/>
      <c r="AS41" s="129"/>
      <c r="AT41" s="129"/>
      <c r="AU41" s="129"/>
      <c r="AV41" s="129"/>
      <c r="AW41" s="129"/>
      <c r="AX41" s="129"/>
      <c r="AY41" s="129"/>
      <c r="AZ41" s="129"/>
      <c r="BA41" s="130"/>
      <c r="BY41" s="100"/>
      <c r="BZ41" s="94"/>
      <c r="CA41" s="94"/>
    </row>
    <row r="42" spans="2:79" s="108" customFormat="1" ht="11.25" customHeight="1">
      <c r="B42" s="125"/>
      <c r="C42" s="484" t="s">
        <v>31</v>
      </c>
      <c r="D42" s="484"/>
      <c r="E42" s="484"/>
      <c r="F42" s="484"/>
      <c r="G42" s="484"/>
      <c r="H42" s="484"/>
      <c r="I42" s="484"/>
      <c r="J42" s="484"/>
      <c r="K42" s="484"/>
      <c r="L42" s="484"/>
      <c r="N42" s="480" t="s">
        <v>26</v>
      </c>
      <c r="O42" s="480"/>
      <c r="P42" s="480"/>
      <c r="Q42" s="480"/>
      <c r="R42" s="479">
        <v>7</v>
      </c>
      <c r="S42" s="479"/>
      <c r="T42" s="480" t="s">
        <v>20</v>
      </c>
      <c r="U42" s="480"/>
      <c r="V42" s="479">
        <v>10</v>
      </c>
      <c r="W42" s="479"/>
      <c r="X42" s="480" t="s">
        <v>27</v>
      </c>
      <c r="Y42" s="480"/>
      <c r="Z42" s="479">
        <v>8</v>
      </c>
      <c r="AA42" s="479"/>
      <c r="AB42" s="480" t="s">
        <v>23</v>
      </c>
      <c r="AC42" s="480"/>
      <c r="AD42" s="116"/>
      <c r="AE42" s="479">
        <v>10</v>
      </c>
      <c r="AF42" s="479"/>
      <c r="AG42" s="479"/>
      <c r="AH42" s="480" t="s">
        <v>28</v>
      </c>
      <c r="AI42" s="480"/>
      <c r="AJ42" s="480"/>
      <c r="AK42" s="480"/>
      <c r="AL42" s="479">
        <v>14</v>
      </c>
      <c r="AM42" s="479"/>
      <c r="AN42" s="479"/>
      <c r="AO42" s="480" t="s">
        <v>29</v>
      </c>
      <c r="AP42" s="480"/>
      <c r="AQ42" s="480"/>
      <c r="AR42" s="480"/>
      <c r="AS42" s="481" t="s">
        <v>43</v>
      </c>
      <c r="AT42" s="481"/>
      <c r="AU42" s="481"/>
      <c r="AV42" s="481"/>
      <c r="AW42" s="481"/>
      <c r="AX42" s="481"/>
      <c r="AY42" s="481"/>
      <c r="AZ42" s="481"/>
      <c r="BA42" s="482"/>
      <c r="BY42" s="94"/>
      <c r="BZ42" s="94"/>
      <c r="CA42" s="94"/>
    </row>
    <row r="43" spans="2:79" s="108" customFormat="1" ht="11.25" customHeight="1">
      <c r="B43" s="125"/>
      <c r="C43" s="484"/>
      <c r="D43" s="484"/>
      <c r="E43" s="484"/>
      <c r="F43" s="484"/>
      <c r="G43" s="484"/>
      <c r="H43" s="484"/>
      <c r="I43" s="484"/>
      <c r="J43" s="484"/>
      <c r="K43" s="484"/>
      <c r="L43" s="484"/>
      <c r="M43" s="132"/>
      <c r="N43" s="485"/>
      <c r="O43" s="485"/>
      <c r="P43" s="485"/>
      <c r="Q43" s="485"/>
      <c r="R43" s="479"/>
      <c r="S43" s="479"/>
      <c r="T43" s="480"/>
      <c r="U43" s="480"/>
      <c r="V43" s="479"/>
      <c r="W43" s="479"/>
      <c r="X43" s="480"/>
      <c r="Y43" s="480"/>
      <c r="Z43" s="479"/>
      <c r="AA43" s="479"/>
      <c r="AB43" s="480"/>
      <c r="AC43" s="480"/>
      <c r="AD43" s="116"/>
      <c r="AE43" s="479"/>
      <c r="AF43" s="479"/>
      <c r="AG43" s="479"/>
      <c r="AH43" s="480"/>
      <c r="AI43" s="480"/>
      <c r="AJ43" s="480"/>
      <c r="AK43" s="480"/>
      <c r="AL43" s="479"/>
      <c r="AM43" s="479"/>
      <c r="AN43" s="479"/>
      <c r="AO43" s="480"/>
      <c r="AP43" s="480"/>
      <c r="AQ43" s="480"/>
      <c r="AR43" s="480"/>
      <c r="AS43" s="481"/>
      <c r="AT43" s="481"/>
      <c r="AU43" s="481"/>
      <c r="AV43" s="481"/>
      <c r="AW43" s="481"/>
      <c r="AX43" s="481"/>
      <c r="AY43" s="481"/>
      <c r="AZ43" s="481"/>
      <c r="BA43" s="482"/>
      <c r="BY43" s="100"/>
      <c r="BZ43" s="94"/>
      <c r="CA43" s="94"/>
    </row>
    <row r="44" spans="2:79" s="108" customFormat="1" ht="6" customHeight="1" thickBot="1">
      <c r="B44" s="133"/>
      <c r="C44" s="134"/>
      <c r="D44" s="134"/>
      <c r="E44" s="134"/>
      <c r="F44" s="134"/>
      <c r="G44" s="134"/>
      <c r="H44" s="134"/>
      <c r="I44" s="134"/>
      <c r="J44" s="134"/>
      <c r="K44" s="134"/>
      <c r="L44" s="134"/>
      <c r="M44" s="134"/>
      <c r="N44" s="134"/>
      <c r="O44" s="134"/>
      <c r="P44" s="134"/>
      <c r="Q44" s="134"/>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6"/>
      <c r="BY44" s="94"/>
      <c r="BZ44" s="94"/>
      <c r="CA44" s="94"/>
    </row>
    <row r="45" spans="2:79" ht="11.25" customHeight="1">
      <c r="C45" s="137"/>
      <c r="D45" s="137"/>
      <c r="E45" s="137"/>
      <c r="F45" s="137"/>
      <c r="G45" s="137"/>
      <c r="H45" s="137"/>
      <c r="I45" s="137"/>
      <c r="J45" s="137"/>
      <c r="K45" s="137"/>
      <c r="L45" s="137"/>
      <c r="M45" s="137"/>
      <c r="N45" s="137"/>
      <c r="O45" s="137"/>
      <c r="P45" s="137"/>
      <c r="Q45" s="137"/>
      <c r="R45" s="137"/>
      <c r="S45" s="137"/>
      <c r="T45" s="137"/>
      <c r="U45" s="138"/>
      <c r="V45" s="138"/>
      <c r="W45" s="139"/>
      <c r="X45" s="139"/>
      <c r="Y45" s="139"/>
      <c r="Z45" s="139"/>
      <c r="AA45" s="139"/>
      <c r="AB45" s="139"/>
      <c r="AC45" s="138"/>
      <c r="AD45" s="138"/>
      <c r="AE45" s="139"/>
      <c r="AF45" s="139"/>
      <c r="AG45" s="139"/>
      <c r="AH45" s="139"/>
      <c r="AI45" s="139"/>
      <c r="AJ45" s="139"/>
      <c r="AK45" s="139"/>
      <c r="BY45" s="94"/>
      <c r="BZ45" s="94"/>
      <c r="CA45" s="94"/>
    </row>
    <row r="46" spans="2:79" ht="11.25" customHeight="1">
      <c r="C46" s="470" t="s">
        <v>479</v>
      </c>
      <c r="D46" s="471"/>
      <c r="E46" s="471"/>
      <c r="F46" s="471"/>
      <c r="G46" s="471"/>
      <c r="H46" s="471"/>
      <c r="I46" s="471"/>
      <c r="J46" s="471"/>
      <c r="K46" s="471"/>
      <c r="L46" s="472"/>
      <c r="M46" s="460" t="s">
        <v>423</v>
      </c>
      <c r="N46" s="460"/>
      <c r="O46" s="462" t="s">
        <v>421</v>
      </c>
      <c r="P46" s="462"/>
      <c r="Q46" s="462"/>
      <c r="R46" s="462"/>
      <c r="S46" s="462"/>
      <c r="T46" s="462"/>
      <c r="U46" s="464" t="s">
        <v>430</v>
      </c>
      <c r="V46" s="464"/>
      <c r="W46" s="464"/>
      <c r="X46" s="464"/>
      <c r="Y46" s="464"/>
      <c r="Z46" s="464"/>
      <c r="AA46" s="464"/>
      <c r="AB46" s="464"/>
      <c r="AC46" s="464"/>
      <c r="AD46" s="464"/>
      <c r="AE46" s="464"/>
      <c r="AF46" s="464"/>
      <c r="AG46" s="464"/>
      <c r="AH46" s="464"/>
      <c r="AI46" s="464"/>
      <c r="AJ46" s="464"/>
      <c r="AK46" s="464"/>
      <c r="AL46" s="464"/>
      <c r="AM46" s="464"/>
      <c r="AN46" s="464"/>
      <c r="AO46" s="464"/>
      <c r="AP46" s="464"/>
      <c r="AQ46" s="464"/>
      <c r="AR46" s="464"/>
      <c r="BY46" s="94"/>
      <c r="BZ46" s="94"/>
      <c r="CA46" s="94"/>
    </row>
    <row r="47" spans="2:79" ht="11.25" customHeight="1">
      <c r="C47" s="473"/>
      <c r="D47" s="474"/>
      <c r="E47" s="474"/>
      <c r="F47" s="474"/>
      <c r="G47" s="474"/>
      <c r="H47" s="474"/>
      <c r="I47" s="474"/>
      <c r="J47" s="474"/>
      <c r="K47" s="474"/>
      <c r="L47" s="475"/>
      <c r="M47" s="460"/>
      <c r="N47" s="460"/>
      <c r="O47" s="462"/>
      <c r="P47" s="462"/>
      <c r="Q47" s="462"/>
      <c r="R47" s="462"/>
      <c r="S47" s="462"/>
      <c r="T47" s="462"/>
      <c r="U47" s="464"/>
      <c r="V47" s="464"/>
      <c r="W47" s="464"/>
      <c r="X47" s="464"/>
      <c r="Y47" s="464"/>
      <c r="Z47" s="464"/>
      <c r="AA47" s="464"/>
      <c r="AB47" s="464"/>
      <c r="AC47" s="464"/>
      <c r="AD47" s="464"/>
      <c r="AE47" s="464"/>
      <c r="AF47" s="464"/>
      <c r="AG47" s="464"/>
      <c r="AH47" s="464"/>
      <c r="AI47" s="464"/>
      <c r="AJ47" s="464"/>
      <c r="AK47" s="464"/>
      <c r="AL47" s="464"/>
      <c r="AM47" s="464"/>
      <c r="AN47" s="464"/>
      <c r="AO47" s="464"/>
      <c r="AP47" s="464"/>
      <c r="AQ47" s="464"/>
      <c r="AR47" s="464"/>
      <c r="BY47" s="94"/>
      <c r="BZ47" s="94"/>
      <c r="CA47" s="94"/>
    </row>
    <row r="48" spans="2:79" ht="11.25" customHeight="1">
      <c r="C48" s="473"/>
      <c r="D48" s="474"/>
      <c r="E48" s="474"/>
      <c r="F48" s="474"/>
      <c r="G48" s="474"/>
      <c r="H48" s="474"/>
      <c r="I48" s="474"/>
      <c r="J48" s="474"/>
      <c r="K48" s="474"/>
      <c r="L48" s="475"/>
      <c r="M48" s="460" t="s">
        <v>424</v>
      </c>
      <c r="N48" s="460"/>
      <c r="O48" s="462" t="s">
        <v>422</v>
      </c>
      <c r="P48" s="462"/>
      <c r="Q48" s="462"/>
      <c r="R48" s="462"/>
      <c r="S48" s="462"/>
      <c r="T48" s="462"/>
      <c r="U48" s="464" t="s">
        <v>431</v>
      </c>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BY48" s="94"/>
      <c r="BZ48" s="94"/>
      <c r="CA48" s="94"/>
    </row>
    <row r="49" spans="1:142" ht="11.25" customHeight="1">
      <c r="C49" s="473"/>
      <c r="D49" s="474"/>
      <c r="E49" s="474"/>
      <c r="F49" s="474"/>
      <c r="G49" s="474"/>
      <c r="H49" s="474"/>
      <c r="I49" s="474"/>
      <c r="J49" s="474"/>
      <c r="K49" s="474"/>
      <c r="L49" s="475"/>
      <c r="M49" s="460"/>
      <c r="N49" s="460"/>
      <c r="O49" s="462"/>
      <c r="P49" s="462"/>
      <c r="Q49" s="462"/>
      <c r="R49" s="462"/>
      <c r="S49" s="462"/>
      <c r="T49" s="462"/>
      <c r="U49" s="464"/>
      <c r="V49" s="464"/>
      <c r="W49" s="464"/>
      <c r="X49" s="464"/>
      <c r="Y49" s="464"/>
      <c r="Z49" s="464"/>
      <c r="AA49" s="464"/>
      <c r="AB49" s="464"/>
      <c r="AC49" s="464"/>
      <c r="AD49" s="464"/>
      <c r="AE49" s="464"/>
      <c r="AF49" s="464"/>
      <c r="AG49" s="464"/>
      <c r="AH49" s="464"/>
      <c r="AI49" s="464"/>
      <c r="AJ49" s="464"/>
      <c r="AK49" s="464"/>
      <c r="AL49" s="464"/>
      <c r="AM49" s="464"/>
      <c r="AN49" s="464"/>
      <c r="AO49" s="464"/>
      <c r="AP49" s="464"/>
      <c r="AQ49" s="464"/>
      <c r="AR49" s="464"/>
      <c r="BY49" s="94"/>
      <c r="BZ49" s="94"/>
      <c r="CA49" s="94"/>
    </row>
    <row r="50" spans="1:142" ht="11.25" customHeight="1">
      <c r="C50" s="473"/>
      <c r="D50" s="474"/>
      <c r="E50" s="474"/>
      <c r="F50" s="474"/>
      <c r="G50" s="474"/>
      <c r="H50" s="474"/>
      <c r="I50" s="474"/>
      <c r="J50" s="474"/>
      <c r="K50" s="474"/>
      <c r="L50" s="475"/>
      <c r="M50" s="460" t="s">
        <v>425</v>
      </c>
      <c r="N50" s="460"/>
      <c r="O50" s="462" t="s">
        <v>426</v>
      </c>
      <c r="P50" s="462"/>
      <c r="Q50" s="462"/>
      <c r="R50" s="462"/>
      <c r="S50" s="462"/>
      <c r="T50" s="462"/>
      <c r="U50" s="464" t="s">
        <v>432</v>
      </c>
      <c r="V50" s="464"/>
      <c r="W50" s="464"/>
      <c r="X50" s="464"/>
      <c r="Y50" s="464"/>
      <c r="Z50" s="464"/>
      <c r="AA50" s="464"/>
      <c r="AB50" s="464"/>
      <c r="AC50" s="464"/>
      <c r="AD50" s="464"/>
      <c r="AE50" s="464"/>
      <c r="AF50" s="464"/>
      <c r="AG50" s="464"/>
      <c r="AH50" s="464"/>
      <c r="AI50" s="464"/>
      <c r="AJ50" s="464"/>
      <c r="AK50" s="464"/>
      <c r="AL50" s="464"/>
      <c r="AM50" s="464"/>
      <c r="AN50" s="464"/>
      <c r="AO50" s="464"/>
      <c r="AP50" s="464"/>
      <c r="AQ50" s="464"/>
      <c r="AR50" s="464"/>
      <c r="BY50" s="94"/>
      <c r="BZ50" s="94"/>
      <c r="CA50" s="94"/>
    </row>
    <row r="51" spans="1:142" ht="11.25" customHeight="1">
      <c r="C51" s="473"/>
      <c r="D51" s="474"/>
      <c r="E51" s="474"/>
      <c r="F51" s="474"/>
      <c r="G51" s="474"/>
      <c r="H51" s="474"/>
      <c r="I51" s="474"/>
      <c r="J51" s="474"/>
      <c r="K51" s="474"/>
      <c r="L51" s="475"/>
      <c r="M51" s="461"/>
      <c r="N51" s="461"/>
      <c r="O51" s="463"/>
      <c r="P51" s="463"/>
      <c r="Q51" s="463"/>
      <c r="R51" s="463"/>
      <c r="S51" s="463"/>
      <c r="T51" s="463"/>
      <c r="U51" s="465"/>
      <c r="V51" s="465"/>
      <c r="W51" s="465"/>
      <c r="X51" s="465"/>
      <c r="Y51" s="465"/>
      <c r="Z51" s="465"/>
      <c r="AA51" s="465"/>
      <c r="AB51" s="465"/>
      <c r="AC51" s="465"/>
      <c r="AD51" s="465"/>
      <c r="AE51" s="465"/>
      <c r="AF51" s="465"/>
      <c r="AG51" s="465"/>
      <c r="AH51" s="465"/>
      <c r="AI51" s="465"/>
      <c r="AJ51" s="465"/>
      <c r="AK51" s="465"/>
      <c r="AL51" s="465"/>
      <c r="AM51" s="465"/>
      <c r="AN51" s="465"/>
      <c r="AO51" s="465"/>
      <c r="AP51" s="465"/>
      <c r="AQ51" s="465"/>
      <c r="AR51" s="465"/>
      <c r="BY51" s="94"/>
      <c r="BZ51" s="94"/>
      <c r="CA51" s="94"/>
    </row>
    <row r="52" spans="1:142" ht="11.25" customHeight="1">
      <c r="C52" s="473"/>
      <c r="D52" s="474"/>
      <c r="E52" s="474"/>
      <c r="F52" s="474"/>
      <c r="G52" s="474"/>
      <c r="H52" s="474"/>
      <c r="I52" s="474"/>
      <c r="J52" s="474"/>
      <c r="K52" s="474"/>
      <c r="L52" s="475"/>
      <c r="M52" s="460" t="s">
        <v>427</v>
      </c>
      <c r="N52" s="460"/>
      <c r="O52" s="462" t="s">
        <v>420</v>
      </c>
      <c r="P52" s="462"/>
      <c r="Q52" s="462"/>
      <c r="R52" s="462"/>
      <c r="S52" s="462"/>
      <c r="T52" s="462"/>
      <c r="U52" s="464" t="s">
        <v>482</v>
      </c>
      <c r="V52" s="464"/>
      <c r="W52" s="464"/>
      <c r="X52" s="464"/>
      <c r="Y52" s="464"/>
      <c r="Z52" s="464"/>
      <c r="AA52" s="464"/>
      <c r="AB52" s="464"/>
      <c r="AC52" s="464"/>
      <c r="AD52" s="464"/>
      <c r="AE52" s="464"/>
      <c r="AF52" s="464"/>
      <c r="AG52" s="464"/>
      <c r="AH52" s="464"/>
      <c r="AI52" s="464"/>
      <c r="AJ52" s="464"/>
      <c r="AK52" s="464"/>
      <c r="AL52" s="464"/>
      <c r="AM52" s="464"/>
      <c r="AN52" s="464"/>
      <c r="AO52" s="464"/>
      <c r="AP52" s="464"/>
      <c r="AQ52" s="464"/>
      <c r="AR52" s="464"/>
      <c r="BY52" s="94"/>
      <c r="BZ52" s="94"/>
      <c r="CA52" s="94"/>
    </row>
    <row r="53" spans="1:142" ht="11.25" customHeight="1">
      <c r="C53" s="476"/>
      <c r="D53" s="477"/>
      <c r="E53" s="477"/>
      <c r="F53" s="477"/>
      <c r="G53" s="477"/>
      <c r="H53" s="477"/>
      <c r="I53" s="477"/>
      <c r="J53" s="477"/>
      <c r="K53" s="477"/>
      <c r="L53" s="478"/>
      <c r="M53" s="461"/>
      <c r="N53" s="461"/>
      <c r="O53" s="463"/>
      <c r="P53" s="463"/>
      <c r="Q53" s="463"/>
      <c r="R53" s="463"/>
      <c r="S53" s="463"/>
      <c r="T53" s="463"/>
      <c r="U53" s="465"/>
      <c r="V53" s="465"/>
      <c r="W53" s="465"/>
      <c r="X53" s="465"/>
      <c r="Y53" s="465"/>
      <c r="Z53" s="465"/>
      <c r="AA53" s="465"/>
      <c r="AB53" s="465"/>
      <c r="AC53" s="465"/>
      <c r="AD53" s="465"/>
      <c r="AE53" s="465"/>
      <c r="AF53" s="465"/>
      <c r="AG53" s="465"/>
      <c r="AH53" s="465"/>
      <c r="AI53" s="465"/>
      <c r="AJ53" s="465"/>
      <c r="AK53" s="465"/>
      <c r="AL53" s="465"/>
      <c r="AM53" s="465"/>
      <c r="AN53" s="465"/>
      <c r="AO53" s="465"/>
      <c r="AP53" s="465"/>
      <c r="AQ53" s="465"/>
      <c r="AR53" s="465"/>
      <c r="BY53" s="94"/>
      <c r="BZ53" s="94"/>
      <c r="CA53" s="94"/>
    </row>
    <row r="54" spans="1:142" ht="6" customHeight="1">
      <c r="C54" s="140"/>
      <c r="D54" s="141"/>
      <c r="E54" s="141"/>
      <c r="F54" s="141"/>
      <c r="G54" s="141"/>
      <c r="H54" s="141"/>
      <c r="I54" s="141"/>
      <c r="J54" s="141"/>
      <c r="K54" s="141"/>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1"/>
      <c r="AS54" s="141"/>
      <c r="AT54" s="141"/>
      <c r="AU54" s="141"/>
      <c r="AV54" s="141"/>
      <c r="AW54" s="141"/>
      <c r="AX54" s="141"/>
      <c r="AY54" s="141"/>
      <c r="AZ54" s="141"/>
      <c r="BA54" s="141"/>
      <c r="BB54" s="141"/>
      <c r="BY54" s="94"/>
      <c r="BZ54" s="94"/>
      <c r="CA54" s="94"/>
    </row>
    <row r="55" spans="1:142" ht="11.25" customHeight="1">
      <c r="A55" s="143"/>
      <c r="B55" s="143"/>
      <c r="C55" s="143"/>
      <c r="D55" s="143"/>
      <c r="E55" s="143"/>
      <c r="F55" s="143"/>
      <c r="G55" s="143"/>
      <c r="H55" s="144"/>
      <c r="I55" s="144"/>
      <c r="J55" s="144"/>
      <c r="K55" s="144"/>
      <c r="L55" s="144"/>
      <c r="M55" s="144"/>
      <c r="N55" s="144"/>
      <c r="O55" s="144"/>
      <c r="P55" s="144"/>
      <c r="Q55" s="144"/>
      <c r="R55" s="144"/>
      <c r="S55" s="144"/>
      <c r="T55" s="144"/>
      <c r="U55" s="466" t="s">
        <v>410</v>
      </c>
      <c r="V55" s="466"/>
      <c r="W55" s="466"/>
      <c r="X55" s="466"/>
      <c r="Y55" s="466"/>
      <c r="Z55" s="466"/>
      <c r="AA55" s="466"/>
      <c r="AB55" s="466"/>
      <c r="AC55" s="466"/>
      <c r="AD55" s="466"/>
      <c r="AE55" s="466"/>
      <c r="AF55" s="466"/>
      <c r="AG55" s="466"/>
      <c r="AH55" s="466"/>
      <c r="AI55" s="466"/>
      <c r="AJ55" s="466"/>
      <c r="AK55" s="466"/>
      <c r="AL55" s="466"/>
      <c r="AM55" s="466"/>
      <c r="AN55" s="466"/>
      <c r="AO55" s="144"/>
      <c r="AP55" s="144"/>
      <c r="AQ55" s="144"/>
      <c r="AR55" s="144"/>
      <c r="AS55" s="144"/>
      <c r="AT55" s="144"/>
      <c r="AU55" s="144"/>
      <c r="AV55" s="145"/>
      <c r="AW55" s="145"/>
      <c r="AX55" s="145"/>
      <c r="AY55" s="145"/>
      <c r="AZ55" s="145"/>
      <c r="BA55" s="146"/>
      <c r="BB55" s="146"/>
      <c r="BY55" s="100"/>
      <c r="BZ55" s="94"/>
      <c r="CA55" s="94"/>
    </row>
    <row r="56" spans="1:142" ht="11.25" customHeight="1" thickBot="1">
      <c r="A56" s="143"/>
      <c r="B56" s="468">
        <v>0</v>
      </c>
      <c r="C56" s="468"/>
      <c r="D56" s="468"/>
      <c r="E56" s="468"/>
      <c r="F56" s="468"/>
      <c r="G56" s="468"/>
      <c r="H56" s="469" t="str">
        <f>IF(B56&lt;&gt;0,"()内の金額は減免前の金額です","")</f>
        <v/>
      </c>
      <c r="I56" s="469"/>
      <c r="J56" s="469"/>
      <c r="K56" s="469"/>
      <c r="L56" s="469"/>
      <c r="M56" s="469"/>
      <c r="N56" s="469"/>
      <c r="O56" s="469"/>
      <c r="P56" s="469"/>
      <c r="Q56" s="469"/>
      <c r="R56" s="469"/>
      <c r="S56" s="469"/>
      <c r="T56" s="469"/>
      <c r="U56" s="467"/>
      <c r="V56" s="467"/>
      <c r="W56" s="467"/>
      <c r="X56" s="467"/>
      <c r="Y56" s="467"/>
      <c r="Z56" s="467"/>
      <c r="AA56" s="467"/>
      <c r="AB56" s="467"/>
      <c r="AC56" s="467"/>
      <c r="AD56" s="467"/>
      <c r="AE56" s="467"/>
      <c r="AF56" s="467"/>
      <c r="AG56" s="467"/>
      <c r="AH56" s="467"/>
      <c r="AI56" s="467"/>
      <c r="AJ56" s="467"/>
      <c r="AK56" s="467"/>
      <c r="AL56" s="467"/>
      <c r="AM56" s="467"/>
      <c r="AN56" s="467"/>
      <c r="AO56" s="147"/>
      <c r="AP56" s="147"/>
      <c r="AQ56" s="147"/>
      <c r="AR56" s="147"/>
      <c r="AS56" s="147"/>
      <c r="AT56" s="147"/>
      <c r="AU56" s="147"/>
      <c r="AV56" s="145"/>
      <c r="AW56" s="145"/>
      <c r="AX56" s="145"/>
      <c r="AY56" s="145"/>
      <c r="AZ56" s="145"/>
      <c r="BA56" s="146"/>
      <c r="BB56" s="146"/>
      <c r="BY56" s="100"/>
      <c r="BZ56" s="94"/>
      <c r="CA56" s="94"/>
    </row>
    <row r="57" spans="1:142" s="100" customFormat="1" ht="11.25" customHeight="1">
      <c r="B57" s="459" t="s">
        <v>483</v>
      </c>
      <c r="C57" s="459"/>
      <c r="D57" s="459"/>
      <c r="E57" s="459"/>
      <c r="F57" s="459"/>
      <c r="G57" s="459"/>
      <c r="H57" s="459" t="s">
        <v>484</v>
      </c>
      <c r="I57" s="459"/>
      <c r="J57" s="459"/>
      <c r="K57" s="459"/>
      <c r="L57" s="459"/>
      <c r="M57" s="459"/>
      <c r="N57" s="459"/>
      <c r="O57" s="459"/>
      <c r="P57" s="459"/>
      <c r="Q57" s="459"/>
      <c r="R57" s="459"/>
      <c r="S57" s="459"/>
      <c r="T57" s="459"/>
      <c r="U57" s="459"/>
      <c r="V57" s="459"/>
      <c r="W57" s="459"/>
      <c r="X57" s="459" t="s">
        <v>485</v>
      </c>
      <c r="Y57" s="459"/>
      <c r="Z57" s="459"/>
      <c r="AA57" s="459"/>
      <c r="AB57" s="459"/>
      <c r="AC57" s="459"/>
      <c r="AD57" s="459"/>
      <c r="AE57" s="448" t="s">
        <v>378</v>
      </c>
      <c r="AF57" s="449"/>
      <c r="AG57" s="449"/>
      <c r="AH57" s="449"/>
      <c r="AI57" s="450"/>
      <c r="AJ57" s="448" t="s">
        <v>486</v>
      </c>
      <c r="AK57" s="449"/>
      <c r="AL57" s="449"/>
      <c r="AM57" s="449"/>
      <c r="AN57" s="450"/>
      <c r="AO57" s="459" t="s">
        <v>487</v>
      </c>
      <c r="AP57" s="459"/>
      <c r="AQ57" s="459"/>
      <c r="AR57" s="459"/>
      <c r="AS57" s="459"/>
      <c r="AT57" s="459"/>
      <c r="AU57" s="459"/>
      <c r="AV57" s="448" t="s">
        <v>488</v>
      </c>
      <c r="AW57" s="449"/>
      <c r="AX57" s="449"/>
      <c r="AY57" s="449"/>
      <c r="AZ57" s="449"/>
      <c r="BA57" s="450"/>
      <c r="BB57" s="454"/>
      <c r="BE57" s="148"/>
      <c r="BP57" s="455" t="s">
        <v>184</v>
      </c>
      <c r="BQ57" s="457" t="s">
        <v>379</v>
      </c>
      <c r="BR57" s="442" t="s">
        <v>380</v>
      </c>
      <c r="BS57" s="444" t="s">
        <v>381</v>
      </c>
      <c r="BT57" s="442" t="s">
        <v>382</v>
      </c>
      <c r="BU57" s="444" t="s">
        <v>393</v>
      </c>
      <c r="BV57" s="446" t="s">
        <v>378</v>
      </c>
      <c r="BZ57" s="94"/>
      <c r="CA57" s="94"/>
    </row>
    <row r="58" spans="1:142" s="100" customFormat="1" ht="11.25" customHeight="1" thickBot="1">
      <c r="B58" s="459"/>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1"/>
      <c r="AF58" s="452"/>
      <c r="AG58" s="452"/>
      <c r="AH58" s="452"/>
      <c r="AI58" s="453"/>
      <c r="AJ58" s="451"/>
      <c r="AK58" s="452"/>
      <c r="AL58" s="452"/>
      <c r="AM58" s="452"/>
      <c r="AN58" s="453"/>
      <c r="AO58" s="459"/>
      <c r="AP58" s="459"/>
      <c r="AQ58" s="459"/>
      <c r="AR58" s="459"/>
      <c r="AS58" s="459"/>
      <c r="AT58" s="459"/>
      <c r="AU58" s="459"/>
      <c r="AV58" s="451"/>
      <c r="AW58" s="452"/>
      <c r="AX58" s="452"/>
      <c r="AY58" s="452"/>
      <c r="AZ58" s="452"/>
      <c r="BA58" s="453"/>
      <c r="BB58" s="454"/>
      <c r="BP58" s="456"/>
      <c r="BQ58" s="458"/>
      <c r="BR58" s="443"/>
      <c r="BS58" s="445"/>
      <c r="BT58" s="443"/>
      <c r="BU58" s="445"/>
      <c r="BV58" s="447"/>
      <c r="BZ58" s="94"/>
      <c r="CA58" s="94"/>
    </row>
    <row r="59" spans="1:142" ht="11.1" customHeight="1">
      <c r="A59" s="410"/>
      <c r="B59" s="411" t="str">
        <f>IF($B$56=0,BR59,IF($B$56=0.5,BT59,IF($B$56=1,"","")))</f>
        <v/>
      </c>
      <c r="C59" s="412"/>
      <c r="D59" s="412"/>
      <c r="E59" s="412"/>
      <c r="F59" s="412"/>
      <c r="G59" s="413"/>
      <c r="H59" s="420" t="str">
        <f>IFERROR(BP59,"")</f>
        <v/>
      </c>
      <c r="I59" s="421"/>
      <c r="J59" s="421"/>
      <c r="K59" s="421"/>
      <c r="L59" s="421"/>
      <c r="M59" s="421"/>
      <c r="N59" s="421"/>
      <c r="O59" s="421"/>
      <c r="P59" s="421"/>
      <c r="Q59" s="421"/>
      <c r="R59" s="421"/>
      <c r="S59" s="421"/>
      <c r="T59" s="421"/>
      <c r="U59" s="421"/>
      <c r="V59" s="421"/>
      <c r="W59" s="422"/>
      <c r="X59" s="393" t="str">
        <f>IF($H59="","",IF($B$56=0,BQ59,IF($B$56=0.5,BS59,IF($B$56=1,BU59,""))))</f>
        <v/>
      </c>
      <c r="Y59" s="394"/>
      <c r="Z59" s="394"/>
      <c r="AA59" s="394"/>
      <c r="AB59" s="394"/>
      <c r="AC59" s="394"/>
      <c r="AD59" s="394"/>
      <c r="AE59" s="420" t="str">
        <f>IF($H59="","",IF(BQ59=0,0,BV59))</f>
        <v/>
      </c>
      <c r="AF59" s="421"/>
      <c r="AG59" s="421"/>
      <c r="AH59" s="421"/>
      <c r="AI59" s="422"/>
      <c r="AJ59" s="429"/>
      <c r="AK59" s="430"/>
      <c r="AL59" s="430"/>
      <c r="AM59" s="430"/>
      <c r="AN59" s="431"/>
      <c r="AO59" s="390" t="str">
        <f>IF(AJ59="","",IFERROR(X59*AJ59,""))</f>
        <v/>
      </c>
      <c r="AP59" s="391"/>
      <c r="AQ59" s="391"/>
      <c r="AR59" s="391"/>
      <c r="AS59" s="391"/>
      <c r="AT59" s="391"/>
      <c r="AU59" s="392"/>
      <c r="AV59" s="396"/>
      <c r="AW59" s="397"/>
      <c r="AX59" s="397"/>
      <c r="AY59" s="397"/>
      <c r="AZ59" s="397"/>
      <c r="BA59" s="398"/>
      <c r="BB59" s="405"/>
      <c r="BM59" s="383">
        <v>1</v>
      </c>
      <c r="BN59" s="383"/>
      <c r="BO59" s="383"/>
      <c r="BP59" s="407" t="e">
        <f>VLOOKUP(BM59,設備機器一覧!K:L,2,FALSE)</f>
        <v>#N/A</v>
      </c>
      <c r="BQ59" s="441">
        <f>IFERROR(VLOOKUP(BP59,設備機器一覧!C:G,2,FALSE),0)</f>
        <v>0</v>
      </c>
      <c r="BR59" s="440" t="str">
        <f>IFERROR(VLOOKUP(BP59,設備機器一覧!C:G,3,FALSE),"")</f>
        <v/>
      </c>
      <c r="BS59" s="439">
        <f>IFERROR(VLOOKUP(BP59,設備機器一覧!C:G,4,FALSE),0)</f>
        <v>0</v>
      </c>
      <c r="BT59" s="440" t="str">
        <f>IFERROR(VLOOKUP(BP59,設備機器一覧!C:G,5,FALSE),"")</f>
        <v/>
      </c>
      <c r="BU59" s="440">
        <v>0</v>
      </c>
      <c r="BV59" s="440" t="str">
        <f>IFERROR(VLOOKUP(BP59,設備機器一覧!C:H,6,FALSE),"")</f>
        <v/>
      </c>
      <c r="BZ59" s="94"/>
      <c r="CA59" s="94"/>
    </row>
    <row r="60" spans="1:142" ht="11.1" customHeight="1">
      <c r="A60" s="410"/>
      <c r="B60" s="414"/>
      <c r="C60" s="415"/>
      <c r="D60" s="415"/>
      <c r="E60" s="415"/>
      <c r="F60" s="415"/>
      <c r="G60" s="416"/>
      <c r="H60" s="423"/>
      <c r="I60" s="424"/>
      <c r="J60" s="424"/>
      <c r="K60" s="424"/>
      <c r="L60" s="424"/>
      <c r="M60" s="424"/>
      <c r="N60" s="424"/>
      <c r="O60" s="424"/>
      <c r="P60" s="424"/>
      <c r="Q60" s="424"/>
      <c r="R60" s="424"/>
      <c r="S60" s="424"/>
      <c r="T60" s="424"/>
      <c r="U60" s="424"/>
      <c r="V60" s="424"/>
      <c r="W60" s="425"/>
      <c r="X60" s="393"/>
      <c r="Y60" s="394"/>
      <c r="Z60" s="394"/>
      <c r="AA60" s="394"/>
      <c r="AB60" s="394"/>
      <c r="AC60" s="394"/>
      <c r="AD60" s="394"/>
      <c r="AE60" s="423"/>
      <c r="AF60" s="424"/>
      <c r="AG60" s="424"/>
      <c r="AH60" s="424"/>
      <c r="AI60" s="425"/>
      <c r="AJ60" s="432"/>
      <c r="AK60" s="433"/>
      <c r="AL60" s="433"/>
      <c r="AM60" s="433"/>
      <c r="AN60" s="434"/>
      <c r="AO60" s="393"/>
      <c r="AP60" s="394"/>
      <c r="AQ60" s="394"/>
      <c r="AR60" s="394"/>
      <c r="AS60" s="394"/>
      <c r="AT60" s="394"/>
      <c r="AU60" s="395"/>
      <c r="AV60" s="399"/>
      <c r="AW60" s="400"/>
      <c r="AX60" s="400"/>
      <c r="AY60" s="400"/>
      <c r="AZ60" s="400"/>
      <c r="BA60" s="401"/>
      <c r="BB60" s="405"/>
      <c r="BE60" s="148"/>
      <c r="BM60" s="383"/>
      <c r="BN60" s="383"/>
      <c r="BO60" s="383"/>
      <c r="BP60" s="407"/>
      <c r="BQ60" s="409"/>
      <c r="BR60" s="388"/>
      <c r="BS60" s="387"/>
      <c r="BT60" s="388"/>
      <c r="BU60" s="388"/>
      <c r="BV60" s="388"/>
      <c r="BZ60" s="94"/>
      <c r="CA60" s="94"/>
      <c r="CT60" s="149"/>
      <c r="CU60" s="149"/>
      <c r="CV60" s="149"/>
      <c r="CW60" s="149"/>
      <c r="CX60" s="149"/>
      <c r="CY60" s="149"/>
      <c r="CZ60" s="149"/>
      <c r="DA60" s="149"/>
      <c r="DB60" s="149"/>
      <c r="DC60" s="149"/>
      <c r="DD60" s="149"/>
      <c r="DE60" s="149"/>
      <c r="DF60" s="149"/>
      <c r="DG60" s="149"/>
      <c r="DH60" s="149"/>
      <c r="DI60" s="149"/>
      <c r="DJ60" s="149"/>
      <c r="DK60" s="149"/>
      <c r="DL60" s="149"/>
      <c r="DM60" s="149"/>
      <c r="DN60" s="149"/>
      <c r="DO60" s="149"/>
      <c r="DP60" s="149"/>
      <c r="DQ60" s="149"/>
      <c r="DR60" s="149"/>
      <c r="DS60" s="149"/>
      <c r="DT60" s="149"/>
      <c r="DU60" s="149"/>
      <c r="DV60" s="149"/>
      <c r="DW60" s="149"/>
      <c r="DX60" s="149"/>
      <c r="DY60" s="149"/>
      <c r="DZ60" s="149"/>
      <c r="EA60" s="149"/>
      <c r="EB60" s="149"/>
      <c r="EC60" s="149"/>
      <c r="ED60" s="149"/>
      <c r="EE60" s="149"/>
      <c r="EF60" s="149"/>
      <c r="EG60" s="149"/>
      <c r="EH60" s="149"/>
      <c r="EI60" s="149"/>
      <c r="EJ60" s="149"/>
      <c r="EK60" s="149"/>
      <c r="EL60" s="149"/>
    </row>
    <row r="61" spans="1:142" ht="11.1" customHeight="1">
      <c r="A61" s="410"/>
      <c r="B61" s="417"/>
      <c r="C61" s="418"/>
      <c r="D61" s="418"/>
      <c r="E61" s="418"/>
      <c r="F61" s="418"/>
      <c r="G61" s="419"/>
      <c r="H61" s="426"/>
      <c r="I61" s="427"/>
      <c r="J61" s="427"/>
      <c r="K61" s="427"/>
      <c r="L61" s="427"/>
      <c r="M61" s="427"/>
      <c r="N61" s="427"/>
      <c r="O61" s="427"/>
      <c r="P61" s="427"/>
      <c r="Q61" s="427"/>
      <c r="R61" s="427"/>
      <c r="S61" s="427"/>
      <c r="T61" s="427"/>
      <c r="U61" s="427"/>
      <c r="V61" s="427"/>
      <c r="W61" s="428"/>
      <c r="X61" s="150" t="s">
        <v>376</v>
      </c>
      <c r="Y61" s="389" t="str">
        <f>IF($H59="","",IF($B$56=0,"",BQ59))</f>
        <v/>
      </c>
      <c r="Z61" s="389"/>
      <c r="AA61" s="389"/>
      <c r="AB61" s="389"/>
      <c r="AC61" s="389"/>
      <c r="AD61" s="151" t="s">
        <v>377</v>
      </c>
      <c r="AE61" s="426"/>
      <c r="AF61" s="427"/>
      <c r="AG61" s="427"/>
      <c r="AH61" s="427"/>
      <c r="AI61" s="428"/>
      <c r="AJ61" s="435"/>
      <c r="AK61" s="436"/>
      <c r="AL61" s="436"/>
      <c r="AM61" s="436"/>
      <c r="AN61" s="437"/>
      <c r="AO61" s="150" t="s">
        <v>376</v>
      </c>
      <c r="AP61" s="389" t="str">
        <f>IF(AJ59="","",IF($B$56=0,"",IFERROR(Y61*AJ59,"")))</f>
        <v/>
      </c>
      <c r="AQ61" s="389"/>
      <c r="AR61" s="389"/>
      <c r="AS61" s="389"/>
      <c r="AT61" s="389"/>
      <c r="AU61" s="151" t="s">
        <v>377</v>
      </c>
      <c r="AV61" s="402"/>
      <c r="AW61" s="403"/>
      <c r="AX61" s="403"/>
      <c r="AY61" s="403"/>
      <c r="AZ61" s="403"/>
      <c r="BA61" s="404"/>
      <c r="BB61" s="405"/>
      <c r="BE61" s="101"/>
      <c r="BM61" s="383"/>
      <c r="BN61" s="383"/>
      <c r="BO61" s="383"/>
      <c r="BP61" s="408"/>
      <c r="BQ61" s="409"/>
      <c r="BR61" s="388"/>
      <c r="BS61" s="387"/>
      <c r="BT61" s="388"/>
      <c r="BU61" s="388"/>
      <c r="BV61" s="388"/>
      <c r="BZ61" s="94"/>
      <c r="CA61" s="94"/>
      <c r="CT61" s="149"/>
      <c r="CU61" s="149"/>
      <c r="CV61" s="149"/>
      <c r="CW61" s="149"/>
      <c r="CX61" s="149"/>
      <c r="CY61" s="149"/>
      <c r="CZ61" s="149"/>
      <c r="DA61" s="149"/>
      <c r="DB61" s="149"/>
      <c r="DC61" s="149"/>
      <c r="DD61" s="149"/>
      <c r="DE61" s="149"/>
      <c r="DF61" s="149"/>
      <c r="DG61" s="149"/>
      <c r="DH61" s="149"/>
      <c r="DI61" s="149"/>
      <c r="DJ61" s="149"/>
      <c r="DK61" s="149"/>
      <c r="DL61" s="149"/>
      <c r="DM61" s="149"/>
      <c r="DN61" s="149"/>
      <c r="DO61" s="149"/>
      <c r="DP61" s="149"/>
      <c r="DQ61" s="149"/>
      <c r="DR61" s="149"/>
      <c r="DS61" s="149"/>
      <c r="DT61" s="149"/>
      <c r="DU61" s="149"/>
      <c r="DV61" s="149"/>
      <c r="DW61" s="149"/>
      <c r="DX61" s="149"/>
      <c r="DY61" s="149"/>
      <c r="DZ61" s="149"/>
      <c r="EA61" s="149"/>
      <c r="EB61" s="149"/>
      <c r="EC61" s="149"/>
      <c r="ED61" s="149"/>
      <c r="EE61" s="149"/>
      <c r="EF61" s="149"/>
      <c r="EG61" s="149"/>
      <c r="EH61" s="149"/>
      <c r="EI61" s="149"/>
      <c r="EJ61" s="149"/>
      <c r="EK61" s="149"/>
      <c r="EL61" s="149"/>
    </row>
    <row r="62" spans="1:142" ht="11.1" customHeight="1">
      <c r="A62" s="410"/>
      <c r="B62" s="411" t="str">
        <f>IF($B$56=0,BR62,IF($B$56=0.5,BT62,IF($B$56=1,"","")))</f>
        <v/>
      </c>
      <c r="C62" s="412"/>
      <c r="D62" s="412"/>
      <c r="E62" s="412"/>
      <c r="F62" s="412"/>
      <c r="G62" s="413"/>
      <c r="H62" s="420" t="str">
        <f>IFERROR(BP62,"")</f>
        <v/>
      </c>
      <c r="I62" s="421"/>
      <c r="J62" s="421"/>
      <c r="K62" s="421"/>
      <c r="L62" s="421"/>
      <c r="M62" s="421"/>
      <c r="N62" s="421"/>
      <c r="O62" s="421"/>
      <c r="P62" s="421"/>
      <c r="Q62" s="421"/>
      <c r="R62" s="421"/>
      <c r="S62" s="421"/>
      <c r="T62" s="421"/>
      <c r="U62" s="421"/>
      <c r="V62" s="421"/>
      <c r="W62" s="422"/>
      <c r="X62" s="393" t="str">
        <f t="shared" ref="X62" si="0">IF($H62="","",IF($B$56=0,BQ62,IF($B$56=0.5,BS62,IF($B$56=1,BU62,""))))</f>
        <v/>
      </c>
      <c r="Y62" s="394"/>
      <c r="Z62" s="394"/>
      <c r="AA62" s="394"/>
      <c r="AB62" s="394"/>
      <c r="AC62" s="394"/>
      <c r="AD62" s="394"/>
      <c r="AE62" s="420" t="str">
        <f t="shared" ref="AE62" si="1">IF($H62="","",IF(BQ62=0,0,BV62))</f>
        <v/>
      </c>
      <c r="AF62" s="421"/>
      <c r="AG62" s="421"/>
      <c r="AH62" s="421"/>
      <c r="AI62" s="422"/>
      <c r="AJ62" s="429"/>
      <c r="AK62" s="430"/>
      <c r="AL62" s="430"/>
      <c r="AM62" s="430"/>
      <c r="AN62" s="431"/>
      <c r="AO62" s="390" t="str">
        <f t="shared" ref="AO62" si="2">IF(AJ62="","",IFERROR(X62*AJ62,""))</f>
        <v/>
      </c>
      <c r="AP62" s="391"/>
      <c r="AQ62" s="391"/>
      <c r="AR62" s="391"/>
      <c r="AS62" s="391"/>
      <c r="AT62" s="391"/>
      <c r="AU62" s="392"/>
      <c r="AV62" s="396"/>
      <c r="AW62" s="397"/>
      <c r="AX62" s="397"/>
      <c r="AY62" s="397"/>
      <c r="AZ62" s="397"/>
      <c r="BA62" s="398"/>
      <c r="BB62" s="405"/>
      <c r="BE62" s="152"/>
      <c r="BM62" s="383">
        <v>2</v>
      </c>
      <c r="BN62" s="383"/>
      <c r="BO62" s="383"/>
      <c r="BP62" s="406" t="e">
        <f>VLOOKUP(BM62,設備機器一覧!K:L,2,FALSE)</f>
        <v>#N/A</v>
      </c>
      <c r="BQ62" s="409">
        <f>IFERROR(VLOOKUP(BP62,設備機器一覧!C:G,2,FALSE),0)</f>
        <v>0</v>
      </c>
      <c r="BR62" s="388" t="str">
        <f>IFERROR(VLOOKUP(BP62,設備機器一覧!C:G,3,FALSE),"")</f>
        <v/>
      </c>
      <c r="BS62" s="387">
        <f>IFERROR(VLOOKUP(BP62,設備機器一覧!C:G,4,FALSE),0)</f>
        <v>0</v>
      </c>
      <c r="BT62" s="388" t="str">
        <f>IFERROR(VLOOKUP(BP62,設備機器一覧!C:G,5,FALSE),"")</f>
        <v/>
      </c>
      <c r="BU62" s="388">
        <v>0</v>
      </c>
      <c r="BV62" s="388" t="str">
        <f>IFERROR(VLOOKUP(BP62,設備機器一覧!C:H,6,FALSE),"")</f>
        <v/>
      </c>
      <c r="BZ62" s="94"/>
      <c r="CA62" s="94"/>
      <c r="CT62" s="149"/>
      <c r="CU62" s="149"/>
      <c r="CV62" s="149"/>
      <c r="CW62" s="149"/>
      <c r="CX62" s="149"/>
      <c r="CY62" s="149"/>
      <c r="CZ62" s="149"/>
      <c r="DA62" s="149"/>
      <c r="DB62" s="149"/>
      <c r="DC62" s="149"/>
      <c r="DD62" s="149"/>
      <c r="DE62" s="149"/>
      <c r="DF62" s="149"/>
      <c r="DG62" s="149"/>
      <c r="DH62" s="149"/>
      <c r="DI62" s="149"/>
      <c r="DJ62" s="149"/>
      <c r="DK62" s="149"/>
      <c r="DL62" s="149"/>
      <c r="DM62" s="149"/>
      <c r="DN62" s="149"/>
      <c r="DO62" s="149"/>
      <c r="DP62" s="149"/>
      <c r="DQ62" s="149"/>
      <c r="DR62" s="149"/>
      <c r="DS62" s="149"/>
      <c r="DT62" s="149"/>
      <c r="DU62" s="149"/>
      <c r="DV62" s="149"/>
      <c r="DW62" s="149"/>
      <c r="DX62" s="149"/>
      <c r="DY62" s="149"/>
      <c r="DZ62" s="149"/>
      <c r="EA62" s="149"/>
      <c r="EB62" s="149"/>
      <c r="EC62" s="149"/>
      <c r="ED62" s="149"/>
      <c r="EE62" s="149"/>
      <c r="EF62" s="149"/>
      <c r="EG62" s="149"/>
      <c r="EH62" s="149"/>
      <c r="EI62" s="149"/>
      <c r="EJ62" s="149"/>
      <c r="EK62" s="149"/>
      <c r="EL62" s="149"/>
    </row>
    <row r="63" spans="1:142" ht="11.1" customHeight="1">
      <c r="A63" s="410"/>
      <c r="B63" s="414"/>
      <c r="C63" s="415"/>
      <c r="D63" s="415"/>
      <c r="E63" s="415"/>
      <c r="F63" s="415"/>
      <c r="G63" s="416"/>
      <c r="H63" s="423"/>
      <c r="I63" s="424"/>
      <c r="J63" s="424"/>
      <c r="K63" s="424"/>
      <c r="L63" s="424"/>
      <c r="M63" s="424"/>
      <c r="N63" s="424"/>
      <c r="O63" s="424"/>
      <c r="P63" s="424"/>
      <c r="Q63" s="424"/>
      <c r="R63" s="424"/>
      <c r="S63" s="424"/>
      <c r="T63" s="424"/>
      <c r="U63" s="424"/>
      <c r="V63" s="424"/>
      <c r="W63" s="425"/>
      <c r="X63" s="393"/>
      <c r="Y63" s="394"/>
      <c r="Z63" s="394"/>
      <c r="AA63" s="394"/>
      <c r="AB63" s="394"/>
      <c r="AC63" s="394"/>
      <c r="AD63" s="394"/>
      <c r="AE63" s="423"/>
      <c r="AF63" s="424"/>
      <c r="AG63" s="424"/>
      <c r="AH63" s="424"/>
      <c r="AI63" s="425"/>
      <c r="AJ63" s="432"/>
      <c r="AK63" s="433"/>
      <c r="AL63" s="433"/>
      <c r="AM63" s="433"/>
      <c r="AN63" s="434"/>
      <c r="AO63" s="393"/>
      <c r="AP63" s="394"/>
      <c r="AQ63" s="394"/>
      <c r="AR63" s="394"/>
      <c r="AS63" s="394"/>
      <c r="AT63" s="394"/>
      <c r="AU63" s="395"/>
      <c r="AV63" s="399"/>
      <c r="AW63" s="400"/>
      <c r="AX63" s="400"/>
      <c r="AY63" s="400"/>
      <c r="AZ63" s="400"/>
      <c r="BA63" s="401"/>
      <c r="BB63" s="405"/>
      <c r="BE63" s="152"/>
      <c r="BM63" s="383"/>
      <c r="BN63" s="383"/>
      <c r="BO63" s="383"/>
      <c r="BP63" s="407"/>
      <c r="BQ63" s="409"/>
      <c r="BR63" s="388"/>
      <c r="BS63" s="387"/>
      <c r="BT63" s="388"/>
      <c r="BU63" s="388"/>
      <c r="BV63" s="388"/>
      <c r="BZ63" s="94"/>
      <c r="CA63" s="94"/>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row>
    <row r="64" spans="1:142" ht="11.1" customHeight="1">
      <c r="A64" s="410"/>
      <c r="B64" s="417"/>
      <c r="C64" s="418"/>
      <c r="D64" s="418"/>
      <c r="E64" s="418"/>
      <c r="F64" s="418"/>
      <c r="G64" s="419"/>
      <c r="H64" s="426"/>
      <c r="I64" s="427"/>
      <c r="J64" s="427"/>
      <c r="K64" s="427"/>
      <c r="L64" s="427"/>
      <c r="M64" s="427"/>
      <c r="N64" s="427"/>
      <c r="O64" s="427"/>
      <c r="P64" s="427"/>
      <c r="Q64" s="427"/>
      <c r="R64" s="427"/>
      <c r="S64" s="427"/>
      <c r="T64" s="427"/>
      <c r="U64" s="427"/>
      <c r="V64" s="427"/>
      <c r="W64" s="428"/>
      <c r="X64" s="150" t="s">
        <v>376</v>
      </c>
      <c r="Y64" s="389" t="str">
        <f t="shared" ref="Y64" si="3">IF($H62="","",IF($B$56=0,"",BQ62))</f>
        <v/>
      </c>
      <c r="Z64" s="389"/>
      <c r="AA64" s="389"/>
      <c r="AB64" s="389"/>
      <c r="AC64" s="389"/>
      <c r="AD64" s="151" t="s">
        <v>377</v>
      </c>
      <c r="AE64" s="426"/>
      <c r="AF64" s="427"/>
      <c r="AG64" s="427"/>
      <c r="AH64" s="427"/>
      <c r="AI64" s="428"/>
      <c r="AJ64" s="435"/>
      <c r="AK64" s="436"/>
      <c r="AL64" s="436"/>
      <c r="AM64" s="436"/>
      <c r="AN64" s="437"/>
      <c r="AO64" s="150" t="s">
        <v>376</v>
      </c>
      <c r="AP64" s="389" t="str">
        <f t="shared" ref="AP64" si="4">IF(AJ62="","",IF($B$56=0,"",IFERROR(Y64*AJ62,"")))</f>
        <v/>
      </c>
      <c r="AQ64" s="389"/>
      <c r="AR64" s="389"/>
      <c r="AS64" s="389"/>
      <c r="AT64" s="389"/>
      <c r="AU64" s="151" t="s">
        <v>377</v>
      </c>
      <c r="AV64" s="402"/>
      <c r="AW64" s="403"/>
      <c r="AX64" s="403"/>
      <c r="AY64" s="403"/>
      <c r="AZ64" s="403"/>
      <c r="BA64" s="404"/>
      <c r="BB64" s="405"/>
      <c r="BE64" s="152"/>
      <c r="BM64" s="383"/>
      <c r="BN64" s="383"/>
      <c r="BO64" s="383"/>
      <c r="BP64" s="408"/>
      <c r="BQ64" s="409"/>
      <c r="BR64" s="388"/>
      <c r="BS64" s="387"/>
      <c r="BT64" s="388"/>
      <c r="BU64" s="388"/>
      <c r="BV64" s="388"/>
      <c r="BZ64" s="94"/>
      <c r="CA64" s="94"/>
      <c r="CN64" s="153"/>
      <c r="CO64" s="438"/>
      <c r="CP64" s="438"/>
      <c r="CQ64" s="438"/>
      <c r="CR64" s="438"/>
      <c r="CS64" s="438"/>
      <c r="CT64" s="149"/>
      <c r="CU64" s="149"/>
      <c r="CV64" s="149"/>
      <c r="CW64" s="149"/>
      <c r="CX64" s="149"/>
      <c r="CY64" s="149"/>
      <c r="CZ64" s="149"/>
      <c r="DA64" s="149"/>
      <c r="DB64" s="149"/>
      <c r="DC64" s="149"/>
      <c r="DD64" s="149"/>
      <c r="DE64" s="149"/>
      <c r="DF64" s="149"/>
      <c r="DG64" s="149"/>
      <c r="DH64" s="149"/>
      <c r="DI64" s="149"/>
      <c r="DJ64" s="149"/>
      <c r="DK64" s="149"/>
      <c r="DL64" s="149"/>
      <c r="DM64" s="149"/>
      <c r="DN64" s="149"/>
      <c r="DO64" s="149"/>
      <c r="DP64" s="149"/>
      <c r="DQ64" s="149"/>
      <c r="DR64" s="149"/>
      <c r="DS64" s="149"/>
      <c r="DT64" s="149"/>
      <c r="DU64" s="149"/>
      <c r="DV64" s="149"/>
      <c r="DW64" s="149"/>
      <c r="DX64" s="149"/>
      <c r="DY64" s="149"/>
      <c r="DZ64" s="149"/>
      <c r="EA64" s="149"/>
      <c r="EB64" s="149"/>
      <c r="EC64" s="149"/>
      <c r="ED64" s="149"/>
      <c r="EE64" s="149"/>
      <c r="EF64" s="149"/>
      <c r="EG64" s="149"/>
      <c r="EH64" s="149"/>
      <c r="EI64" s="149"/>
      <c r="EJ64" s="149"/>
      <c r="EK64" s="149"/>
      <c r="EL64" s="149"/>
    </row>
    <row r="65" spans="1:145" ht="11.1" customHeight="1">
      <c r="A65" s="410"/>
      <c r="B65" s="411" t="str">
        <f>IF($B$56=0,BR65,IF($B$56=0.5,BT65,IF($B$56=1,"","")))</f>
        <v/>
      </c>
      <c r="C65" s="412"/>
      <c r="D65" s="412"/>
      <c r="E65" s="412"/>
      <c r="F65" s="412"/>
      <c r="G65" s="413"/>
      <c r="H65" s="420" t="str">
        <f>IFERROR(BP65,"")</f>
        <v/>
      </c>
      <c r="I65" s="421"/>
      <c r="J65" s="421"/>
      <c r="K65" s="421"/>
      <c r="L65" s="421"/>
      <c r="M65" s="421"/>
      <c r="N65" s="421"/>
      <c r="O65" s="421"/>
      <c r="P65" s="421"/>
      <c r="Q65" s="421"/>
      <c r="R65" s="421"/>
      <c r="S65" s="421"/>
      <c r="T65" s="421"/>
      <c r="U65" s="421"/>
      <c r="V65" s="421"/>
      <c r="W65" s="422"/>
      <c r="X65" s="393" t="str">
        <f t="shared" ref="X65" si="5">IF($H65="","",IF($B$56=0,BQ65,IF($B$56=0.5,BS65,IF($B$56=1,BU65,""))))</f>
        <v/>
      </c>
      <c r="Y65" s="394"/>
      <c r="Z65" s="394"/>
      <c r="AA65" s="394"/>
      <c r="AB65" s="394"/>
      <c r="AC65" s="394"/>
      <c r="AD65" s="394"/>
      <c r="AE65" s="420" t="str">
        <f t="shared" ref="AE65" si="6">IF($H65="","",IF(BQ65=0,0,BV65))</f>
        <v/>
      </c>
      <c r="AF65" s="421"/>
      <c r="AG65" s="421"/>
      <c r="AH65" s="421"/>
      <c r="AI65" s="422"/>
      <c r="AJ65" s="429"/>
      <c r="AK65" s="430"/>
      <c r="AL65" s="430"/>
      <c r="AM65" s="430"/>
      <c r="AN65" s="431"/>
      <c r="AO65" s="390" t="str">
        <f t="shared" ref="AO65" si="7">IF(AJ65="","",IFERROR(X65*AJ65,""))</f>
        <v/>
      </c>
      <c r="AP65" s="391"/>
      <c r="AQ65" s="391"/>
      <c r="AR65" s="391"/>
      <c r="AS65" s="391"/>
      <c r="AT65" s="391"/>
      <c r="AU65" s="392"/>
      <c r="AV65" s="396"/>
      <c r="AW65" s="397"/>
      <c r="AX65" s="397"/>
      <c r="AY65" s="397"/>
      <c r="AZ65" s="397"/>
      <c r="BA65" s="398"/>
      <c r="BB65" s="405"/>
      <c r="BE65" s="154"/>
      <c r="BM65" s="383">
        <v>3</v>
      </c>
      <c r="BN65" s="383"/>
      <c r="BO65" s="383"/>
      <c r="BP65" s="406" t="e">
        <f>VLOOKUP(BM65,設備機器一覧!K:L,2,FALSE)</f>
        <v>#N/A</v>
      </c>
      <c r="BQ65" s="409">
        <f>IFERROR(VLOOKUP(BP65,設備機器一覧!C:G,2,FALSE),0)</f>
        <v>0</v>
      </c>
      <c r="BR65" s="388" t="str">
        <f>IFERROR(VLOOKUP(BP65,設備機器一覧!C:G,3,FALSE),"")</f>
        <v/>
      </c>
      <c r="BS65" s="387">
        <f>IFERROR(VLOOKUP(BP65,設備機器一覧!C:G,4,FALSE),0)</f>
        <v>0</v>
      </c>
      <c r="BT65" s="388" t="str">
        <f>IFERROR(VLOOKUP(BP65,設備機器一覧!C:G,5,FALSE),"")</f>
        <v/>
      </c>
      <c r="BU65" s="388">
        <v>0</v>
      </c>
      <c r="BV65" s="388" t="str">
        <f>IFERROR(VLOOKUP(BP65,設備機器一覧!C:H,6,FALSE),"")</f>
        <v/>
      </c>
      <c r="BZ65" s="94"/>
      <c r="CA65" s="94"/>
      <c r="CN65" s="153"/>
      <c r="CO65" s="438"/>
      <c r="CP65" s="438"/>
      <c r="CQ65" s="438"/>
      <c r="CR65" s="438"/>
      <c r="CS65" s="438"/>
      <c r="CT65" s="149"/>
      <c r="CU65" s="149"/>
      <c r="CV65" s="149"/>
      <c r="CW65" s="149"/>
      <c r="CX65" s="149"/>
      <c r="CY65" s="149"/>
      <c r="CZ65" s="149"/>
      <c r="DA65" s="149"/>
      <c r="DB65" s="149"/>
      <c r="DC65" s="149"/>
      <c r="DD65" s="149"/>
      <c r="DE65" s="149"/>
      <c r="DF65" s="149"/>
      <c r="DG65" s="149"/>
      <c r="DH65" s="149"/>
      <c r="DI65" s="149"/>
      <c r="DJ65" s="149"/>
      <c r="DK65" s="149"/>
      <c r="DL65" s="149"/>
      <c r="DM65" s="149"/>
      <c r="DN65" s="149"/>
      <c r="DO65" s="149"/>
      <c r="DP65" s="149"/>
      <c r="DQ65" s="149"/>
      <c r="DR65" s="149"/>
      <c r="DS65" s="149"/>
      <c r="DT65" s="149"/>
      <c r="DU65" s="149"/>
      <c r="DV65" s="149"/>
      <c r="DW65" s="149"/>
      <c r="DX65" s="149"/>
      <c r="DY65" s="149"/>
      <c r="DZ65" s="149"/>
      <c r="EA65" s="149"/>
      <c r="EB65" s="149"/>
      <c r="EC65" s="149"/>
      <c r="ED65" s="149"/>
      <c r="EE65" s="149"/>
      <c r="EF65" s="149"/>
      <c r="EG65" s="149"/>
      <c r="EH65" s="149"/>
      <c r="EI65" s="149"/>
      <c r="EJ65" s="149"/>
      <c r="EK65" s="149"/>
      <c r="EL65" s="149"/>
    </row>
    <row r="66" spans="1:145" ht="11.1" customHeight="1">
      <c r="A66" s="410"/>
      <c r="B66" s="414"/>
      <c r="C66" s="415"/>
      <c r="D66" s="415"/>
      <c r="E66" s="415"/>
      <c r="F66" s="415"/>
      <c r="G66" s="416"/>
      <c r="H66" s="423"/>
      <c r="I66" s="424"/>
      <c r="J66" s="424"/>
      <c r="K66" s="424"/>
      <c r="L66" s="424"/>
      <c r="M66" s="424"/>
      <c r="N66" s="424"/>
      <c r="O66" s="424"/>
      <c r="P66" s="424"/>
      <c r="Q66" s="424"/>
      <c r="R66" s="424"/>
      <c r="S66" s="424"/>
      <c r="T66" s="424"/>
      <c r="U66" s="424"/>
      <c r="V66" s="424"/>
      <c r="W66" s="425"/>
      <c r="X66" s="393"/>
      <c r="Y66" s="394"/>
      <c r="Z66" s="394"/>
      <c r="AA66" s="394"/>
      <c r="AB66" s="394"/>
      <c r="AC66" s="394"/>
      <c r="AD66" s="394"/>
      <c r="AE66" s="423"/>
      <c r="AF66" s="424"/>
      <c r="AG66" s="424"/>
      <c r="AH66" s="424"/>
      <c r="AI66" s="425"/>
      <c r="AJ66" s="432"/>
      <c r="AK66" s="433"/>
      <c r="AL66" s="433"/>
      <c r="AM66" s="433"/>
      <c r="AN66" s="434"/>
      <c r="AO66" s="393"/>
      <c r="AP66" s="394"/>
      <c r="AQ66" s="394"/>
      <c r="AR66" s="394"/>
      <c r="AS66" s="394"/>
      <c r="AT66" s="394"/>
      <c r="AU66" s="395"/>
      <c r="AV66" s="399"/>
      <c r="AW66" s="400"/>
      <c r="AX66" s="400"/>
      <c r="AY66" s="400"/>
      <c r="AZ66" s="400"/>
      <c r="BA66" s="401"/>
      <c r="BB66" s="405"/>
      <c r="BE66" s="154"/>
      <c r="BM66" s="383"/>
      <c r="BN66" s="383"/>
      <c r="BO66" s="383"/>
      <c r="BP66" s="407"/>
      <c r="BQ66" s="409"/>
      <c r="BR66" s="388"/>
      <c r="BS66" s="387"/>
      <c r="BT66" s="388"/>
      <c r="BU66" s="388"/>
      <c r="BV66" s="388"/>
      <c r="BZ66" s="94"/>
      <c r="CA66" s="94"/>
      <c r="CN66" s="153"/>
      <c r="CO66" s="438"/>
      <c r="CP66" s="438"/>
      <c r="CQ66" s="438"/>
      <c r="CR66" s="438"/>
      <c r="CS66" s="438"/>
      <c r="CT66" s="149"/>
      <c r="CU66" s="149"/>
      <c r="CV66" s="149"/>
      <c r="CW66" s="149"/>
      <c r="CX66" s="149"/>
      <c r="CY66" s="149"/>
      <c r="CZ66" s="149"/>
      <c r="DA66" s="149"/>
      <c r="DB66" s="149"/>
      <c r="DC66" s="149"/>
      <c r="DD66" s="149"/>
      <c r="DE66" s="149"/>
      <c r="DF66" s="149"/>
      <c r="DG66" s="149"/>
      <c r="DH66" s="149"/>
      <c r="DI66" s="149"/>
      <c r="DJ66" s="149"/>
      <c r="DK66" s="149"/>
      <c r="DL66" s="149"/>
      <c r="DM66" s="149"/>
      <c r="DN66" s="149"/>
      <c r="DO66" s="149"/>
      <c r="DP66" s="149"/>
      <c r="DQ66" s="149"/>
      <c r="DR66" s="149"/>
      <c r="DS66" s="149"/>
      <c r="DT66" s="149"/>
      <c r="DU66" s="149"/>
      <c r="DV66" s="149"/>
      <c r="DW66" s="149"/>
      <c r="DX66" s="149"/>
      <c r="DY66" s="149"/>
      <c r="DZ66" s="149"/>
      <c r="EA66" s="149"/>
      <c r="EB66" s="149"/>
      <c r="EC66" s="149"/>
      <c r="ED66" s="149"/>
      <c r="EE66" s="149"/>
      <c r="EF66" s="149"/>
      <c r="EG66" s="149"/>
      <c r="EH66" s="149"/>
      <c r="EI66" s="149"/>
      <c r="EJ66" s="149"/>
      <c r="EK66" s="149"/>
      <c r="EL66" s="149"/>
    </row>
    <row r="67" spans="1:145" ht="11.1" customHeight="1">
      <c r="A67" s="410"/>
      <c r="B67" s="417"/>
      <c r="C67" s="418"/>
      <c r="D67" s="418"/>
      <c r="E67" s="418"/>
      <c r="F67" s="418"/>
      <c r="G67" s="419"/>
      <c r="H67" s="426"/>
      <c r="I67" s="427"/>
      <c r="J67" s="427"/>
      <c r="K67" s="427"/>
      <c r="L67" s="427"/>
      <c r="M67" s="427"/>
      <c r="N67" s="427"/>
      <c r="O67" s="427"/>
      <c r="P67" s="427"/>
      <c r="Q67" s="427"/>
      <c r="R67" s="427"/>
      <c r="S67" s="427"/>
      <c r="T67" s="427"/>
      <c r="U67" s="427"/>
      <c r="V67" s="427"/>
      <c r="W67" s="428"/>
      <c r="X67" s="150" t="s">
        <v>376</v>
      </c>
      <c r="Y67" s="389" t="str">
        <f t="shared" ref="Y67" si="8">IF($H65="","",IF($B$56=0,"",BQ65))</f>
        <v/>
      </c>
      <c r="Z67" s="389"/>
      <c r="AA67" s="389"/>
      <c r="AB67" s="389"/>
      <c r="AC67" s="389"/>
      <c r="AD67" s="151" t="s">
        <v>377</v>
      </c>
      <c r="AE67" s="426"/>
      <c r="AF67" s="427"/>
      <c r="AG67" s="427"/>
      <c r="AH67" s="427"/>
      <c r="AI67" s="428"/>
      <c r="AJ67" s="435"/>
      <c r="AK67" s="436"/>
      <c r="AL67" s="436"/>
      <c r="AM67" s="436"/>
      <c r="AN67" s="437"/>
      <c r="AO67" s="150" t="s">
        <v>376</v>
      </c>
      <c r="AP67" s="389" t="str">
        <f t="shared" ref="AP67" si="9">IF(AJ65="","",IF($B$56=0,"",IFERROR(Y67*AJ65,"")))</f>
        <v/>
      </c>
      <c r="AQ67" s="389"/>
      <c r="AR67" s="389"/>
      <c r="AS67" s="389"/>
      <c r="AT67" s="389"/>
      <c r="AU67" s="151" t="s">
        <v>377</v>
      </c>
      <c r="AV67" s="402"/>
      <c r="AW67" s="403"/>
      <c r="AX67" s="403"/>
      <c r="AY67" s="403"/>
      <c r="AZ67" s="403"/>
      <c r="BA67" s="404"/>
      <c r="BB67" s="405"/>
      <c r="BE67" s="154"/>
      <c r="BM67" s="383"/>
      <c r="BN67" s="383"/>
      <c r="BO67" s="383"/>
      <c r="BP67" s="408"/>
      <c r="BQ67" s="409"/>
      <c r="BR67" s="388"/>
      <c r="BS67" s="387"/>
      <c r="BT67" s="388"/>
      <c r="BU67" s="388"/>
      <c r="BV67" s="388"/>
      <c r="BZ67" s="94"/>
      <c r="CA67" s="94"/>
      <c r="CN67" s="153"/>
      <c r="CO67" s="155"/>
      <c r="CP67" s="155"/>
      <c r="CQ67" s="155"/>
      <c r="CR67" s="155"/>
      <c r="CS67" s="156"/>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row>
    <row r="68" spans="1:145" ht="11.1" customHeight="1">
      <c r="A68" s="410"/>
      <c r="B68" s="411" t="str">
        <f>IF($B$56=0,BR68,IF($B$56=0.5,BT68,IF($B$56=1,"","")))</f>
        <v/>
      </c>
      <c r="C68" s="412"/>
      <c r="D68" s="412"/>
      <c r="E68" s="412"/>
      <c r="F68" s="412"/>
      <c r="G68" s="413"/>
      <c r="H68" s="420" t="str">
        <f t="shared" ref="H68" si="10">IFERROR(BP68,"")</f>
        <v/>
      </c>
      <c r="I68" s="421"/>
      <c r="J68" s="421"/>
      <c r="K68" s="421"/>
      <c r="L68" s="421"/>
      <c r="M68" s="421"/>
      <c r="N68" s="421"/>
      <c r="O68" s="421"/>
      <c r="P68" s="421"/>
      <c r="Q68" s="421"/>
      <c r="R68" s="421"/>
      <c r="S68" s="421"/>
      <c r="T68" s="421"/>
      <c r="U68" s="421"/>
      <c r="V68" s="421"/>
      <c r="W68" s="422"/>
      <c r="X68" s="393" t="str">
        <f t="shared" ref="X68" si="11">IF($H68="","",IF($B$56=0,BQ68,IF($B$56=0.5,BS68,IF($B$56=1,BU68,""))))</f>
        <v/>
      </c>
      <c r="Y68" s="394"/>
      <c r="Z68" s="394"/>
      <c r="AA68" s="394"/>
      <c r="AB68" s="394"/>
      <c r="AC68" s="394"/>
      <c r="AD68" s="394"/>
      <c r="AE68" s="420" t="str">
        <f t="shared" ref="AE68" si="12">IF($H68="","",IF(BQ68=0,0,BV68))</f>
        <v/>
      </c>
      <c r="AF68" s="421"/>
      <c r="AG68" s="421"/>
      <c r="AH68" s="421"/>
      <c r="AI68" s="422"/>
      <c r="AJ68" s="429"/>
      <c r="AK68" s="430"/>
      <c r="AL68" s="430"/>
      <c r="AM68" s="430"/>
      <c r="AN68" s="431"/>
      <c r="AO68" s="390" t="str">
        <f t="shared" ref="AO68" si="13">IF(AJ68="","",IFERROR(X68*AJ68,""))</f>
        <v/>
      </c>
      <c r="AP68" s="391"/>
      <c r="AQ68" s="391"/>
      <c r="AR68" s="391"/>
      <c r="AS68" s="391"/>
      <c r="AT68" s="391"/>
      <c r="AU68" s="392"/>
      <c r="AV68" s="396"/>
      <c r="AW68" s="397"/>
      <c r="AX68" s="397"/>
      <c r="AY68" s="397"/>
      <c r="AZ68" s="397"/>
      <c r="BA68" s="398"/>
      <c r="BB68" s="405"/>
      <c r="BE68" s="154"/>
      <c r="BM68" s="383">
        <v>4</v>
      </c>
      <c r="BN68" s="383"/>
      <c r="BO68" s="383"/>
      <c r="BP68" s="406" t="e">
        <f>VLOOKUP(BM68,設備機器一覧!K:L,2,FALSE)</f>
        <v>#N/A</v>
      </c>
      <c r="BQ68" s="409">
        <f>IFERROR(VLOOKUP(BP68,設備機器一覧!C:G,2,FALSE),0)</f>
        <v>0</v>
      </c>
      <c r="BR68" s="388" t="str">
        <f>IFERROR(VLOOKUP(BP68,設備機器一覧!C:G,3,FALSE),"")</f>
        <v/>
      </c>
      <c r="BS68" s="387">
        <f>IFERROR(VLOOKUP(BP68,設備機器一覧!C:G,4,FALSE),0)</f>
        <v>0</v>
      </c>
      <c r="BT68" s="388" t="str">
        <f>IFERROR(VLOOKUP(BP68,設備機器一覧!C:G,5,FALSE),"")</f>
        <v/>
      </c>
      <c r="BU68" s="388">
        <v>0</v>
      </c>
      <c r="BV68" s="388" t="str">
        <f>IFERROR(VLOOKUP(BP68,設備機器一覧!C:H,6,FALSE),"")</f>
        <v/>
      </c>
      <c r="BZ68" s="94"/>
      <c r="CA68" s="94"/>
      <c r="CN68" s="153"/>
      <c r="CO68" s="156"/>
      <c r="CP68" s="156"/>
      <c r="CQ68" s="156"/>
      <c r="CR68" s="156"/>
      <c r="CS68" s="156"/>
      <c r="CT68" s="149"/>
      <c r="CU68" s="149"/>
      <c r="CV68" s="149"/>
      <c r="CW68" s="149"/>
      <c r="CX68" s="149"/>
      <c r="CY68" s="149"/>
      <c r="CZ68" s="149"/>
      <c r="DA68" s="149"/>
      <c r="DB68" s="149"/>
      <c r="DC68" s="149"/>
      <c r="DD68" s="149"/>
      <c r="DE68" s="149"/>
      <c r="DF68" s="149"/>
      <c r="DG68" s="149"/>
      <c r="DH68" s="149"/>
      <c r="DI68" s="149"/>
      <c r="DJ68" s="149"/>
      <c r="DK68" s="149"/>
      <c r="DL68" s="149"/>
      <c r="DM68" s="149"/>
      <c r="DN68" s="149"/>
      <c r="DO68" s="149"/>
      <c r="DP68" s="149"/>
      <c r="DQ68" s="149"/>
      <c r="DR68" s="149"/>
      <c r="DS68" s="149"/>
      <c r="DT68" s="149"/>
      <c r="DU68" s="149"/>
      <c r="DV68" s="149"/>
      <c r="DW68" s="149"/>
      <c r="DX68" s="149"/>
      <c r="DY68" s="149"/>
      <c r="DZ68" s="149"/>
      <c r="EA68" s="149"/>
      <c r="EB68" s="149"/>
      <c r="EC68" s="149"/>
      <c r="ED68" s="149"/>
      <c r="EE68" s="149"/>
      <c r="EF68" s="149"/>
      <c r="EG68" s="149"/>
      <c r="EH68" s="149"/>
      <c r="EI68" s="149"/>
      <c r="EJ68" s="149"/>
      <c r="EK68" s="149"/>
      <c r="EL68" s="149"/>
    </row>
    <row r="69" spans="1:145" ht="10.5" customHeight="1">
      <c r="A69" s="410"/>
      <c r="B69" s="414"/>
      <c r="C69" s="415"/>
      <c r="D69" s="415"/>
      <c r="E69" s="415"/>
      <c r="F69" s="415"/>
      <c r="G69" s="416"/>
      <c r="H69" s="423"/>
      <c r="I69" s="424"/>
      <c r="J69" s="424"/>
      <c r="K69" s="424"/>
      <c r="L69" s="424"/>
      <c r="M69" s="424"/>
      <c r="N69" s="424"/>
      <c r="O69" s="424"/>
      <c r="P69" s="424"/>
      <c r="Q69" s="424"/>
      <c r="R69" s="424"/>
      <c r="S69" s="424"/>
      <c r="T69" s="424"/>
      <c r="U69" s="424"/>
      <c r="V69" s="424"/>
      <c r="W69" s="425"/>
      <c r="X69" s="393"/>
      <c r="Y69" s="394"/>
      <c r="Z69" s="394"/>
      <c r="AA69" s="394"/>
      <c r="AB69" s="394"/>
      <c r="AC69" s="394"/>
      <c r="AD69" s="394"/>
      <c r="AE69" s="423"/>
      <c r="AF69" s="424"/>
      <c r="AG69" s="424"/>
      <c r="AH69" s="424"/>
      <c r="AI69" s="425"/>
      <c r="AJ69" s="432"/>
      <c r="AK69" s="433"/>
      <c r="AL69" s="433"/>
      <c r="AM69" s="433"/>
      <c r="AN69" s="434"/>
      <c r="AO69" s="393"/>
      <c r="AP69" s="394"/>
      <c r="AQ69" s="394"/>
      <c r="AR69" s="394"/>
      <c r="AS69" s="394"/>
      <c r="AT69" s="394"/>
      <c r="AU69" s="395"/>
      <c r="AV69" s="399"/>
      <c r="AW69" s="400"/>
      <c r="AX69" s="400"/>
      <c r="AY69" s="400"/>
      <c r="AZ69" s="400"/>
      <c r="BA69" s="401"/>
      <c r="BB69" s="405"/>
      <c r="BE69" s="154"/>
      <c r="BM69" s="383"/>
      <c r="BN69" s="383"/>
      <c r="BO69" s="383"/>
      <c r="BP69" s="407"/>
      <c r="BQ69" s="409"/>
      <c r="BR69" s="388"/>
      <c r="BS69" s="387"/>
      <c r="BT69" s="388"/>
      <c r="BU69" s="388"/>
      <c r="BV69" s="388"/>
      <c r="BZ69" s="94"/>
      <c r="CA69" s="94"/>
      <c r="CN69" s="153"/>
      <c r="CO69" s="156"/>
      <c r="CP69" s="156"/>
      <c r="CQ69" s="156"/>
      <c r="CR69" s="156"/>
      <c r="CS69" s="156"/>
      <c r="CT69" s="149"/>
      <c r="CU69" s="149"/>
      <c r="CV69" s="149"/>
      <c r="CW69" s="149"/>
      <c r="CX69" s="149"/>
      <c r="CY69" s="149"/>
      <c r="CZ69" s="149"/>
      <c r="DA69" s="149"/>
      <c r="DB69" s="149"/>
      <c r="DC69" s="149"/>
      <c r="DD69" s="149"/>
      <c r="DE69" s="149"/>
      <c r="DF69" s="149"/>
      <c r="DG69" s="149"/>
      <c r="DH69" s="149"/>
      <c r="DI69" s="149"/>
      <c r="DJ69" s="149"/>
      <c r="DK69" s="149"/>
      <c r="DL69" s="149"/>
      <c r="DM69" s="149"/>
      <c r="DN69" s="149"/>
      <c r="DO69" s="149"/>
      <c r="DP69" s="149"/>
      <c r="DQ69" s="149"/>
      <c r="DR69" s="149"/>
      <c r="DS69" s="149"/>
      <c r="DT69" s="149"/>
      <c r="DU69" s="149"/>
      <c r="DV69" s="149"/>
      <c r="DW69" s="149"/>
      <c r="DX69" s="149"/>
      <c r="DY69" s="149"/>
      <c r="DZ69" s="149"/>
      <c r="EA69" s="149"/>
      <c r="EB69" s="149"/>
      <c r="EC69" s="149"/>
      <c r="ED69" s="149"/>
      <c r="EE69" s="149"/>
      <c r="EF69" s="149"/>
      <c r="EG69" s="149"/>
      <c r="EH69" s="149"/>
      <c r="EI69" s="149"/>
      <c r="EJ69" s="149"/>
      <c r="EK69" s="149"/>
      <c r="EL69" s="149"/>
    </row>
    <row r="70" spans="1:145" ht="12" customHeight="1">
      <c r="A70" s="410"/>
      <c r="B70" s="417"/>
      <c r="C70" s="418"/>
      <c r="D70" s="418"/>
      <c r="E70" s="418"/>
      <c r="F70" s="418"/>
      <c r="G70" s="419"/>
      <c r="H70" s="426"/>
      <c r="I70" s="427"/>
      <c r="J70" s="427"/>
      <c r="K70" s="427"/>
      <c r="L70" s="427"/>
      <c r="M70" s="427"/>
      <c r="N70" s="427"/>
      <c r="O70" s="427"/>
      <c r="P70" s="427"/>
      <c r="Q70" s="427"/>
      <c r="R70" s="427"/>
      <c r="S70" s="427"/>
      <c r="T70" s="427"/>
      <c r="U70" s="427"/>
      <c r="V70" s="427"/>
      <c r="W70" s="428"/>
      <c r="X70" s="150" t="s">
        <v>376</v>
      </c>
      <c r="Y70" s="389" t="str">
        <f t="shared" ref="Y70" si="14">IF($H68="","",IF($B$56=0,"",BQ68))</f>
        <v/>
      </c>
      <c r="Z70" s="389"/>
      <c r="AA70" s="389"/>
      <c r="AB70" s="389"/>
      <c r="AC70" s="389"/>
      <c r="AD70" s="151" t="s">
        <v>377</v>
      </c>
      <c r="AE70" s="426"/>
      <c r="AF70" s="427"/>
      <c r="AG70" s="427"/>
      <c r="AH70" s="427"/>
      <c r="AI70" s="428"/>
      <c r="AJ70" s="435"/>
      <c r="AK70" s="436"/>
      <c r="AL70" s="436"/>
      <c r="AM70" s="436"/>
      <c r="AN70" s="437"/>
      <c r="AO70" s="150" t="s">
        <v>376</v>
      </c>
      <c r="AP70" s="389" t="str">
        <f t="shared" ref="AP70" si="15">IF(AJ68="","",IF($B$56=0,"",IFERROR(Y70*AJ68,"")))</f>
        <v/>
      </c>
      <c r="AQ70" s="389"/>
      <c r="AR70" s="389"/>
      <c r="AS70" s="389"/>
      <c r="AT70" s="389"/>
      <c r="AU70" s="151" t="s">
        <v>377</v>
      </c>
      <c r="AV70" s="402"/>
      <c r="AW70" s="403"/>
      <c r="AX70" s="403"/>
      <c r="AY70" s="403"/>
      <c r="AZ70" s="403"/>
      <c r="BA70" s="404"/>
      <c r="BB70" s="405"/>
      <c r="BM70" s="383"/>
      <c r="BN70" s="383"/>
      <c r="BO70" s="383"/>
      <c r="BP70" s="408"/>
      <c r="BQ70" s="409"/>
      <c r="BR70" s="388"/>
      <c r="BS70" s="387"/>
      <c r="BT70" s="388"/>
      <c r="BU70" s="388"/>
      <c r="BV70" s="388"/>
      <c r="BZ70" s="94"/>
      <c r="CA70" s="94"/>
      <c r="CN70" s="153"/>
      <c r="CO70" s="155"/>
      <c r="CP70" s="157"/>
      <c r="CQ70" s="157"/>
      <c r="CR70" s="157"/>
      <c r="CT70" s="149"/>
      <c r="CU70" s="149"/>
      <c r="CV70" s="149"/>
      <c r="CW70" s="149"/>
      <c r="CX70" s="149"/>
      <c r="CY70" s="149"/>
      <c r="CZ70" s="149"/>
      <c r="DA70" s="149"/>
      <c r="DB70" s="149"/>
      <c r="DC70" s="149"/>
      <c r="DD70" s="149"/>
      <c r="DE70" s="149"/>
      <c r="DF70" s="149"/>
      <c r="DG70" s="149"/>
      <c r="DH70" s="149"/>
      <c r="DI70" s="149"/>
      <c r="DJ70" s="149"/>
      <c r="DK70" s="149"/>
      <c r="DL70" s="149"/>
      <c r="DM70" s="149"/>
      <c r="DN70" s="149"/>
      <c r="DO70" s="149"/>
      <c r="DP70" s="149"/>
      <c r="DQ70" s="149"/>
      <c r="DR70" s="149"/>
      <c r="DS70" s="149"/>
      <c r="DT70" s="149"/>
      <c r="DU70" s="149"/>
      <c r="DV70" s="149"/>
      <c r="DW70" s="149"/>
      <c r="DX70" s="149"/>
      <c r="DY70" s="149"/>
      <c r="DZ70" s="149"/>
      <c r="EA70" s="149"/>
      <c r="EB70" s="149"/>
      <c r="EC70" s="149"/>
      <c r="ED70" s="149"/>
      <c r="EE70" s="149"/>
      <c r="EF70" s="149"/>
      <c r="EG70" s="149"/>
      <c r="EH70" s="149"/>
      <c r="EI70" s="149"/>
      <c r="EJ70" s="149"/>
      <c r="EK70" s="149"/>
      <c r="EL70" s="149"/>
    </row>
    <row r="71" spans="1:145" ht="11.1" customHeight="1">
      <c r="A71" s="410"/>
      <c r="B71" s="411" t="str">
        <f>IF($B$56=0,BR71,IF($B$56=0.5,BT71,IF($B$56=1,"","")))</f>
        <v/>
      </c>
      <c r="C71" s="412"/>
      <c r="D71" s="412"/>
      <c r="E71" s="412"/>
      <c r="F71" s="412"/>
      <c r="G71" s="413"/>
      <c r="H71" s="420" t="str">
        <f t="shared" ref="H71" si="16">IFERROR(BP71,"")</f>
        <v/>
      </c>
      <c r="I71" s="421"/>
      <c r="J71" s="421"/>
      <c r="K71" s="421"/>
      <c r="L71" s="421"/>
      <c r="M71" s="421"/>
      <c r="N71" s="421"/>
      <c r="O71" s="421"/>
      <c r="P71" s="421"/>
      <c r="Q71" s="421"/>
      <c r="R71" s="421"/>
      <c r="S71" s="421"/>
      <c r="T71" s="421"/>
      <c r="U71" s="421"/>
      <c r="V71" s="421"/>
      <c r="W71" s="422"/>
      <c r="X71" s="393" t="str">
        <f t="shared" ref="X71" si="17">IF($H71="","",IF($B$56=0,BQ71,IF($B$56=0.5,BS71,IF($B$56=1,BU71,""))))</f>
        <v/>
      </c>
      <c r="Y71" s="394"/>
      <c r="Z71" s="394"/>
      <c r="AA71" s="394"/>
      <c r="AB71" s="394"/>
      <c r="AC71" s="394"/>
      <c r="AD71" s="394"/>
      <c r="AE71" s="420" t="str">
        <f t="shared" ref="AE71" si="18">IF($H71="","",IF(BQ71=0,0,BV71))</f>
        <v/>
      </c>
      <c r="AF71" s="421"/>
      <c r="AG71" s="421"/>
      <c r="AH71" s="421"/>
      <c r="AI71" s="422"/>
      <c r="AJ71" s="429"/>
      <c r="AK71" s="430"/>
      <c r="AL71" s="430"/>
      <c r="AM71" s="430"/>
      <c r="AN71" s="431"/>
      <c r="AO71" s="390" t="str">
        <f t="shared" ref="AO71" si="19">IF(AJ71="","",IFERROR(X71*AJ71,""))</f>
        <v/>
      </c>
      <c r="AP71" s="391"/>
      <c r="AQ71" s="391"/>
      <c r="AR71" s="391"/>
      <c r="AS71" s="391"/>
      <c r="AT71" s="391"/>
      <c r="AU71" s="392"/>
      <c r="AV71" s="396"/>
      <c r="AW71" s="397"/>
      <c r="AX71" s="397"/>
      <c r="AY71" s="397"/>
      <c r="AZ71" s="397"/>
      <c r="BA71" s="398"/>
      <c r="BB71" s="405"/>
      <c r="BM71" s="383">
        <v>5</v>
      </c>
      <c r="BN71" s="383"/>
      <c r="BO71" s="383"/>
      <c r="BP71" s="406" t="e">
        <f>VLOOKUP(BM71,設備機器一覧!K:L,2,FALSE)</f>
        <v>#N/A</v>
      </c>
      <c r="BQ71" s="409">
        <f>IFERROR(VLOOKUP(BP71,設備機器一覧!C:G,2,FALSE),0)</f>
        <v>0</v>
      </c>
      <c r="BR71" s="388" t="str">
        <f>IFERROR(VLOOKUP(BP71,設備機器一覧!C:G,3,FALSE),"")</f>
        <v/>
      </c>
      <c r="BS71" s="387">
        <f>IFERROR(VLOOKUP(BP71,設備機器一覧!C:G,4,FALSE),0)</f>
        <v>0</v>
      </c>
      <c r="BT71" s="388" t="str">
        <f>IFERROR(VLOOKUP(BP71,設備機器一覧!C:G,5,FALSE),"")</f>
        <v/>
      </c>
      <c r="BU71" s="388">
        <v>0</v>
      </c>
      <c r="BV71" s="388" t="str">
        <f>IFERROR(VLOOKUP(BP71,設備機器一覧!C:H,6,FALSE),"")</f>
        <v/>
      </c>
      <c r="BZ71" s="94"/>
      <c r="CA71" s="94"/>
      <c r="CN71" s="153"/>
      <c r="CO71" s="155"/>
      <c r="CP71" s="157"/>
      <c r="CQ71" s="157"/>
      <c r="CR71" s="157"/>
      <c r="CT71" s="149"/>
      <c r="CU71" s="149"/>
      <c r="CV71" s="149"/>
      <c r="CW71" s="149"/>
      <c r="CX71" s="149"/>
      <c r="CY71" s="149"/>
      <c r="CZ71" s="149"/>
      <c r="DA71" s="149"/>
      <c r="DB71" s="149"/>
      <c r="DC71" s="149"/>
      <c r="DD71" s="149"/>
      <c r="DE71" s="149"/>
      <c r="DF71" s="149"/>
      <c r="DG71" s="149"/>
      <c r="DH71" s="149"/>
      <c r="DI71" s="149"/>
      <c r="DJ71" s="149"/>
      <c r="DK71" s="149"/>
      <c r="DL71" s="149"/>
      <c r="DM71" s="149"/>
      <c r="DN71" s="149"/>
      <c r="DO71" s="149"/>
      <c r="DP71" s="149"/>
      <c r="DQ71" s="149"/>
      <c r="DR71" s="149"/>
      <c r="DS71" s="149"/>
      <c r="DT71" s="149"/>
      <c r="DU71" s="149"/>
      <c r="DV71" s="149"/>
      <c r="DW71" s="149"/>
      <c r="DX71" s="149"/>
      <c r="DY71" s="149"/>
      <c r="DZ71" s="149"/>
      <c r="EA71" s="149"/>
      <c r="EB71" s="149"/>
      <c r="EC71" s="149"/>
      <c r="ED71" s="149"/>
      <c r="EE71" s="149"/>
      <c r="EF71" s="149"/>
      <c r="EG71" s="149"/>
      <c r="EH71" s="149"/>
      <c r="EI71" s="149"/>
      <c r="EJ71" s="149"/>
      <c r="EK71" s="149"/>
      <c r="EL71" s="149"/>
    </row>
    <row r="72" spans="1:145" ht="11.1" customHeight="1">
      <c r="A72" s="410"/>
      <c r="B72" s="414"/>
      <c r="C72" s="415"/>
      <c r="D72" s="415"/>
      <c r="E72" s="415"/>
      <c r="F72" s="415"/>
      <c r="G72" s="416"/>
      <c r="H72" s="423"/>
      <c r="I72" s="424"/>
      <c r="J72" s="424"/>
      <c r="K72" s="424"/>
      <c r="L72" s="424"/>
      <c r="M72" s="424"/>
      <c r="N72" s="424"/>
      <c r="O72" s="424"/>
      <c r="P72" s="424"/>
      <c r="Q72" s="424"/>
      <c r="R72" s="424"/>
      <c r="S72" s="424"/>
      <c r="T72" s="424"/>
      <c r="U72" s="424"/>
      <c r="V72" s="424"/>
      <c r="W72" s="425"/>
      <c r="X72" s="393"/>
      <c r="Y72" s="394"/>
      <c r="Z72" s="394"/>
      <c r="AA72" s="394"/>
      <c r="AB72" s="394"/>
      <c r="AC72" s="394"/>
      <c r="AD72" s="394"/>
      <c r="AE72" s="423"/>
      <c r="AF72" s="424"/>
      <c r="AG72" s="424"/>
      <c r="AH72" s="424"/>
      <c r="AI72" s="425"/>
      <c r="AJ72" s="432"/>
      <c r="AK72" s="433"/>
      <c r="AL72" s="433"/>
      <c r="AM72" s="433"/>
      <c r="AN72" s="434"/>
      <c r="AO72" s="393"/>
      <c r="AP72" s="394"/>
      <c r="AQ72" s="394"/>
      <c r="AR72" s="394"/>
      <c r="AS72" s="394"/>
      <c r="AT72" s="394"/>
      <c r="AU72" s="395"/>
      <c r="AV72" s="399"/>
      <c r="AW72" s="400"/>
      <c r="AX72" s="400"/>
      <c r="AY72" s="400"/>
      <c r="AZ72" s="400"/>
      <c r="BA72" s="401"/>
      <c r="BB72" s="405"/>
      <c r="BM72" s="383"/>
      <c r="BN72" s="383"/>
      <c r="BO72" s="383"/>
      <c r="BP72" s="407"/>
      <c r="BQ72" s="409"/>
      <c r="BR72" s="388"/>
      <c r="BS72" s="387"/>
      <c r="BT72" s="388"/>
      <c r="BU72" s="388"/>
      <c r="BV72" s="388"/>
      <c r="BZ72" s="94"/>
      <c r="CA72" s="94"/>
      <c r="CN72" s="153"/>
      <c r="CO72" s="155"/>
      <c r="CP72" s="157"/>
      <c r="CQ72" s="157"/>
      <c r="CR72" s="157"/>
      <c r="CT72" s="149"/>
      <c r="CU72" s="149"/>
      <c r="CV72" s="149"/>
      <c r="CW72" s="149"/>
      <c r="CX72" s="149"/>
      <c r="CY72" s="149"/>
      <c r="CZ72" s="149"/>
      <c r="DA72" s="149"/>
      <c r="DB72" s="149"/>
      <c r="DC72" s="149"/>
      <c r="DD72" s="149"/>
      <c r="DE72" s="149"/>
      <c r="DF72" s="149"/>
      <c r="DG72" s="149"/>
      <c r="DH72" s="149"/>
      <c r="DI72" s="149"/>
      <c r="DJ72" s="149"/>
      <c r="DK72" s="149"/>
      <c r="DL72" s="149"/>
      <c r="DM72" s="149"/>
      <c r="DN72" s="149"/>
      <c r="DO72" s="149"/>
      <c r="DP72" s="149"/>
      <c r="DQ72" s="149"/>
      <c r="DR72" s="149"/>
      <c r="DS72" s="149"/>
      <c r="DT72" s="149"/>
      <c r="DU72" s="149"/>
      <c r="DV72" s="149"/>
      <c r="DW72" s="149"/>
      <c r="DX72" s="149"/>
      <c r="DY72" s="149"/>
      <c r="DZ72" s="149"/>
      <c r="EA72" s="149"/>
      <c r="EB72" s="149"/>
      <c r="EC72" s="149"/>
      <c r="ED72" s="149"/>
      <c r="EE72" s="149"/>
      <c r="EF72" s="149"/>
      <c r="EG72" s="149"/>
      <c r="EH72" s="149"/>
      <c r="EI72" s="149"/>
      <c r="EJ72" s="149"/>
      <c r="EK72" s="149"/>
      <c r="EL72" s="149"/>
    </row>
    <row r="73" spans="1:145" ht="11.1" customHeight="1">
      <c r="A73" s="410"/>
      <c r="B73" s="417"/>
      <c r="C73" s="418"/>
      <c r="D73" s="418"/>
      <c r="E73" s="418"/>
      <c r="F73" s="418"/>
      <c r="G73" s="419"/>
      <c r="H73" s="426"/>
      <c r="I73" s="427"/>
      <c r="J73" s="427"/>
      <c r="K73" s="427"/>
      <c r="L73" s="427"/>
      <c r="M73" s="427"/>
      <c r="N73" s="427"/>
      <c r="O73" s="427"/>
      <c r="P73" s="427"/>
      <c r="Q73" s="427"/>
      <c r="R73" s="427"/>
      <c r="S73" s="427"/>
      <c r="T73" s="427"/>
      <c r="U73" s="427"/>
      <c r="V73" s="427"/>
      <c r="W73" s="428"/>
      <c r="X73" s="150" t="s">
        <v>376</v>
      </c>
      <c r="Y73" s="389" t="str">
        <f t="shared" ref="Y73" si="20">IF($H71="","",IF($B$56=0,"",BQ71))</f>
        <v/>
      </c>
      <c r="Z73" s="389"/>
      <c r="AA73" s="389"/>
      <c r="AB73" s="389"/>
      <c r="AC73" s="389"/>
      <c r="AD73" s="151" t="s">
        <v>377</v>
      </c>
      <c r="AE73" s="426"/>
      <c r="AF73" s="427"/>
      <c r="AG73" s="427"/>
      <c r="AH73" s="427"/>
      <c r="AI73" s="428"/>
      <c r="AJ73" s="435"/>
      <c r="AK73" s="436"/>
      <c r="AL73" s="436"/>
      <c r="AM73" s="436"/>
      <c r="AN73" s="437"/>
      <c r="AO73" s="150" t="s">
        <v>376</v>
      </c>
      <c r="AP73" s="389" t="str">
        <f t="shared" ref="AP73" si="21">IF(AJ71="","",IF($B$56=0,"",IFERROR(Y73*AJ71,"")))</f>
        <v/>
      </c>
      <c r="AQ73" s="389"/>
      <c r="AR73" s="389"/>
      <c r="AS73" s="389"/>
      <c r="AT73" s="389"/>
      <c r="AU73" s="151" t="s">
        <v>377</v>
      </c>
      <c r="AV73" s="402"/>
      <c r="AW73" s="403"/>
      <c r="AX73" s="403"/>
      <c r="AY73" s="403"/>
      <c r="AZ73" s="403"/>
      <c r="BA73" s="404"/>
      <c r="BB73" s="405"/>
      <c r="BM73" s="383"/>
      <c r="BN73" s="383"/>
      <c r="BO73" s="383"/>
      <c r="BP73" s="408"/>
      <c r="BQ73" s="409"/>
      <c r="BR73" s="388"/>
      <c r="BS73" s="387"/>
      <c r="BT73" s="388"/>
      <c r="BU73" s="388"/>
      <c r="BV73" s="388"/>
      <c r="BZ73" s="94"/>
      <c r="CA73" s="94"/>
      <c r="CN73" s="153"/>
      <c r="CO73" s="155"/>
      <c r="CP73" s="157"/>
      <c r="CQ73" s="157"/>
      <c r="CR73" s="157"/>
      <c r="CT73" s="149"/>
      <c r="CU73" s="149"/>
      <c r="CV73" s="149"/>
      <c r="CW73" s="149"/>
      <c r="CX73" s="149"/>
      <c r="CY73" s="149"/>
      <c r="CZ73" s="149"/>
      <c r="DA73" s="149"/>
      <c r="DB73" s="149"/>
      <c r="DC73" s="149"/>
      <c r="DD73" s="149"/>
      <c r="DE73" s="149"/>
      <c r="DF73" s="149"/>
      <c r="DG73" s="149"/>
      <c r="DH73" s="149"/>
      <c r="DI73" s="149"/>
      <c r="DJ73" s="149"/>
      <c r="DK73" s="149"/>
      <c r="DL73" s="149"/>
      <c r="DM73" s="149"/>
      <c r="DN73" s="149"/>
      <c r="DO73" s="149"/>
      <c r="DP73" s="149"/>
      <c r="DQ73" s="149"/>
      <c r="DR73" s="149"/>
      <c r="DS73" s="149"/>
      <c r="DT73" s="149"/>
      <c r="DU73" s="149"/>
      <c r="DV73" s="149"/>
      <c r="DW73" s="149"/>
      <c r="DX73" s="149"/>
      <c r="DY73" s="149"/>
      <c r="DZ73" s="149"/>
      <c r="EA73" s="149"/>
      <c r="EB73" s="149"/>
      <c r="EC73" s="149"/>
      <c r="ED73" s="149"/>
      <c r="EE73" s="149"/>
      <c r="EF73" s="149"/>
      <c r="EG73" s="149"/>
      <c r="EH73" s="149"/>
      <c r="EI73" s="149"/>
      <c r="EJ73" s="149"/>
      <c r="EK73" s="149"/>
      <c r="EL73" s="149"/>
    </row>
    <row r="74" spans="1:145" ht="11.1" customHeight="1">
      <c r="B74" s="382" t="str">
        <f>IF(設備機器一覧!J112=0,"",IF(設備機器一覧!J112&gt;10,"使用する機器の合計が11件以上の場合はセンター職員にお問い合わせ願います",設備機器一覧!J112))</f>
        <v/>
      </c>
      <c r="C74" s="38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E74" s="158"/>
      <c r="BM74" s="383"/>
      <c r="BN74" s="383"/>
      <c r="BO74" s="383"/>
      <c r="BP74" s="384"/>
      <c r="BQ74" s="385"/>
      <c r="BR74" s="357"/>
      <c r="BS74" s="385"/>
      <c r="BT74" s="357"/>
      <c r="BU74" s="357"/>
      <c r="BV74" s="357"/>
      <c r="BW74" s="159"/>
      <c r="BX74" s="160"/>
      <c r="BY74" s="160"/>
      <c r="BZ74" s="94"/>
      <c r="CA74" s="94"/>
      <c r="CQ74" s="153"/>
      <c r="CR74" s="155"/>
      <c r="CS74" s="157"/>
      <c r="CT74" s="157"/>
      <c r="CU74" s="157"/>
      <c r="CW74" s="149"/>
      <c r="CX74" s="149"/>
      <c r="CY74" s="149"/>
      <c r="CZ74" s="149"/>
      <c r="DA74" s="149"/>
      <c r="DB74" s="149"/>
      <c r="DC74" s="149"/>
      <c r="DD74" s="149"/>
      <c r="DE74" s="149"/>
      <c r="DF74" s="149"/>
      <c r="DG74" s="149"/>
      <c r="DH74" s="149"/>
      <c r="DI74" s="149"/>
      <c r="DJ74" s="149"/>
      <c r="DK74" s="149"/>
      <c r="DL74" s="149"/>
      <c r="DM74" s="149"/>
      <c r="DN74" s="149"/>
      <c r="DO74" s="149"/>
      <c r="DP74" s="149"/>
      <c r="DQ74" s="149"/>
      <c r="DR74" s="149"/>
      <c r="DS74" s="149"/>
      <c r="DT74" s="149"/>
      <c r="DU74" s="149"/>
      <c r="DV74" s="149"/>
      <c r="DW74" s="149"/>
      <c r="DX74" s="149"/>
      <c r="DY74" s="149"/>
      <c r="DZ74" s="149"/>
      <c r="EA74" s="149"/>
      <c r="EB74" s="149"/>
      <c r="EC74" s="149"/>
      <c r="ED74" s="149"/>
      <c r="EE74" s="149"/>
      <c r="EF74" s="149"/>
      <c r="EG74" s="149"/>
      <c r="EH74" s="149"/>
      <c r="EI74" s="149"/>
      <c r="EJ74" s="149"/>
      <c r="EK74" s="149"/>
      <c r="EL74" s="149"/>
      <c r="EM74" s="149"/>
      <c r="EN74" s="149"/>
      <c r="EO74" s="149"/>
    </row>
    <row r="75" spans="1:145" ht="11.25" customHeight="1">
      <c r="B75" s="358" t="s">
        <v>489</v>
      </c>
      <c r="C75" s="359"/>
      <c r="D75" s="359"/>
      <c r="E75" s="359"/>
      <c r="F75" s="359"/>
      <c r="G75" s="364" t="s">
        <v>4</v>
      </c>
      <c r="H75" s="365"/>
      <c r="I75" s="368" t="str">
        <f>IF(B56=1,0,IF(SUM(AO59,AO62,AO65,AO68,AO71)&gt;0,SUM(AO59,AO62,AO65,AO68,AO71),""))</f>
        <v/>
      </c>
      <c r="J75" s="369"/>
      <c r="K75" s="369"/>
      <c r="L75" s="369"/>
      <c r="M75" s="369"/>
      <c r="N75" s="369"/>
      <c r="O75" s="369"/>
      <c r="P75" s="369"/>
      <c r="Q75" s="369"/>
      <c r="R75" s="161"/>
      <c r="S75" s="352" t="str">
        <f>IF($B$56=0,"","←減免後の金額(支払額)")</f>
        <v/>
      </c>
      <c r="T75" s="353"/>
      <c r="U75" s="353"/>
      <c r="V75" s="353"/>
      <c r="W75" s="353"/>
      <c r="X75" s="353"/>
      <c r="Y75" s="353"/>
      <c r="Z75" s="353"/>
      <c r="AA75" s="353"/>
      <c r="AB75" s="354"/>
      <c r="AC75" s="371" t="s">
        <v>34</v>
      </c>
      <c r="AD75" s="372"/>
      <c r="AE75" s="372"/>
      <c r="AF75" s="372"/>
      <c r="AG75" s="372"/>
      <c r="AH75" s="372"/>
      <c r="AI75" s="372"/>
      <c r="AJ75" s="372"/>
      <c r="AK75" s="372"/>
      <c r="AL75" s="372"/>
      <c r="AM75" s="372"/>
      <c r="AN75" s="372"/>
      <c r="AO75" s="372"/>
      <c r="AP75" s="372"/>
      <c r="AQ75" s="372"/>
      <c r="AR75" s="372"/>
      <c r="AS75" s="372"/>
      <c r="AT75" s="372"/>
      <c r="AU75" s="372"/>
      <c r="AV75" s="372"/>
      <c r="AW75" s="372"/>
      <c r="AX75" s="372"/>
      <c r="AY75" s="372"/>
      <c r="AZ75" s="373"/>
      <c r="BB75" s="100"/>
      <c r="BC75" s="100"/>
      <c r="BD75" s="100"/>
      <c r="BE75" s="100"/>
      <c r="BF75" s="100"/>
      <c r="BG75" s="162"/>
      <c r="BH75" s="162"/>
      <c r="BI75" s="162"/>
      <c r="BJ75" s="162"/>
      <c r="BK75" s="162"/>
      <c r="BL75" s="162"/>
      <c r="BM75" s="383"/>
      <c r="BN75" s="383"/>
      <c r="BO75" s="383"/>
      <c r="BP75" s="384"/>
      <c r="BQ75" s="385"/>
      <c r="BR75" s="357"/>
      <c r="BS75" s="385"/>
      <c r="BT75" s="357"/>
      <c r="BU75" s="357"/>
      <c r="BV75" s="357"/>
      <c r="BW75" s="163"/>
      <c r="BX75" s="163"/>
      <c r="BY75" s="163"/>
      <c r="BZ75" s="94"/>
      <c r="CA75" s="94"/>
      <c r="CJ75" s="149"/>
      <c r="CK75" s="149"/>
      <c r="CL75" s="149"/>
      <c r="CM75" s="149"/>
      <c r="CN75" s="149"/>
      <c r="CO75" s="149"/>
      <c r="CP75" s="149"/>
      <c r="CQ75" s="153"/>
      <c r="CR75" s="155"/>
      <c r="CS75" s="164"/>
      <c r="CT75" s="157"/>
      <c r="CU75" s="157"/>
      <c r="CW75" s="149"/>
      <c r="CX75" s="149"/>
      <c r="CY75" s="149"/>
      <c r="CZ75" s="149"/>
      <c r="DA75" s="149"/>
      <c r="DB75" s="149"/>
      <c r="DC75" s="149"/>
      <c r="DD75" s="149"/>
      <c r="DE75" s="149"/>
    </row>
    <row r="76" spans="1:145" ht="11.25" customHeight="1">
      <c r="B76" s="360"/>
      <c r="C76" s="361"/>
      <c r="D76" s="361"/>
      <c r="E76" s="361"/>
      <c r="F76" s="361"/>
      <c r="G76" s="366"/>
      <c r="H76" s="367"/>
      <c r="I76" s="370"/>
      <c r="J76" s="370"/>
      <c r="K76" s="370"/>
      <c r="L76" s="370"/>
      <c r="M76" s="370"/>
      <c r="N76" s="370"/>
      <c r="O76" s="370"/>
      <c r="P76" s="370"/>
      <c r="Q76" s="370"/>
      <c r="R76" s="165"/>
      <c r="S76" s="352"/>
      <c r="T76" s="353"/>
      <c r="U76" s="353"/>
      <c r="V76" s="353"/>
      <c r="W76" s="353"/>
      <c r="X76" s="353"/>
      <c r="Y76" s="353"/>
      <c r="Z76" s="353"/>
      <c r="AA76" s="353"/>
      <c r="AB76" s="354"/>
      <c r="AC76" s="374"/>
      <c r="AD76" s="375"/>
      <c r="AE76" s="375"/>
      <c r="AF76" s="375"/>
      <c r="AG76" s="375"/>
      <c r="AH76" s="375"/>
      <c r="AI76" s="375"/>
      <c r="AJ76" s="375"/>
      <c r="AK76" s="375"/>
      <c r="AL76" s="375"/>
      <c r="AM76" s="375"/>
      <c r="AN76" s="375"/>
      <c r="AO76" s="375"/>
      <c r="AP76" s="375"/>
      <c r="AQ76" s="375"/>
      <c r="AR76" s="375"/>
      <c r="AS76" s="375"/>
      <c r="AT76" s="375"/>
      <c r="AU76" s="375"/>
      <c r="AV76" s="375"/>
      <c r="AW76" s="375"/>
      <c r="AX76" s="375"/>
      <c r="AY76" s="375"/>
      <c r="AZ76" s="376"/>
      <c r="BB76" s="100"/>
      <c r="BC76" s="100"/>
      <c r="BD76" s="100"/>
      <c r="BE76" s="100"/>
      <c r="BF76" s="100"/>
      <c r="BG76" s="162"/>
      <c r="BH76" s="162"/>
      <c r="BI76" s="162"/>
      <c r="BJ76" s="162"/>
      <c r="BK76" s="162"/>
      <c r="BL76" s="162"/>
      <c r="BM76" s="383"/>
      <c r="BN76" s="383"/>
      <c r="BO76" s="383"/>
      <c r="BP76" s="384"/>
      <c r="BQ76" s="385"/>
      <c r="BR76" s="357"/>
      <c r="BS76" s="385"/>
      <c r="BT76" s="357"/>
      <c r="BU76" s="357"/>
      <c r="BV76" s="357"/>
      <c r="BW76" s="163"/>
      <c r="BX76" s="163"/>
      <c r="BY76" s="163"/>
      <c r="BZ76" s="94"/>
      <c r="CA76" s="94"/>
      <c r="CJ76" s="149"/>
      <c r="CK76" s="149"/>
      <c r="CL76" s="149"/>
      <c r="CM76" s="149"/>
      <c r="CN76" s="149"/>
      <c r="CO76" s="149"/>
      <c r="CP76" s="149"/>
      <c r="CQ76" s="153"/>
      <c r="CR76" s="155"/>
      <c r="CS76" s="164"/>
      <c r="CT76" s="157"/>
      <c r="CU76" s="157"/>
      <c r="CW76" s="149"/>
      <c r="CX76" s="149"/>
      <c r="CY76" s="149"/>
      <c r="CZ76" s="149"/>
      <c r="DA76" s="149"/>
      <c r="DB76" s="149"/>
      <c r="DC76" s="149"/>
      <c r="DD76" s="149"/>
      <c r="DE76" s="149"/>
    </row>
    <row r="77" spans="1:145" ht="11.25" customHeight="1">
      <c r="B77" s="360"/>
      <c r="C77" s="361"/>
      <c r="D77" s="361"/>
      <c r="E77" s="361"/>
      <c r="F77" s="361"/>
      <c r="G77" s="166"/>
      <c r="H77" s="377" t="s">
        <v>33</v>
      </c>
      <c r="I77" s="379" t="str">
        <f>IF(SUM(AP61,AP64,AP67,AP70,AP73)&gt;0,SUM(AP61,AP64,AP67,AP70,AP73),"")</f>
        <v/>
      </c>
      <c r="J77" s="380"/>
      <c r="K77" s="380"/>
      <c r="L77" s="380"/>
      <c r="M77" s="380"/>
      <c r="N77" s="380"/>
      <c r="O77" s="380"/>
      <c r="P77" s="380"/>
      <c r="Q77" s="380"/>
      <c r="R77" s="350" t="s">
        <v>32</v>
      </c>
      <c r="S77" s="352" t="str">
        <f>IF($B$56=0,"","←減免前の金額(参考)")</f>
        <v/>
      </c>
      <c r="T77" s="353"/>
      <c r="U77" s="353"/>
      <c r="V77" s="353"/>
      <c r="W77" s="353"/>
      <c r="X77" s="353"/>
      <c r="Y77" s="353"/>
      <c r="Z77" s="353"/>
      <c r="AA77" s="353"/>
      <c r="AB77" s="354"/>
      <c r="AC77" s="355" t="s">
        <v>35</v>
      </c>
      <c r="AD77" s="355"/>
      <c r="AE77" s="355"/>
      <c r="AF77" s="355"/>
      <c r="AG77" s="355"/>
      <c r="AH77" s="356"/>
      <c r="AI77" s="355" t="s">
        <v>36</v>
      </c>
      <c r="AJ77" s="355"/>
      <c r="AK77" s="355"/>
      <c r="AL77" s="355"/>
      <c r="AM77" s="355"/>
      <c r="AN77" s="356"/>
      <c r="AO77" s="355" t="s">
        <v>37</v>
      </c>
      <c r="AP77" s="355"/>
      <c r="AQ77" s="355"/>
      <c r="AR77" s="355"/>
      <c r="AS77" s="355"/>
      <c r="AT77" s="356"/>
      <c r="AU77" s="355" t="s">
        <v>0</v>
      </c>
      <c r="AV77" s="355"/>
      <c r="AW77" s="355"/>
      <c r="AX77" s="355"/>
      <c r="AY77" s="355"/>
      <c r="AZ77" s="355"/>
      <c r="BA77" s="167"/>
      <c r="BB77" s="100"/>
      <c r="BC77" s="100"/>
      <c r="BD77" s="100"/>
      <c r="BE77" s="100"/>
      <c r="BF77" s="100"/>
      <c r="BG77" s="162"/>
      <c r="BH77" s="162"/>
      <c r="BI77" s="162"/>
      <c r="BJ77" s="162"/>
      <c r="BK77" s="162"/>
      <c r="BL77" s="162"/>
      <c r="BM77" s="162"/>
      <c r="BN77" s="162"/>
      <c r="BO77" s="162"/>
      <c r="BP77" s="168"/>
      <c r="BQ77" s="163"/>
      <c r="BR77" s="163"/>
      <c r="BS77" s="163"/>
      <c r="BT77" s="163"/>
      <c r="BU77" s="163"/>
      <c r="BV77" s="163"/>
      <c r="BW77" s="163"/>
      <c r="BX77" s="163"/>
      <c r="BY77" s="163"/>
      <c r="BZ77" s="94"/>
      <c r="CA77" s="94"/>
      <c r="CJ77" s="149"/>
      <c r="CK77" s="149"/>
      <c r="CL77" s="149"/>
      <c r="CM77" s="149"/>
      <c r="CN77" s="149"/>
      <c r="CO77" s="149"/>
      <c r="CP77" s="149"/>
      <c r="CQ77" s="153"/>
      <c r="CR77" s="155"/>
      <c r="CS77" s="157"/>
      <c r="CT77" s="157"/>
      <c r="CU77" s="157"/>
      <c r="CW77" s="149"/>
      <c r="CX77" s="149"/>
      <c r="CY77" s="149"/>
      <c r="CZ77" s="149"/>
      <c r="DA77" s="149"/>
      <c r="DB77" s="149"/>
      <c r="DC77" s="149"/>
      <c r="DD77" s="149"/>
      <c r="DE77" s="149"/>
    </row>
    <row r="78" spans="1:145" ht="11.25" customHeight="1">
      <c r="B78" s="362"/>
      <c r="C78" s="363"/>
      <c r="D78" s="363"/>
      <c r="E78" s="363"/>
      <c r="F78" s="363"/>
      <c r="G78" s="169"/>
      <c r="H78" s="378"/>
      <c r="I78" s="381"/>
      <c r="J78" s="381"/>
      <c r="K78" s="381"/>
      <c r="L78" s="381"/>
      <c r="M78" s="381"/>
      <c r="N78" s="381"/>
      <c r="O78" s="381"/>
      <c r="P78" s="381"/>
      <c r="Q78" s="381"/>
      <c r="R78" s="351"/>
      <c r="S78" s="352"/>
      <c r="T78" s="353"/>
      <c r="U78" s="353"/>
      <c r="V78" s="353"/>
      <c r="W78" s="353"/>
      <c r="X78" s="353"/>
      <c r="Y78" s="353"/>
      <c r="Z78" s="353"/>
      <c r="AA78" s="353"/>
      <c r="AB78" s="354"/>
      <c r="AC78" s="167"/>
      <c r="AE78" s="100"/>
      <c r="AF78" s="100"/>
      <c r="AG78" s="100"/>
      <c r="AH78" s="170"/>
      <c r="AJ78" s="100"/>
      <c r="AK78" s="100"/>
      <c r="AL78" s="100"/>
      <c r="AM78" s="100"/>
      <c r="AN78" s="171"/>
      <c r="AO78" s="100"/>
      <c r="AP78" s="100"/>
      <c r="AQ78" s="100"/>
      <c r="AR78" s="100"/>
      <c r="AS78" s="100"/>
      <c r="AT78" s="172"/>
      <c r="AU78" s="100"/>
      <c r="AV78" s="100"/>
      <c r="AW78" s="100"/>
      <c r="AX78" s="100"/>
      <c r="AY78" s="100"/>
      <c r="AZ78" s="173"/>
      <c r="BB78" s="100"/>
      <c r="BC78" s="100"/>
      <c r="BD78" s="100"/>
      <c r="BE78" s="100"/>
      <c r="BF78" s="100"/>
      <c r="BG78" s="162"/>
      <c r="BH78" s="162"/>
      <c r="BI78" s="162"/>
      <c r="BJ78" s="162"/>
      <c r="BK78" s="162"/>
      <c r="BL78" s="162"/>
      <c r="BM78" s="162"/>
      <c r="BN78" s="162"/>
      <c r="BO78" s="162"/>
      <c r="BP78" s="386"/>
      <c r="BQ78" s="386"/>
      <c r="BR78" s="386"/>
      <c r="BS78" s="386"/>
      <c r="BT78" s="386"/>
      <c r="BU78" s="386"/>
      <c r="BV78" s="386"/>
      <c r="BW78" s="386"/>
      <c r="BX78" s="386"/>
      <c r="BY78" s="386"/>
      <c r="BZ78" s="94"/>
      <c r="CA78" s="94"/>
      <c r="CQ78" s="153"/>
      <c r="CR78" s="155"/>
      <c r="CS78" s="157"/>
      <c r="CT78" s="157"/>
      <c r="CU78" s="174"/>
      <c r="CV78" s="174"/>
    </row>
    <row r="79" spans="1:145" ht="11.25" customHeight="1">
      <c r="AB79" s="165"/>
      <c r="AC79" s="167"/>
      <c r="AE79" s="100"/>
      <c r="AF79" s="100"/>
      <c r="AG79" s="100"/>
      <c r="AH79" s="170"/>
      <c r="AJ79" s="100"/>
      <c r="AK79" s="100"/>
      <c r="AL79" s="100"/>
      <c r="AM79" s="100"/>
      <c r="AN79" s="175"/>
      <c r="AO79" s="100"/>
      <c r="AP79" s="100"/>
      <c r="AQ79" s="100"/>
      <c r="AR79" s="100"/>
      <c r="AS79" s="100"/>
      <c r="AT79" s="170"/>
      <c r="AU79" s="100"/>
      <c r="AV79" s="100"/>
      <c r="AW79" s="100"/>
      <c r="AX79" s="100"/>
      <c r="AY79" s="100"/>
      <c r="AZ79" s="173"/>
      <c r="BB79" s="100"/>
      <c r="BC79" s="100"/>
      <c r="BD79" s="100"/>
      <c r="BE79" s="100"/>
      <c r="BF79" s="100"/>
      <c r="BG79" s="162"/>
      <c r="BH79" s="162"/>
      <c r="BI79" s="162"/>
      <c r="BJ79" s="162"/>
      <c r="BK79" s="162"/>
      <c r="BL79" s="162"/>
      <c r="BM79" s="162"/>
      <c r="BN79" s="162"/>
      <c r="BO79" s="162"/>
      <c r="BP79" s="386"/>
      <c r="BQ79" s="386"/>
      <c r="BR79" s="386"/>
      <c r="BS79" s="386"/>
      <c r="BT79" s="386"/>
      <c r="BU79" s="386"/>
      <c r="BV79" s="386"/>
      <c r="BW79" s="386"/>
      <c r="BX79" s="386"/>
      <c r="BY79" s="386"/>
      <c r="BZ79" s="94"/>
      <c r="CA79" s="94"/>
      <c r="CQ79" s="153"/>
      <c r="CR79" s="155"/>
      <c r="CS79" s="157"/>
      <c r="CT79" s="157"/>
      <c r="CU79" s="157"/>
    </row>
    <row r="80" spans="1:145" ht="11.25" customHeight="1">
      <c r="AB80" s="165"/>
      <c r="AC80" s="176"/>
      <c r="AD80" s="177"/>
      <c r="AE80" s="178"/>
      <c r="AF80" s="178"/>
      <c r="AG80" s="178"/>
      <c r="AH80" s="179"/>
      <c r="AI80" s="177"/>
      <c r="AJ80" s="178"/>
      <c r="AK80" s="178"/>
      <c r="AL80" s="178"/>
      <c r="AM80" s="178"/>
      <c r="AN80" s="180"/>
      <c r="AO80" s="178"/>
      <c r="AP80" s="178"/>
      <c r="AQ80" s="178"/>
      <c r="AR80" s="178"/>
      <c r="AS80" s="178"/>
      <c r="AT80" s="179"/>
      <c r="AU80" s="178"/>
      <c r="AV80" s="178"/>
      <c r="AW80" s="178"/>
      <c r="AX80" s="178"/>
      <c r="AY80" s="178"/>
      <c r="AZ80" s="181"/>
      <c r="BB80" s="100"/>
      <c r="BC80" s="100"/>
      <c r="BD80" s="100"/>
      <c r="BE80" s="100"/>
      <c r="BF80" s="100"/>
      <c r="BG80" s="162"/>
      <c r="BH80" s="162"/>
      <c r="BI80" s="162"/>
      <c r="BJ80" s="162"/>
      <c r="BK80" s="162"/>
      <c r="BL80" s="162"/>
      <c r="BM80" s="162"/>
      <c r="BN80" s="162"/>
      <c r="BO80" s="162"/>
      <c r="BP80" s="386"/>
      <c r="BQ80" s="386"/>
      <c r="BR80" s="386"/>
      <c r="BS80" s="386"/>
      <c r="BT80" s="386"/>
      <c r="BU80" s="386"/>
      <c r="BV80" s="386"/>
      <c r="BW80" s="386"/>
      <c r="BX80" s="386"/>
      <c r="BY80" s="386"/>
      <c r="BZ80" s="94"/>
      <c r="CA80" s="94"/>
      <c r="CQ80" s="153"/>
      <c r="CR80" s="157"/>
      <c r="CS80" s="157"/>
      <c r="CT80" s="157"/>
      <c r="CU80" s="157"/>
    </row>
    <row r="81" spans="17:97" ht="11.25" customHeight="1">
      <c r="AB81" s="165"/>
      <c r="AC81" s="182" t="s">
        <v>38</v>
      </c>
      <c r="AD81" s="100"/>
      <c r="AE81" s="100"/>
      <c r="AF81" s="100"/>
      <c r="AG81" s="100"/>
      <c r="AH81" s="100"/>
      <c r="AI81" s="100"/>
      <c r="AJ81" s="100"/>
      <c r="AK81" s="100"/>
      <c r="AL81" s="100"/>
      <c r="AM81" s="100"/>
      <c r="AN81" s="100"/>
      <c r="AO81" s="100"/>
      <c r="AP81" s="100"/>
      <c r="AQ81" s="100"/>
      <c r="AR81" s="100"/>
      <c r="AS81" s="100"/>
      <c r="AT81" s="100"/>
      <c r="AU81" s="100"/>
      <c r="AV81" s="100"/>
      <c r="AW81" s="100"/>
      <c r="AX81" s="100"/>
      <c r="AZ81" s="173"/>
      <c r="BA81" s="100"/>
      <c r="BB81" s="100"/>
      <c r="BC81" s="100"/>
      <c r="BD81" s="100"/>
      <c r="BE81" s="100"/>
      <c r="BP81" s="330"/>
      <c r="BQ81" s="330"/>
      <c r="BR81" s="330"/>
      <c r="BS81" s="330"/>
      <c r="BT81" s="330"/>
      <c r="BU81" s="330"/>
      <c r="BV81" s="330"/>
      <c r="BW81" s="330"/>
      <c r="BX81" s="330"/>
      <c r="BY81" s="330"/>
      <c r="BZ81" s="94"/>
      <c r="CA81" s="94"/>
      <c r="CO81" s="331"/>
      <c r="CP81" s="155"/>
      <c r="CQ81" s="157"/>
      <c r="CR81" s="157"/>
      <c r="CS81" s="157"/>
    </row>
    <row r="82" spans="17:97" ht="11.25" customHeight="1">
      <c r="AB82" s="165"/>
      <c r="AC82" s="183"/>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7"/>
      <c r="AZ82" s="181"/>
      <c r="BA82" s="100"/>
      <c r="BB82" s="100"/>
      <c r="BC82" s="100"/>
      <c r="BD82" s="100"/>
      <c r="BE82" s="100"/>
      <c r="BP82" s="330"/>
      <c r="BQ82" s="330"/>
      <c r="BR82" s="330"/>
      <c r="BS82" s="330"/>
      <c r="BT82" s="330"/>
      <c r="BU82" s="330"/>
      <c r="BV82" s="330"/>
      <c r="BW82" s="330"/>
      <c r="BX82" s="330"/>
      <c r="BY82" s="330"/>
      <c r="BZ82" s="94"/>
      <c r="CA82" s="94"/>
      <c r="CO82" s="332"/>
      <c r="CP82" s="157"/>
      <c r="CQ82" s="157"/>
      <c r="CR82" s="157"/>
      <c r="CS82" s="157"/>
    </row>
    <row r="83" spans="17:97" ht="11.25" customHeight="1">
      <c r="AB83" s="165"/>
      <c r="AC83" s="182" t="s">
        <v>39</v>
      </c>
      <c r="AD83" s="100"/>
      <c r="AE83" s="100"/>
      <c r="AF83" s="100"/>
      <c r="AG83" s="100"/>
      <c r="AH83" s="100"/>
      <c r="AI83" s="100"/>
      <c r="AJ83" s="100"/>
      <c r="AK83" s="100"/>
      <c r="AL83" s="100"/>
      <c r="AM83" s="100"/>
      <c r="AN83" s="100"/>
      <c r="AO83" s="100"/>
      <c r="AP83" s="100"/>
      <c r="AQ83" s="100"/>
      <c r="AR83" s="100"/>
      <c r="AS83" s="100"/>
      <c r="AT83" s="100"/>
      <c r="AU83" s="100"/>
      <c r="AV83" s="100"/>
      <c r="AW83" s="100"/>
      <c r="AX83" s="100"/>
      <c r="AZ83" s="173"/>
      <c r="BA83" s="100"/>
      <c r="BB83" s="100"/>
      <c r="BC83" s="100"/>
      <c r="BD83" s="100"/>
      <c r="BE83" s="100"/>
      <c r="BP83" s="330"/>
      <c r="BQ83" s="330"/>
      <c r="BR83" s="330"/>
      <c r="BS83" s="330"/>
      <c r="BT83" s="330"/>
      <c r="BU83" s="330"/>
      <c r="BV83" s="330"/>
      <c r="BW83" s="330"/>
      <c r="BX83" s="330"/>
      <c r="BY83" s="330"/>
      <c r="BZ83" s="94"/>
      <c r="CA83" s="94"/>
      <c r="CO83" s="332"/>
      <c r="CP83" s="155"/>
      <c r="CQ83" s="157"/>
      <c r="CR83" s="157"/>
      <c r="CS83" s="157"/>
    </row>
    <row r="84" spans="17:97" ht="11.25" customHeight="1">
      <c r="Q84" s="333" t="s">
        <v>490</v>
      </c>
      <c r="R84" s="334"/>
      <c r="S84" s="334"/>
      <c r="T84" s="334"/>
      <c r="U84" s="334"/>
      <c r="V84" s="335"/>
      <c r="W84" s="339" t="s">
        <v>491</v>
      </c>
      <c r="X84" s="339"/>
      <c r="Y84" s="339"/>
      <c r="Z84" s="339"/>
      <c r="AA84" s="339"/>
      <c r="AB84" s="339"/>
      <c r="AC84" s="183"/>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7"/>
      <c r="AZ84" s="181"/>
      <c r="BA84" s="100"/>
      <c r="BB84" s="100"/>
      <c r="BC84" s="100"/>
      <c r="BD84" s="100"/>
      <c r="BE84" s="100"/>
      <c r="BP84" s="340"/>
      <c r="BQ84" s="340"/>
      <c r="BR84" s="340"/>
      <c r="BS84" s="340"/>
      <c r="BT84" s="340"/>
      <c r="BU84" s="340"/>
      <c r="BV84" s="340"/>
      <c r="BW84" s="340"/>
      <c r="BX84" s="340"/>
      <c r="BY84" s="340"/>
      <c r="BZ84" s="94"/>
      <c r="CA84" s="94"/>
      <c r="CO84" s="332"/>
      <c r="CP84" s="157"/>
      <c r="CR84" s="157"/>
      <c r="CS84" s="157"/>
    </row>
    <row r="85" spans="17:97" ht="11.25" customHeight="1">
      <c r="Q85" s="336"/>
      <c r="R85" s="337"/>
      <c r="S85" s="337"/>
      <c r="T85" s="337"/>
      <c r="U85" s="337"/>
      <c r="V85" s="338"/>
      <c r="W85" s="339"/>
      <c r="X85" s="339"/>
      <c r="Y85" s="339"/>
      <c r="Z85" s="339"/>
      <c r="AA85" s="339"/>
      <c r="AB85" s="339"/>
      <c r="AC85" s="182" t="s">
        <v>40</v>
      </c>
      <c r="AD85" s="100"/>
      <c r="AE85" s="100"/>
      <c r="AF85" s="100"/>
      <c r="AG85" s="100"/>
      <c r="AH85" s="100"/>
      <c r="AI85" s="100"/>
      <c r="AJ85" s="100"/>
      <c r="AK85" s="100"/>
      <c r="AL85" s="100"/>
      <c r="AM85" s="100"/>
      <c r="AN85" s="100"/>
      <c r="AO85" s="100"/>
      <c r="AP85" s="100"/>
      <c r="AQ85" s="100"/>
      <c r="AR85" s="100"/>
      <c r="AS85" s="100"/>
      <c r="AT85" s="100"/>
      <c r="AU85" s="100"/>
      <c r="AV85" s="100"/>
      <c r="AW85" s="100"/>
      <c r="AX85" s="100"/>
      <c r="AZ85" s="173"/>
      <c r="BA85" s="100"/>
      <c r="BB85" s="100"/>
      <c r="BC85" s="100"/>
      <c r="BD85" s="100"/>
      <c r="BE85" s="100"/>
      <c r="BP85" s="340"/>
      <c r="BQ85" s="340"/>
      <c r="BR85" s="340"/>
      <c r="BS85" s="340"/>
      <c r="BT85" s="340"/>
      <c r="BU85" s="340"/>
      <c r="BV85" s="340"/>
      <c r="BW85" s="340"/>
      <c r="BX85" s="340"/>
      <c r="BY85" s="340"/>
      <c r="BZ85" s="94"/>
      <c r="CA85" s="94"/>
    </row>
    <row r="86" spans="17:97" ht="11.25" customHeight="1">
      <c r="Q86" s="341"/>
      <c r="R86" s="342"/>
      <c r="S86" s="342"/>
      <c r="T86" s="342"/>
      <c r="U86" s="342"/>
      <c r="V86" s="343"/>
      <c r="W86" s="344"/>
      <c r="X86" s="345"/>
      <c r="Y86" s="345"/>
      <c r="Z86" s="345"/>
      <c r="AA86" s="345"/>
      <c r="AB86" s="346"/>
      <c r="AC86" s="184"/>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6"/>
      <c r="AZ86" s="187"/>
      <c r="BA86" s="100"/>
      <c r="BB86" s="100"/>
      <c r="BC86" s="100"/>
      <c r="BD86" s="100"/>
      <c r="BE86" s="100"/>
      <c r="BP86" s="340"/>
      <c r="BQ86" s="340"/>
      <c r="BR86" s="340"/>
      <c r="BS86" s="340"/>
      <c r="BT86" s="340"/>
      <c r="BU86" s="340"/>
      <c r="BV86" s="340"/>
      <c r="BW86" s="340"/>
      <c r="BX86" s="340"/>
      <c r="BY86" s="340"/>
      <c r="BZ86" s="94"/>
      <c r="CA86" s="94"/>
    </row>
    <row r="87" spans="17:97" ht="11.25" customHeight="1">
      <c r="Q87" s="344"/>
      <c r="R87" s="345"/>
      <c r="S87" s="345"/>
      <c r="T87" s="345"/>
      <c r="U87" s="345"/>
      <c r="V87" s="346"/>
      <c r="W87" s="344"/>
      <c r="X87" s="345"/>
      <c r="Y87" s="345"/>
      <c r="Z87" s="345"/>
      <c r="AA87" s="345"/>
      <c r="AB87" s="346"/>
      <c r="AC87" s="188" t="s">
        <v>41</v>
      </c>
      <c r="AD87" s="189"/>
      <c r="AE87" s="189"/>
      <c r="AF87" s="189"/>
      <c r="AG87" s="189"/>
      <c r="AH87" s="189"/>
      <c r="AI87" s="189"/>
      <c r="AJ87" s="189"/>
      <c r="AK87" s="189"/>
      <c r="AL87" s="189"/>
      <c r="AM87" s="189"/>
      <c r="AN87" s="189"/>
      <c r="AO87" s="189"/>
      <c r="AP87" s="189"/>
      <c r="AQ87" s="189"/>
      <c r="AR87" s="189"/>
      <c r="AS87" s="189"/>
      <c r="AT87" s="189"/>
      <c r="AU87" s="189"/>
      <c r="AV87" s="189"/>
      <c r="AW87" s="189"/>
      <c r="AX87" s="189"/>
      <c r="AY87" s="190"/>
      <c r="AZ87" s="191"/>
      <c r="BA87" s="100"/>
      <c r="BB87" s="100"/>
      <c r="BC87" s="100"/>
      <c r="BD87" s="100"/>
      <c r="BE87" s="100"/>
      <c r="BY87" s="94"/>
      <c r="BZ87" s="94"/>
      <c r="CA87" s="94"/>
    </row>
    <row r="88" spans="17:97" ht="11.25" customHeight="1">
      <c r="Q88" s="344"/>
      <c r="R88" s="345"/>
      <c r="S88" s="345"/>
      <c r="T88" s="345"/>
      <c r="U88" s="345"/>
      <c r="V88" s="346"/>
      <c r="W88" s="344"/>
      <c r="X88" s="345"/>
      <c r="Y88" s="345"/>
      <c r="Z88" s="345"/>
      <c r="AA88" s="345"/>
      <c r="AB88" s="346"/>
      <c r="AC88" s="183"/>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7"/>
      <c r="AZ88" s="181"/>
      <c r="BA88" s="100"/>
      <c r="BB88" s="100"/>
      <c r="BC88" s="100"/>
      <c r="BD88" s="100"/>
      <c r="BE88" s="100"/>
      <c r="BY88" s="100"/>
      <c r="BZ88" s="94"/>
      <c r="CA88" s="94"/>
    </row>
    <row r="89" spans="17:97" ht="11.25" customHeight="1">
      <c r="Q89" s="344"/>
      <c r="R89" s="345"/>
      <c r="S89" s="345"/>
      <c r="T89" s="345"/>
      <c r="U89" s="345"/>
      <c r="V89" s="346"/>
      <c r="W89" s="344"/>
      <c r="X89" s="345"/>
      <c r="Y89" s="345"/>
      <c r="Z89" s="345"/>
      <c r="AA89" s="345"/>
      <c r="AB89" s="346"/>
      <c r="AC89" s="182" t="s">
        <v>42</v>
      </c>
      <c r="AD89" s="100"/>
      <c r="AE89" s="100"/>
      <c r="AF89" s="100"/>
      <c r="AG89" s="100"/>
      <c r="AH89" s="100"/>
      <c r="AI89" s="100" t="s">
        <v>17</v>
      </c>
      <c r="AJ89" s="100"/>
      <c r="AK89" s="100"/>
      <c r="AL89" s="100"/>
      <c r="AM89" s="100"/>
      <c r="AN89" s="100"/>
      <c r="AO89" s="100"/>
      <c r="AP89" s="100"/>
      <c r="AQ89" s="100" t="s">
        <v>18</v>
      </c>
      <c r="AR89" s="100"/>
      <c r="AS89" s="100"/>
      <c r="AT89" s="100"/>
      <c r="AU89" s="100"/>
      <c r="AV89" s="100"/>
      <c r="AW89" s="100"/>
      <c r="AX89" s="100"/>
      <c r="AZ89" s="173"/>
      <c r="BA89" s="100"/>
      <c r="BB89" s="100"/>
      <c r="BC89" s="100"/>
      <c r="BD89" s="100"/>
      <c r="BE89" s="100"/>
      <c r="BY89" s="94"/>
      <c r="BZ89" s="94"/>
      <c r="CA89" s="94"/>
    </row>
    <row r="90" spans="17:97" ht="11.25" customHeight="1">
      <c r="Q90" s="347"/>
      <c r="R90" s="348"/>
      <c r="S90" s="348"/>
      <c r="T90" s="348"/>
      <c r="U90" s="348"/>
      <c r="V90" s="349"/>
      <c r="W90" s="347"/>
      <c r="X90" s="348"/>
      <c r="Y90" s="348"/>
      <c r="Z90" s="348"/>
      <c r="AA90" s="348"/>
      <c r="AB90" s="349"/>
      <c r="AC90" s="184"/>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6"/>
      <c r="AZ90" s="187"/>
      <c r="BA90" s="100"/>
      <c r="BB90" s="100"/>
      <c r="BC90" s="100"/>
      <c r="BD90" s="100"/>
      <c r="BE90" s="100"/>
      <c r="BV90" s="111"/>
      <c r="BW90" s="155"/>
      <c r="BX90" s="157"/>
      <c r="BY90" s="100"/>
      <c r="BZ90" s="94"/>
      <c r="CA90" s="94"/>
    </row>
    <row r="91" spans="17:97" ht="11.25" customHeight="1">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W91" s="111"/>
      <c r="BX91" s="157"/>
      <c r="BY91" s="94"/>
      <c r="BZ91" s="94"/>
      <c r="CA91" s="94"/>
    </row>
    <row r="92" spans="17:97" ht="11.25" customHeight="1">
      <c r="AE92" s="100"/>
      <c r="AF92" s="100"/>
      <c r="AG92" s="100"/>
      <c r="AH92" s="100"/>
      <c r="AI92" s="100"/>
      <c r="AJ92" s="100"/>
      <c r="AK92" s="100"/>
      <c r="AL92" s="100"/>
      <c r="AM92" s="100"/>
      <c r="AN92" s="100"/>
      <c r="AO92" s="100"/>
      <c r="AP92" s="100"/>
      <c r="AQ92" s="100"/>
      <c r="AR92" s="100"/>
      <c r="AS92" s="100"/>
      <c r="AT92" s="100"/>
      <c r="AU92" s="100"/>
      <c r="AV92" s="100"/>
      <c r="AW92" s="100"/>
      <c r="AX92" s="100"/>
      <c r="AY92" s="100"/>
      <c r="BY92" s="100"/>
      <c r="BZ92" s="94"/>
      <c r="CA92" s="94"/>
    </row>
    <row r="93" spans="17:97" ht="11.25" customHeight="1">
      <c r="BY93" s="94"/>
      <c r="BZ93" s="94"/>
      <c r="CA93" s="94"/>
    </row>
    <row r="94" spans="17:97" ht="11.25" customHeight="1">
      <c r="BY94" s="100"/>
      <c r="BZ94" s="94"/>
      <c r="CA94" s="94"/>
    </row>
    <row r="95" spans="17:97" ht="11.25" customHeight="1">
      <c r="BY95" s="94"/>
      <c r="BZ95" s="94"/>
      <c r="CA95" s="94"/>
    </row>
    <row r="96" spans="17:97" ht="11.25" customHeight="1">
      <c r="BY96" s="100"/>
      <c r="BZ96" s="94"/>
      <c r="CA96" s="94"/>
    </row>
    <row r="97" spans="77:79" ht="11.25" customHeight="1">
      <c r="BY97" s="94"/>
      <c r="BZ97" s="94"/>
      <c r="CA97" s="94"/>
    </row>
    <row r="98" spans="77:79" ht="11.25" customHeight="1">
      <c r="BY98" s="100"/>
      <c r="BZ98" s="94"/>
      <c r="CA98" s="94"/>
    </row>
    <row r="99" spans="77:79" ht="11.25" customHeight="1">
      <c r="BY99" s="94"/>
      <c r="BZ99" s="94"/>
      <c r="CA99" s="94"/>
    </row>
    <row r="100" spans="77:79" ht="11.25" customHeight="1">
      <c r="BZ100" s="94"/>
      <c r="CA100" s="94"/>
    </row>
    <row r="101" spans="77:79" ht="11.25" customHeight="1">
      <c r="BZ101" s="94"/>
      <c r="CA101" s="94"/>
    </row>
    <row r="102" spans="77:79" ht="11.25" customHeight="1">
      <c r="BZ102" s="94"/>
      <c r="CA102" s="94"/>
    </row>
    <row r="103" spans="77:79" ht="11.25" customHeight="1">
      <c r="BZ103" s="94"/>
      <c r="CA103" s="94"/>
    </row>
    <row r="104" spans="77:79" ht="11.25" customHeight="1">
      <c r="BZ104" s="94"/>
      <c r="CA104" s="94"/>
    </row>
    <row r="105" spans="77:79" ht="11.25" customHeight="1">
      <c r="BZ105" s="94"/>
      <c r="CA105" s="94"/>
    </row>
    <row r="106" spans="77:79" ht="11.25" customHeight="1">
      <c r="BZ106" s="94"/>
      <c r="CA106" s="94"/>
    </row>
    <row r="107" spans="77:79" ht="11.25" customHeight="1">
      <c r="BZ107" s="94"/>
      <c r="CA107" s="94"/>
    </row>
    <row r="108" spans="77:79" ht="11.25" customHeight="1">
      <c r="BZ108" s="94"/>
      <c r="CA108" s="94"/>
    </row>
  </sheetData>
  <sheetProtection algorithmName="SHA-512" hashValue="LmEzFWPziq4LcyGOaY26OSgkqiZvByhtd+I7cOadbHWA8mQmcTmqbFhohPuKZfTTpNdWCm8XudyQIsoN4/ZqVg==" saltValue="79GqJKDoBZ9OVbf5jT3UHw==" spinCount="100000" sheet="1" formatCells="0"/>
  <mergeCells count="236">
    <mergeCell ref="B5:E8"/>
    <mergeCell ref="F5:J8"/>
    <mergeCell ref="K5:O8"/>
    <mergeCell ref="P5:Z8"/>
    <mergeCell ref="AA5:AE8"/>
    <mergeCell ref="B10:BA12"/>
    <mergeCell ref="U1:W1"/>
    <mergeCell ref="X1:Y2"/>
    <mergeCell ref="AE1:AY1"/>
    <mergeCell ref="B4:E4"/>
    <mergeCell ref="F4:J4"/>
    <mergeCell ref="K4:O4"/>
    <mergeCell ref="P4:Z4"/>
    <mergeCell ref="AA4:AE4"/>
    <mergeCell ref="B1:G2"/>
    <mergeCell ref="H1:J2"/>
    <mergeCell ref="K1:M1"/>
    <mergeCell ref="N1:O2"/>
    <mergeCell ref="P1:R1"/>
    <mergeCell ref="S1:T2"/>
    <mergeCell ref="BT10:BX10"/>
    <mergeCell ref="BD11:BG12"/>
    <mergeCell ref="AH13:AJ13"/>
    <mergeCell ref="AK13:AM13"/>
    <mergeCell ref="AN13:AO13"/>
    <mergeCell ref="AP13:AR13"/>
    <mergeCell ref="AS13:AT13"/>
    <mergeCell ref="AU13:AW13"/>
    <mergeCell ref="AX13:AY13"/>
    <mergeCell ref="BD13:BE13"/>
    <mergeCell ref="AD24:AI25"/>
    <mergeCell ref="AJ24:AZ25"/>
    <mergeCell ref="C27:AZ28"/>
    <mergeCell ref="C30:L31"/>
    <mergeCell ref="M30:AZ31"/>
    <mergeCell ref="BD30:BP31"/>
    <mergeCell ref="C25:AA25"/>
    <mergeCell ref="C15:X17"/>
    <mergeCell ref="AI16:AK17"/>
    <mergeCell ref="AL16:AZ17"/>
    <mergeCell ref="AD18:AI19"/>
    <mergeCell ref="AJ18:AZ19"/>
    <mergeCell ref="C19:AA24"/>
    <mergeCell ref="AD20:AI21"/>
    <mergeCell ref="AJ20:AZ21"/>
    <mergeCell ref="AD22:AI23"/>
    <mergeCell ref="AJ22:AZ23"/>
    <mergeCell ref="C33:L34"/>
    <mergeCell ref="M33:X34"/>
    <mergeCell ref="Y33:AZ34"/>
    <mergeCell ref="C36:L37"/>
    <mergeCell ref="M36:AZ37"/>
    <mergeCell ref="C39:L40"/>
    <mergeCell ref="M39:P40"/>
    <mergeCell ref="Q39:R40"/>
    <mergeCell ref="S39:T40"/>
    <mergeCell ref="U39:V40"/>
    <mergeCell ref="C42:L43"/>
    <mergeCell ref="N42:Q43"/>
    <mergeCell ref="R42:S43"/>
    <mergeCell ref="T42:U43"/>
    <mergeCell ref="V42:W43"/>
    <mergeCell ref="X42:Y43"/>
    <mergeCell ref="Z42:AA43"/>
    <mergeCell ref="W39:X40"/>
    <mergeCell ref="Y39:Z40"/>
    <mergeCell ref="AA39:AH40"/>
    <mergeCell ref="AB42:AC43"/>
    <mergeCell ref="AE42:AG43"/>
    <mergeCell ref="AH42:AK43"/>
    <mergeCell ref="AL42:AN43"/>
    <mergeCell ref="AO42:AR43"/>
    <mergeCell ref="AS42:BA43"/>
    <mergeCell ref="AO39:AP40"/>
    <mergeCell ref="AQ39:AR40"/>
    <mergeCell ref="AS39:AX40"/>
    <mergeCell ref="AI39:AJ40"/>
    <mergeCell ref="AK39:AL40"/>
    <mergeCell ref="AM39:AN40"/>
    <mergeCell ref="M52:N53"/>
    <mergeCell ref="O52:T53"/>
    <mergeCell ref="U52:AR53"/>
    <mergeCell ref="U55:AN56"/>
    <mergeCell ref="B56:G56"/>
    <mergeCell ref="H56:T56"/>
    <mergeCell ref="C46:L53"/>
    <mergeCell ref="M46:N47"/>
    <mergeCell ref="O46:T47"/>
    <mergeCell ref="U46:AR47"/>
    <mergeCell ref="M48:N49"/>
    <mergeCell ref="O48:T49"/>
    <mergeCell ref="U48:AR49"/>
    <mergeCell ref="M50:N51"/>
    <mergeCell ref="O50:T51"/>
    <mergeCell ref="U50:AR51"/>
    <mergeCell ref="BT57:BT58"/>
    <mergeCell ref="BU57:BU58"/>
    <mergeCell ref="BV57:BV58"/>
    <mergeCell ref="A59:A61"/>
    <mergeCell ref="B59:G61"/>
    <mergeCell ref="H59:W61"/>
    <mergeCell ref="X59:AD60"/>
    <mergeCell ref="AE59:AI61"/>
    <mergeCell ref="AJ59:AN61"/>
    <mergeCell ref="AO59:AU60"/>
    <mergeCell ref="AV57:BA58"/>
    <mergeCell ref="BB57:BB58"/>
    <mergeCell ref="BP57:BP58"/>
    <mergeCell ref="BQ57:BQ58"/>
    <mergeCell ref="BR57:BR58"/>
    <mergeCell ref="BS57:BS58"/>
    <mergeCell ref="B57:G58"/>
    <mergeCell ref="H57:W58"/>
    <mergeCell ref="X57:AD58"/>
    <mergeCell ref="AE57:AI58"/>
    <mergeCell ref="AJ57:AN58"/>
    <mergeCell ref="AO57:AU58"/>
    <mergeCell ref="B62:G64"/>
    <mergeCell ref="H62:W64"/>
    <mergeCell ref="X62:AD63"/>
    <mergeCell ref="AE62:AI64"/>
    <mergeCell ref="AJ62:AN64"/>
    <mergeCell ref="BS59:BS61"/>
    <mergeCell ref="BT59:BT61"/>
    <mergeCell ref="BU59:BU61"/>
    <mergeCell ref="BV59:BV61"/>
    <mergeCell ref="Y61:AC61"/>
    <mergeCell ref="AP61:AT61"/>
    <mergeCell ref="AV59:BA61"/>
    <mergeCell ref="BB59:BB61"/>
    <mergeCell ref="BM59:BO61"/>
    <mergeCell ref="BP59:BP61"/>
    <mergeCell ref="BQ59:BQ61"/>
    <mergeCell ref="BR59:BR61"/>
    <mergeCell ref="CO64:CS66"/>
    <mergeCell ref="A65:A67"/>
    <mergeCell ref="B65:G67"/>
    <mergeCell ref="H65:W67"/>
    <mergeCell ref="X65:AD66"/>
    <mergeCell ref="AE65:AI67"/>
    <mergeCell ref="AJ65:AN67"/>
    <mergeCell ref="AO65:AU66"/>
    <mergeCell ref="AV65:BA67"/>
    <mergeCell ref="BB65:BB67"/>
    <mergeCell ref="BR62:BR64"/>
    <mergeCell ref="BS62:BS64"/>
    <mergeCell ref="BT62:BT64"/>
    <mergeCell ref="BU62:BU64"/>
    <mergeCell ref="BV62:BV64"/>
    <mergeCell ref="Y64:AC64"/>
    <mergeCell ref="AP64:AT64"/>
    <mergeCell ref="AO62:AU63"/>
    <mergeCell ref="AV62:BA64"/>
    <mergeCell ref="BB62:BB64"/>
    <mergeCell ref="BM62:BO64"/>
    <mergeCell ref="BP62:BP64"/>
    <mergeCell ref="BQ62:BQ64"/>
    <mergeCell ref="A62:A64"/>
    <mergeCell ref="A71:A73"/>
    <mergeCell ref="B71:G73"/>
    <mergeCell ref="H71:W73"/>
    <mergeCell ref="X71:AD72"/>
    <mergeCell ref="AE71:AI73"/>
    <mergeCell ref="AJ71:AN73"/>
    <mergeCell ref="BR68:BR70"/>
    <mergeCell ref="BU65:BU67"/>
    <mergeCell ref="BV65:BV67"/>
    <mergeCell ref="Y67:AC67"/>
    <mergeCell ref="AP67:AT67"/>
    <mergeCell ref="A68:A70"/>
    <mergeCell ref="B68:G70"/>
    <mergeCell ref="H68:W70"/>
    <mergeCell ref="X68:AD69"/>
    <mergeCell ref="AE68:AI70"/>
    <mergeCell ref="AJ68:AN70"/>
    <mergeCell ref="BM65:BO67"/>
    <mergeCell ref="BP65:BP67"/>
    <mergeCell ref="BQ65:BQ67"/>
    <mergeCell ref="BR65:BR67"/>
    <mergeCell ref="BS65:BS67"/>
    <mergeCell ref="BT65:BT67"/>
    <mergeCell ref="BU68:BU70"/>
    <mergeCell ref="BS68:BS70"/>
    <mergeCell ref="BT68:BT70"/>
    <mergeCell ref="BR71:BR73"/>
    <mergeCell ref="BS71:BS73"/>
    <mergeCell ref="BT71:BT73"/>
    <mergeCell ref="BU71:BU73"/>
    <mergeCell ref="BV71:BV73"/>
    <mergeCell ref="Y73:AC73"/>
    <mergeCell ref="AP73:AT73"/>
    <mergeCell ref="AO71:AU72"/>
    <mergeCell ref="AV71:BA73"/>
    <mergeCell ref="BB71:BB73"/>
    <mergeCell ref="BM71:BO73"/>
    <mergeCell ref="BP71:BP73"/>
    <mergeCell ref="BQ71:BQ73"/>
    <mergeCell ref="BP68:BP70"/>
    <mergeCell ref="BQ68:BQ70"/>
    <mergeCell ref="BV68:BV70"/>
    <mergeCell ref="Y70:AC70"/>
    <mergeCell ref="AP70:AT70"/>
    <mergeCell ref="AO68:AU69"/>
    <mergeCell ref="AV68:BA70"/>
    <mergeCell ref="BB68:BB70"/>
    <mergeCell ref="BM68:BO70"/>
    <mergeCell ref="BT74:BT76"/>
    <mergeCell ref="BU74:BU76"/>
    <mergeCell ref="BV74:BV76"/>
    <mergeCell ref="B75:F78"/>
    <mergeCell ref="G75:H76"/>
    <mergeCell ref="I75:Q76"/>
    <mergeCell ref="S75:AB76"/>
    <mergeCell ref="AC75:AZ76"/>
    <mergeCell ref="H77:H78"/>
    <mergeCell ref="I77:Q78"/>
    <mergeCell ref="B74:BA74"/>
    <mergeCell ref="BM74:BO76"/>
    <mergeCell ref="BP74:BP76"/>
    <mergeCell ref="BQ74:BQ76"/>
    <mergeCell ref="BR74:BR76"/>
    <mergeCell ref="BS74:BS76"/>
    <mergeCell ref="BP78:BY80"/>
    <mergeCell ref="BP81:BY83"/>
    <mergeCell ref="CO81:CO84"/>
    <mergeCell ref="Q84:V85"/>
    <mergeCell ref="W84:AB85"/>
    <mergeCell ref="BP84:BY86"/>
    <mergeCell ref="Q86:V90"/>
    <mergeCell ref="W86:AB90"/>
    <mergeCell ref="R77:R78"/>
    <mergeCell ref="S77:AB78"/>
    <mergeCell ref="AC77:AH77"/>
    <mergeCell ref="AI77:AN77"/>
    <mergeCell ref="AO77:AT77"/>
    <mergeCell ref="AU77:AZ77"/>
  </mergeCells>
  <phoneticPr fontId="2"/>
  <conditionalFormatting sqref="B56:G56">
    <cfRule type="cellIs" dxfId="39" priority="10" operator="greaterThan">
      <formula>0</formula>
    </cfRule>
  </conditionalFormatting>
  <conditionalFormatting sqref="B59:G73">
    <cfRule type="cellIs" dxfId="38" priority="7" operator="equal">
      <formula>0</formula>
    </cfRule>
  </conditionalFormatting>
  <conditionalFormatting sqref="B74:BA74">
    <cfRule type="cellIs" dxfId="37" priority="4" operator="greaterThanOrEqual">
      <formula>11</formula>
    </cfRule>
  </conditionalFormatting>
  <conditionalFormatting sqref="H59 H62 H65 H68 H71">
    <cfRule type="expression" dxfId="36" priority="6">
      <formula>NOT(COUNTIF(INDIRECT(#REF!),H59))</formula>
    </cfRule>
  </conditionalFormatting>
  <conditionalFormatting sqref="U46:AR53">
    <cfRule type="containsBlanks" dxfId="35" priority="3">
      <formula>LEN(TRIM(U46))=0</formula>
    </cfRule>
  </conditionalFormatting>
  <conditionalFormatting sqref="X59:AD73">
    <cfRule type="cellIs" dxfId="34" priority="5" operator="lessThanOrEqual">
      <formula>#REF!</formula>
    </cfRule>
  </conditionalFormatting>
  <conditionalFormatting sqref="Y33:AZ34">
    <cfRule type="expression" dxfId="33" priority="2">
      <formula>$M$33="その他"</formula>
    </cfRule>
  </conditionalFormatting>
  <conditionalFormatting sqref="AK13 AP13 AU13 M30 M33 M36 Q39 U39 Y39 AI39 AM39 AQ39 R42 V42 Z42 AE42">
    <cfRule type="containsBlanks" dxfId="32" priority="16">
      <formula>LEN(TRIM(M13))=0</formula>
    </cfRule>
  </conditionalFormatting>
  <conditionalFormatting sqref="AL16 AJ18 AJ20 AJ22 AJ24">
    <cfRule type="containsBlanks" dxfId="31" priority="1">
      <formula>LEN(TRIM(AJ16))=0</formula>
    </cfRule>
  </conditionalFormatting>
  <conditionalFormatting sqref="AL42">
    <cfRule type="containsBlanks" dxfId="30" priority="8">
      <formula>LEN(TRIM(AL42))=0</formula>
    </cfRule>
  </conditionalFormatting>
  <conditionalFormatting sqref="BP59 BP62 BP65 BP68 BP71 BP74">
    <cfRule type="expression" dxfId="29" priority="15" stopIfTrue="1">
      <formula>NOT(COUNTIF(INDIRECT(#REF!),BP59))</formula>
    </cfRule>
  </conditionalFormatting>
  <conditionalFormatting sqref="BP59:BP76">
    <cfRule type="duplicateValues" dxfId="28" priority="17"/>
  </conditionalFormatting>
  <dataValidations count="12">
    <dataValidation type="list" allowBlank="1" showInputMessage="1" showErrorMessage="1" sqref="P1:R1 U39:V41 AM39:AN41 V42:W43" xr:uid="{00000000-0002-0000-0000-000000000000}">
      <formula1>"　,1,2,3,4,5,6,7,8,9,10,11,12"</formula1>
    </dataValidation>
    <dataValidation type="list" allowBlank="1" showInputMessage="1" showErrorMessage="1" sqref="AU13:AW13 Y39:Z41 AQ39:AR41 Z42:AA43 U1:W1" xr:uid="{00000000-0002-0000-0000-000001000000}">
      <formula1>"　,1,2,3,4,5,6,7,8,9,10,11,12,13,14,15,16,17,18,19,20,21,22,23,24,25,26,27,28,29,30,31"</formula1>
    </dataValidation>
    <dataValidation type="list" allowBlank="1" showInputMessage="1" showErrorMessage="1" sqref="K1:M1 Q39:R41 AI39:AJ41 R42:S43" xr:uid="{00000000-0002-0000-0000-000002000000}">
      <formula1>"　,5,6,7,8,9,10"</formula1>
    </dataValidation>
    <dataValidation type="list" allowBlank="1" showInputMessage="1" showErrorMessage="1" sqref="BI8" xr:uid="{00000000-0002-0000-0000-000003000000}">
      <formula1>"指定した日付を記入,今日の日付を記入"</formula1>
    </dataValidation>
    <dataValidation type="list" allowBlank="1" showInputMessage="1" showErrorMessage="1" sqref="AS42" xr:uid="{00000000-0002-0000-0000-000004000000}">
      <formula1>"　,(お昼休憩のため12時～13時は使用していない)"</formula1>
    </dataValidation>
    <dataValidation type="list" allowBlank="1" showInputMessage="1" showErrorMessage="1" sqref="AE42:AG43 AL42:AN43" xr:uid="{00000000-0002-0000-0000-000005000000}">
      <formula1>"　,8,9,10,11,12,13,14,15,16,17,18,19,20,21,22,23,0,1,2,3,4,5,6,7"</formula1>
    </dataValidation>
    <dataValidation type="list" allowBlank="1" showInputMessage="1" showErrorMessage="1" sqref="AV59:BA73" xr:uid="{00000000-0002-0000-0000-000006000000}">
      <formula1>担当者</formula1>
    </dataValidation>
    <dataValidation type="list" showInputMessage="1" showErrorMessage="1" sqref="B56" xr:uid="{00000000-0002-0000-0000-000007000000}">
      <formula1>減免率</formula1>
    </dataValidation>
    <dataValidation operator="greaterThanOrEqual" allowBlank="1" showInputMessage="1" showErrorMessage="1" sqref="B59:G73" xr:uid="{00000000-0002-0000-0000-000008000000}"/>
    <dataValidation type="list" allowBlank="1" showInputMessage="1" showErrorMessage="1" sqref="M33:X34" xr:uid="{00000000-0002-0000-0000-000009000000}">
      <formula1>" 　,製品の性能評価,客先クレーム対策,試作,新製品開発,海外規格評価,その他"</formula1>
    </dataValidation>
    <dataValidation type="list" allowBlank="1" showInputMessage="1" showErrorMessage="1" sqref="AK13:AM13" xr:uid="{29E0FDF7-6D96-4916-A46E-85C868783F67}">
      <formula1>"　,7,8"</formula1>
    </dataValidation>
    <dataValidation type="list" allowBlank="1" showInputMessage="1" showErrorMessage="1" sqref="AP13:AR13" xr:uid="{96674FF1-ABC0-4FBD-9959-62331AD251DE}">
      <formula1>INDIRECT("_"&amp;AK13)</formula1>
    </dataValidation>
  </dataValidations>
  <hyperlinks>
    <hyperlink ref="BD33" r:id="rId1" xr:uid="{00000000-0004-0000-0000-000000000000}"/>
  </hyperlinks>
  <printOptions horizontalCentered="1"/>
  <pageMargins left="0.19685039370078741" right="0.19685039370078741" top="0.19685039370078741" bottom="0.19685039370078741" header="0.31496062992125984" footer="0.31496062992125984"/>
  <pageSetup paperSize="9" scale="90"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000-00000A000000}">
          <x14:formula1>
            <xm:f>プルダウン用シート!$F$2:$F$103</xm:f>
          </x14:formula1>
          <xm:sqref>AJ59:AN73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O108"/>
  <sheetViews>
    <sheetView showGridLines="0" tabSelected="1" view="pageBreakPreview" zoomScaleNormal="100" zoomScaleSheetLayoutView="100" workbookViewId="0">
      <selection activeCell="AK13" sqref="AK13:AM13"/>
    </sheetView>
  </sheetViews>
  <sheetFormatPr defaultColWidth="1.88671875" defaultRowHeight="11.25" customHeight="1"/>
  <cols>
    <col min="1" max="2" width="1.88671875" style="103" customWidth="1"/>
    <col min="3" max="11" width="1.88671875" style="103"/>
    <col min="12" max="12" width="3.44140625" style="103" bestFit="1" customWidth="1"/>
    <col min="13" max="41" width="1.88671875" style="103"/>
    <col min="42" max="42" width="1.88671875" style="103" customWidth="1"/>
    <col min="43" max="53" width="1.88671875" style="103"/>
    <col min="54" max="54" width="2.44140625" style="103" bestFit="1" customWidth="1"/>
    <col min="55" max="55" width="1.88671875" style="103"/>
    <col min="56" max="56" width="3" style="103" bestFit="1" customWidth="1"/>
    <col min="57" max="57" width="7.88671875" style="103" customWidth="1"/>
    <col min="58" max="58" width="5.44140625" style="103" customWidth="1"/>
    <col min="59" max="59" width="5.6640625" style="103" customWidth="1"/>
    <col min="60" max="60" width="4.6640625" style="103" customWidth="1"/>
    <col min="61" max="64" width="1.88671875" style="103" customWidth="1"/>
    <col min="65" max="67" width="1.88671875" style="103" hidden="1" customWidth="1"/>
    <col min="68" max="68" width="31" style="103" hidden="1" customWidth="1"/>
    <col min="69" max="69" width="11.88671875" style="103" hidden="1" customWidth="1"/>
    <col min="70" max="70" width="9.44140625" style="103" hidden="1" customWidth="1"/>
    <col min="71" max="71" width="10.44140625" style="103" hidden="1" customWidth="1"/>
    <col min="72" max="73" width="10.21875" style="103" hidden="1" customWidth="1"/>
    <col min="74" max="75" width="9.6640625" style="103" hidden="1" customWidth="1"/>
    <col min="76" max="77" width="9.6640625" style="103" customWidth="1"/>
    <col min="78" max="79" width="2.33203125" style="103" customWidth="1"/>
    <col min="80" max="16384" width="1.88671875" style="103"/>
  </cols>
  <sheetData>
    <row r="1" spans="2:79" s="94" customFormat="1" ht="11.25" customHeight="1">
      <c r="B1" s="532" t="s">
        <v>390</v>
      </c>
      <c r="C1" s="533"/>
      <c r="D1" s="533"/>
      <c r="E1" s="533"/>
      <c r="F1" s="533"/>
      <c r="G1" s="534"/>
      <c r="H1" s="538" t="s">
        <v>24</v>
      </c>
      <c r="I1" s="525"/>
      <c r="J1" s="525"/>
      <c r="K1" s="524" t="s">
        <v>383</v>
      </c>
      <c r="L1" s="524"/>
      <c r="M1" s="524"/>
      <c r="N1" s="525" t="s">
        <v>20</v>
      </c>
      <c r="O1" s="525"/>
      <c r="P1" s="524"/>
      <c r="Q1" s="524"/>
      <c r="R1" s="524"/>
      <c r="S1" s="525" t="s">
        <v>21</v>
      </c>
      <c r="T1" s="525"/>
      <c r="U1" s="524"/>
      <c r="V1" s="524"/>
      <c r="W1" s="524"/>
      <c r="X1" s="525" t="s">
        <v>23</v>
      </c>
      <c r="Y1" s="526"/>
      <c r="AE1" s="540" t="str">
        <f>プルダウン用シート!J1</f>
        <v>ver6（R7.10.1）</v>
      </c>
      <c r="AF1" s="540"/>
      <c r="AG1" s="540"/>
      <c r="AH1" s="540"/>
      <c r="AI1" s="540"/>
      <c r="AJ1" s="540"/>
      <c r="AK1" s="540"/>
      <c r="AL1" s="540"/>
      <c r="AM1" s="540"/>
      <c r="AN1" s="540"/>
      <c r="AO1" s="540"/>
      <c r="AP1" s="540"/>
      <c r="AQ1" s="540"/>
      <c r="AR1" s="540"/>
      <c r="AS1" s="540"/>
      <c r="AT1" s="540"/>
      <c r="AU1" s="540"/>
      <c r="AV1" s="540"/>
      <c r="AW1" s="540"/>
      <c r="AX1" s="540"/>
      <c r="AY1" s="540"/>
    </row>
    <row r="2" spans="2:79" s="94" customFormat="1" ht="11.25" customHeight="1" thickBot="1">
      <c r="B2" s="535"/>
      <c r="C2" s="536"/>
      <c r="D2" s="536"/>
      <c r="E2" s="536"/>
      <c r="F2" s="536"/>
      <c r="G2" s="537"/>
      <c r="H2" s="539"/>
      <c r="I2" s="527"/>
      <c r="J2" s="527"/>
      <c r="K2" s="95"/>
      <c r="L2" s="95"/>
      <c r="M2" s="95"/>
      <c r="N2" s="527"/>
      <c r="O2" s="527"/>
      <c r="P2" s="95"/>
      <c r="Q2" s="95"/>
      <c r="R2" s="95"/>
      <c r="S2" s="527"/>
      <c r="T2" s="527"/>
      <c r="U2" s="95"/>
      <c r="V2" s="95"/>
      <c r="W2" s="95"/>
      <c r="X2" s="527"/>
      <c r="Y2" s="528"/>
    </row>
    <row r="3" spans="2:79" s="94" customFormat="1" ht="11.25" customHeight="1">
      <c r="B3" s="94" t="s">
        <v>419</v>
      </c>
      <c r="C3" s="96"/>
      <c r="D3" s="96"/>
      <c r="E3" s="96"/>
      <c r="F3" s="96"/>
      <c r="G3" s="97"/>
      <c r="H3" s="98"/>
      <c r="I3" s="98"/>
      <c r="J3" s="98"/>
      <c r="K3" s="99"/>
      <c r="L3" s="99"/>
      <c r="M3" s="99"/>
      <c r="N3" s="98"/>
      <c r="O3" s="98"/>
      <c r="P3" s="99"/>
      <c r="Q3" s="99"/>
      <c r="R3" s="99"/>
      <c r="S3" s="98"/>
      <c r="T3" s="98"/>
      <c r="U3" s="99"/>
      <c r="V3" s="99"/>
      <c r="W3" s="99"/>
      <c r="X3" s="98"/>
      <c r="Y3" s="98"/>
    </row>
    <row r="4" spans="2:79" s="100" customFormat="1" ht="11.25" customHeight="1">
      <c r="B4" s="530" t="s">
        <v>16</v>
      </c>
      <c r="C4" s="530"/>
      <c r="D4" s="530"/>
      <c r="E4" s="530"/>
      <c r="F4" s="531" t="s">
        <v>10</v>
      </c>
      <c r="G4" s="531"/>
      <c r="H4" s="531"/>
      <c r="I4" s="531"/>
      <c r="J4" s="531"/>
      <c r="K4" s="531" t="s">
        <v>9</v>
      </c>
      <c r="L4" s="531"/>
      <c r="M4" s="531"/>
      <c r="N4" s="531"/>
      <c r="O4" s="531"/>
      <c r="P4" s="531" t="s">
        <v>11</v>
      </c>
      <c r="Q4" s="531"/>
      <c r="R4" s="531"/>
      <c r="S4" s="531"/>
      <c r="T4" s="531"/>
      <c r="U4" s="531"/>
      <c r="V4" s="531"/>
      <c r="W4" s="531"/>
      <c r="X4" s="531"/>
      <c r="Y4" s="531"/>
      <c r="Z4" s="531"/>
      <c r="AA4" s="531" t="s">
        <v>15</v>
      </c>
      <c r="AB4" s="531"/>
      <c r="AC4" s="531"/>
      <c r="AD4" s="531"/>
      <c r="AE4" s="531"/>
      <c r="BZ4" s="94"/>
      <c r="CA4" s="94"/>
    </row>
    <row r="5" spans="2:79" s="100" customFormat="1" ht="11.25" customHeight="1">
      <c r="B5" s="517"/>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BY5" s="94"/>
      <c r="BZ5" s="94"/>
      <c r="CA5" s="94"/>
    </row>
    <row r="6" spans="2:79" s="100" customFormat="1" ht="11.25" customHeight="1">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BZ6" s="94"/>
      <c r="CA6" s="94"/>
    </row>
    <row r="7" spans="2:79" s="100" customFormat="1" ht="11.25" customHeight="1">
      <c r="B7" s="517"/>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BY7" s="94"/>
      <c r="BZ7" s="94"/>
      <c r="CA7" s="94"/>
    </row>
    <row r="8" spans="2:79" s="100" customFormat="1" ht="11.25" customHeight="1">
      <c r="B8" s="517"/>
      <c r="C8" s="517"/>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BE8" s="101"/>
      <c r="BF8" s="101"/>
      <c r="BG8" s="101"/>
      <c r="BH8" s="101"/>
      <c r="BI8" s="102"/>
      <c r="BJ8" s="102"/>
      <c r="BK8" s="102"/>
      <c r="BL8" s="102"/>
      <c r="BM8" s="102"/>
      <c r="BN8" s="102"/>
      <c r="BO8" s="102"/>
      <c r="BP8" s="102"/>
      <c r="BQ8" s="102"/>
      <c r="BR8" s="103"/>
      <c r="BZ8" s="94"/>
      <c r="CA8" s="94"/>
    </row>
    <row r="9" spans="2:79" s="100" customFormat="1" ht="6" customHeight="1" thickBot="1">
      <c r="B9" s="103"/>
      <c r="C9" s="103"/>
      <c r="D9" s="103"/>
      <c r="E9" s="103"/>
      <c r="F9" s="104"/>
      <c r="G9" s="105"/>
      <c r="H9" s="103"/>
      <c r="I9" s="103"/>
      <c r="J9" s="103"/>
      <c r="K9" s="103"/>
      <c r="L9" s="103"/>
      <c r="M9" s="103"/>
      <c r="N9" s="103"/>
      <c r="O9" s="103"/>
      <c r="BE9" s="106"/>
      <c r="BF9" s="106"/>
      <c r="BG9" s="106"/>
      <c r="BH9" s="106"/>
      <c r="BI9" s="106"/>
      <c r="BJ9" s="106"/>
      <c r="BK9" s="106"/>
      <c r="BL9" s="106"/>
      <c r="BM9" s="106"/>
      <c r="BN9" s="106"/>
      <c r="BO9" s="106"/>
      <c r="BP9" s="106"/>
      <c r="BQ9" s="106"/>
      <c r="BY9" s="94"/>
      <c r="BZ9" s="94"/>
      <c r="CA9" s="94"/>
    </row>
    <row r="10" spans="2:79" ht="11.25" customHeight="1">
      <c r="B10" s="518" t="s">
        <v>7</v>
      </c>
      <c r="C10" s="519"/>
      <c r="D10" s="519"/>
      <c r="E10" s="519"/>
      <c r="F10" s="519"/>
      <c r="G10" s="519"/>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c r="AP10" s="519"/>
      <c r="AQ10" s="519"/>
      <c r="AR10" s="519"/>
      <c r="AS10" s="519"/>
      <c r="AT10" s="519"/>
      <c r="AU10" s="519"/>
      <c r="AV10" s="519"/>
      <c r="AW10" s="519"/>
      <c r="AX10" s="519"/>
      <c r="AY10" s="519"/>
      <c r="AZ10" s="519"/>
      <c r="BA10" s="520"/>
      <c r="BI10" s="101"/>
      <c r="BJ10" s="101"/>
      <c r="BK10" s="101"/>
      <c r="BL10" s="101"/>
      <c r="BM10" s="101"/>
      <c r="BN10" s="101"/>
      <c r="BO10" s="101"/>
      <c r="BP10" s="101"/>
      <c r="BQ10" s="101"/>
      <c r="BT10" s="512"/>
      <c r="BU10" s="512"/>
      <c r="BV10" s="512"/>
      <c r="BW10" s="512"/>
      <c r="BX10" s="512"/>
      <c r="BY10" s="100"/>
      <c r="BZ10" s="94"/>
      <c r="CA10" s="94"/>
    </row>
    <row r="11" spans="2:79" ht="11.25" customHeight="1">
      <c r="B11" s="521"/>
      <c r="C11" s="522"/>
      <c r="D11" s="522"/>
      <c r="E11" s="522"/>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3"/>
      <c r="BD11" s="513" t="s">
        <v>496</v>
      </c>
      <c r="BE11" s="513"/>
      <c r="BF11" s="513"/>
      <c r="BG11" s="513"/>
      <c r="BH11" s="107"/>
      <c r="BI11" s="107"/>
      <c r="BJ11" s="107"/>
      <c r="BK11" s="107"/>
      <c r="BL11" s="101"/>
      <c r="BM11" s="101"/>
      <c r="BN11" s="101"/>
      <c r="BO11" s="101"/>
      <c r="BP11" s="101"/>
      <c r="BQ11" s="101"/>
      <c r="BY11" s="94"/>
      <c r="BZ11" s="94"/>
      <c r="CA11" s="94"/>
    </row>
    <row r="12" spans="2:79" ht="11.25" customHeight="1">
      <c r="B12" s="521"/>
      <c r="C12" s="522"/>
      <c r="D12" s="522"/>
      <c r="E12" s="522"/>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3"/>
      <c r="BD12" s="513"/>
      <c r="BE12" s="513"/>
      <c r="BF12" s="513"/>
      <c r="BG12" s="513"/>
      <c r="BH12" s="107"/>
      <c r="BI12" s="107"/>
      <c r="BJ12" s="107"/>
      <c r="BK12" s="107"/>
      <c r="BL12" s="106"/>
      <c r="BM12" s="106"/>
      <c r="BN12" s="106"/>
      <c r="BO12" s="106"/>
      <c r="BP12" s="106"/>
      <c r="BQ12" s="106"/>
      <c r="BY12" s="100"/>
      <c r="BZ12" s="94"/>
      <c r="CA12" s="94"/>
    </row>
    <row r="13" spans="2:79" s="108" customFormat="1" ht="18">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514" t="s">
        <v>24</v>
      </c>
      <c r="AI13" s="514"/>
      <c r="AJ13" s="514"/>
      <c r="AK13" s="541" t="s">
        <v>43</v>
      </c>
      <c r="AL13" s="541"/>
      <c r="AM13" s="541"/>
      <c r="AN13" s="514" t="s">
        <v>20</v>
      </c>
      <c r="AO13" s="514"/>
      <c r="AP13" s="541"/>
      <c r="AQ13" s="541"/>
      <c r="AR13" s="541"/>
      <c r="AS13" s="514" t="s">
        <v>21</v>
      </c>
      <c r="AT13" s="514"/>
      <c r="AU13" s="541"/>
      <c r="AV13" s="541"/>
      <c r="AW13" s="541"/>
      <c r="AX13" s="514" t="s">
        <v>23</v>
      </c>
      <c r="AY13" s="514"/>
      <c r="AZ13" s="111"/>
      <c r="BA13" s="112"/>
      <c r="BD13" s="516">
        <f ca="1">YEAR(TODAY())-2018</f>
        <v>7</v>
      </c>
      <c r="BE13" s="516"/>
      <c r="BF13" s="113">
        <f ca="1">MONTH(TODAY())</f>
        <v>9</v>
      </c>
      <c r="BG13" s="114">
        <f ca="1">DAY(TODAY())</f>
        <v>30</v>
      </c>
      <c r="BH13" s="113"/>
      <c r="BJ13" s="114"/>
      <c r="BK13" s="114"/>
      <c r="BL13" s="114"/>
      <c r="BY13" s="94"/>
      <c r="BZ13" s="94"/>
      <c r="CA13" s="94"/>
    </row>
    <row r="14" spans="2:79" s="108" customFormat="1" ht="6.75" customHeight="1">
      <c r="B14" s="115"/>
      <c r="AH14" s="116"/>
      <c r="AI14" s="116"/>
      <c r="AJ14" s="116"/>
      <c r="AK14" s="116"/>
      <c r="AL14" s="116"/>
      <c r="AM14" s="116"/>
      <c r="AN14" s="116"/>
      <c r="AO14" s="116"/>
      <c r="AP14" s="116"/>
      <c r="AQ14" s="116"/>
      <c r="AR14" s="116"/>
      <c r="AS14" s="116"/>
      <c r="AT14" s="116"/>
      <c r="AU14" s="116"/>
      <c r="AV14" s="116"/>
      <c r="AW14" s="116"/>
      <c r="AX14" s="116"/>
      <c r="AY14" s="111"/>
      <c r="AZ14" s="111"/>
      <c r="BA14" s="112"/>
      <c r="BY14" s="100"/>
      <c r="BZ14" s="94"/>
      <c r="CA14" s="94"/>
    </row>
    <row r="15" spans="2:79" s="108" customFormat="1" ht="11.25" customHeight="1">
      <c r="B15" s="115"/>
      <c r="C15" s="503" t="s">
        <v>8</v>
      </c>
      <c r="D15" s="503"/>
      <c r="E15" s="503"/>
      <c r="F15" s="503"/>
      <c r="G15" s="503"/>
      <c r="H15" s="503"/>
      <c r="I15" s="503"/>
      <c r="J15" s="503"/>
      <c r="K15" s="503"/>
      <c r="L15" s="503"/>
      <c r="M15" s="503"/>
      <c r="N15" s="503"/>
      <c r="O15" s="503"/>
      <c r="P15" s="503"/>
      <c r="Q15" s="503"/>
      <c r="R15" s="503"/>
      <c r="S15" s="503"/>
      <c r="T15" s="503"/>
      <c r="U15" s="503"/>
      <c r="V15" s="503"/>
      <c r="W15" s="503"/>
      <c r="X15" s="503"/>
      <c r="AI15" s="117"/>
      <c r="AJ15" s="117"/>
      <c r="AK15" s="117"/>
      <c r="AL15" s="117"/>
      <c r="AM15" s="117"/>
      <c r="AN15" s="117"/>
      <c r="AO15" s="117"/>
      <c r="AP15" s="117"/>
      <c r="AQ15" s="117"/>
      <c r="AR15" s="117"/>
      <c r="AS15" s="117"/>
      <c r="AT15" s="117"/>
      <c r="AU15" s="117"/>
      <c r="AV15" s="117"/>
      <c r="AW15" s="117"/>
      <c r="AX15" s="117"/>
      <c r="AY15" s="117"/>
      <c r="AZ15" s="117"/>
      <c r="BA15" s="118"/>
      <c r="BY15" s="94"/>
      <c r="BZ15" s="94"/>
      <c r="CA15" s="94"/>
    </row>
    <row r="16" spans="2:79" s="108" customFormat="1" ht="11.25" customHeight="1">
      <c r="B16" s="115"/>
      <c r="C16" s="503"/>
      <c r="D16" s="503"/>
      <c r="E16" s="503"/>
      <c r="F16" s="503"/>
      <c r="G16" s="503"/>
      <c r="H16" s="503"/>
      <c r="I16" s="503"/>
      <c r="J16" s="503"/>
      <c r="K16" s="503"/>
      <c r="L16" s="503"/>
      <c r="M16" s="503"/>
      <c r="N16" s="503"/>
      <c r="O16" s="503"/>
      <c r="P16" s="503"/>
      <c r="Q16" s="503"/>
      <c r="R16" s="503"/>
      <c r="S16" s="503"/>
      <c r="T16" s="503"/>
      <c r="U16" s="503"/>
      <c r="V16" s="503"/>
      <c r="W16" s="503"/>
      <c r="X16" s="503"/>
      <c r="AD16" s="110"/>
      <c r="AE16" s="110"/>
      <c r="AF16" s="110"/>
      <c r="AG16" s="110"/>
      <c r="AH16" s="110"/>
      <c r="AI16" s="483" t="s">
        <v>1</v>
      </c>
      <c r="AJ16" s="483"/>
      <c r="AK16" s="483"/>
      <c r="AL16" s="546"/>
      <c r="AM16" s="546"/>
      <c r="AN16" s="546"/>
      <c r="AO16" s="546"/>
      <c r="AP16" s="546"/>
      <c r="AQ16" s="546"/>
      <c r="AR16" s="546"/>
      <c r="AS16" s="546"/>
      <c r="AT16" s="546"/>
      <c r="AU16" s="546"/>
      <c r="AV16" s="546"/>
      <c r="AW16" s="546"/>
      <c r="AX16" s="546"/>
      <c r="AY16" s="546"/>
      <c r="AZ16" s="546"/>
      <c r="BA16" s="119"/>
      <c r="BY16" s="100"/>
      <c r="BZ16" s="94"/>
      <c r="CA16" s="94"/>
    </row>
    <row r="17" spans="2:79" s="108" customFormat="1" ht="11.25" customHeight="1">
      <c r="B17" s="115"/>
      <c r="C17" s="503"/>
      <c r="D17" s="503"/>
      <c r="E17" s="503"/>
      <c r="F17" s="503"/>
      <c r="G17" s="503"/>
      <c r="H17" s="503"/>
      <c r="I17" s="503"/>
      <c r="J17" s="503"/>
      <c r="K17" s="503"/>
      <c r="L17" s="503"/>
      <c r="M17" s="503"/>
      <c r="N17" s="503"/>
      <c r="O17" s="503"/>
      <c r="P17" s="503"/>
      <c r="Q17" s="503"/>
      <c r="R17" s="503"/>
      <c r="S17" s="503"/>
      <c r="T17" s="503"/>
      <c r="U17" s="503"/>
      <c r="V17" s="503"/>
      <c r="W17" s="503"/>
      <c r="X17" s="503"/>
      <c r="Y17" s="120"/>
      <c r="Z17" s="120"/>
      <c r="AA17" s="120"/>
      <c r="AB17" s="120"/>
      <c r="AC17" s="120"/>
      <c r="AD17" s="120"/>
      <c r="AE17" s="120"/>
      <c r="AF17" s="110"/>
      <c r="AG17" s="110"/>
      <c r="AH17" s="110"/>
      <c r="AI17" s="483"/>
      <c r="AJ17" s="483"/>
      <c r="AK17" s="483"/>
      <c r="AL17" s="546"/>
      <c r="AM17" s="546"/>
      <c r="AN17" s="546"/>
      <c r="AO17" s="546"/>
      <c r="AP17" s="546"/>
      <c r="AQ17" s="546"/>
      <c r="AR17" s="546"/>
      <c r="AS17" s="546"/>
      <c r="AT17" s="546"/>
      <c r="AU17" s="546"/>
      <c r="AV17" s="546"/>
      <c r="AW17" s="546"/>
      <c r="AX17" s="546"/>
      <c r="AY17" s="546"/>
      <c r="AZ17" s="546"/>
      <c r="BA17" s="119"/>
      <c r="BY17" s="94"/>
      <c r="BZ17" s="94"/>
      <c r="CA17" s="94"/>
    </row>
    <row r="18" spans="2:79" s="108" customFormat="1" ht="11.25" customHeight="1">
      <c r="B18" s="115"/>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1"/>
      <c r="AC18" s="121"/>
      <c r="AD18" s="504" t="s">
        <v>5</v>
      </c>
      <c r="AE18" s="504"/>
      <c r="AF18" s="504"/>
      <c r="AG18" s="504"/>
      <c r="AH18" s="504"/>
      <c r="AI18" s="504"/>
      <c r="AJ18" s="547"/>
      <c r="AK18" s="547"/>
      <c r="AL18" s="547"/>
      <c r="AM18" s="547"/>
      <c r="AN18" s="547"/>
      <c r="AO18" s="547"/>
      <c r="AP18" s="547"/>
      <c r="AQ18" s="547"/>
      <c r="AR18" s="547"/>
      <c r="AS18" s="547"/>
      <c r="AT18" s="547"/>
      <c r="AU18" s="547"/>
      <c r="AV18" s="547"/>
      <c r="AW18" s="547"/>
      <c r="AX18" s="547"/>
      <c r="AY18" s="547"/>
      <c r="AZ18" s="547"/>
      <c r="BA18" s="122"/>
      <c r="BY18" s="100"/>
      <c r="BZ18" s="94"/>
      <c r="CA18" s="94"/>
    </row>
    <row r="19" spans="2:79" s="108" customFormat="1" ht="11.25" customHeight="1">
      <c r="B19" s="115"/>
      <c r="C19" s="549"/>
      <c r="D19" s="509"/>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117"/>
      <c r="AC19" s="117"/>
      <c r="AD19" s="494"/>
      <c r="AE19" s="494"/>
      <c r="AF19" s="494"/>
      <c r="AG19" s="494"/>
      <c r="AH19" s="494"/>
      <c r="AI19" s="494"/>
      <c r="AJ19" s="548"/>
      <c r="AK19" s="548"/>
      <c r="AL19" s="548"/>
      <c r="AM19" s="548"/>
      <c r="AN19" s="548"/>
      <c r="AO19" s="548"/>
      <c r="AP19" s="548"/>
      <c r="AQ19" s="548"/>
      <c r="AR19" s="548"/>
      <c r="AS19" s="548"/>
      <c r="AT19" s="548"/>
      <c r="AU19" s="548"/>
      <c r="AV19" s="548"/>
      <c r="AW19" s="548"/>
      <c r="AX19" s="548"/>
      <c r="AY19" s="548"/>
      <c r="AZ19" s="548"/>
      <c r="BA19" s="122"/>
      <c r="BY19" s="94"/>
      <c r="BZ19" s="94"/>
      <c r="CA19" s="94"/>
    </row>
    <row r="20" spans="2:79" s="108" customFormat="1" ht="11.25" customHeight="1">
      <c r="B20" s="115"/>
      <c r="C20" s="509"/>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123"/>
      <c r="AC20" s="123"/>
      <c r="AD20" s="493" t="s">
        <v>2</v>
      </c>
      <c r="AE20" s="493"/>
      <c r="AF20" s="493"/>
      <c r="AG20" s="493"/>
      <c r="AH20" s="493"/>
      <c r="AI20" s="493"/>
      <c r="AJ20" s="550"/>
      <c r="AK20" s="550"/>
      <c r="AL20" s="550"/>
      <c r="AM20" s="550"/>
      <c r="AN20" s="550"/>
      <c r="AO20" s="550"/>
      <c r="AP20" s="550"/>
      <c r="AQ20" s="550"/>
      <c r="AR20" s="550"/>
      <c r="AS20" s="550"/>
      <c r="AT20" s="550"/>
      <c r="AU20" s="550"/>
      <c r="AV20" s="550"/>
      <c r="AW20" s="550"/>
      <c r="AX20" s="550"/>
      <c r="AY20" s="550"/>
      <c r="AZ20" s="550"/>
      <c r="BA20" s="122"/>
      <c r="BY20" s="100"/>
      <c r="BZ20" s="94"/>
      <c r="CA20" s="94"/>
    </row>
    <row r="21" spans="2:79" s="108" customFormat="1" ht="11.25" customHeight="1">
      <c r="B21" s="115"/>
      <c r="C21" s="509"/>
      <c r="D21" s="509"/>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123"/>
      <c r="AC21" s="123"/>
      <c r="AD21" s="494"/>
      <c r="AE21" s="494"/>
      <c r="AF21" s="494"/>
      <c r="AG21" s="494"/>
      <c r="AH21" s="494"/>
      <c r="AI21" s="494"/>
      <c r="AJ21" s="548"/>
      <c r="AK21" s="548"/>
      <c r="AL21" s="548"/>
      <c r="AM21" s="548"/>
      <c r="AN21" s="548"/>
      <c r="AO21" s="548"/>
      <c r="AP21" s="548"/>
      <c r="AQ21" s="548"/>
      <c r="AR21" s="548"/>
      <c r="AS21" s="548"/>
      <c r="AT21" s="548"/>
      <c r="AU21" s="548"/>
      <c r="AV21" s="548"/>
      <c r="AW21" s="548"/>
      <c r="AX21" s="548"/>
      <c r="AY21" s="548"/>
      <c r="AZ21" s="548"/>
      <c r="BA21" s="122"/>
      <c r="BY21" s="94"/>
      <c r="BZ21" s="94"/>
      <c r="CA21" s="94"/>
    </row>
    <row r="22" spans="2:79" s="108" customFormat="1" ht="11.25" customHeight="1">
      <c r="B22" s="115"/>
      <c r="C22" s="509"/>
      <c r="D22" s="509"/>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D22" s="493" t="s">
        <v>3</v>
      </c>
      <c r="AE22" s="493"/>
      <c r="AF22" s="493"/>
      <c r="AG22" s="493"/>
      <c r="AH22" s="493"/>
      <c r="AI22" s="493"/>
      <c r="AJ22" s="547"/>
      <c r="AK22" s="547"/>
      <c r="AL22" s="547"/>
      <c r="AM22" s="547"/>
      <c r="AN22" s="547"/>
      <c r="AO22" s="547"/>
      <c r="AP22" s="547"/>
      <c r="AQ22" s="547"/>
      <c r="AR22" s="547"/>
      <c r="AS22" s="547"/>
      <c r="AT22" s="547"/>
      <c r="AU22" s="547"/>
      <c r="AV22" s="547"/>
      <c r="AW22" s="547"/>
      <c r="AX22" s="547"/>
      <c r="AY22" s="547"/>
      <c r="AZ22" s="547"/>
      <c r="BA22" s="122"/>
      <c r="BY22" s="100"/>
      <c r="BZ22" s="94"/>
      <c r="CA22" s="94"/>
    </row>
    <row r="23" spans="2:79" s="108" customFormat="1" ht="11.25" customHeight="1">
      <c r="B23" s="115"/>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D23" s="494"/>
      <c r="AE23" s="494"/>
      <c r="AF23" s="494"/>
      <c r="AG23" s="494"/>
      <c r="AH23" s="494"/>
      <c r="AI23" s="494"/>
      <c r="AJ23" s="548"/>
      <c r="AK23" s="548"/>
      <c r="AL23" s="548"/>
      <c r="AM23" s="548"/>
      <c r="AN23" s="548"/>
      <c r="AO23" s="548"/>
      <c r="AP23" s="548"/>
      <c r="AQ23" s="548"/>
      <c r="AR23" s="548"/>
      <c r="AS23" s="548"/>
      <c r="AT23" s="548"/>
      <c r="AU23" s="548"/>
      <c r="AV23" s="548"/>
      <c r="AW23" s="548"/>
      <c r="AX23" s="548"/>
      <c r="AY23" s="548"/>
      <c r="AZ23" s="548"/>
      <c r="BA23" s="122"/>
      <c r="BY23" s="94"/>
      <c r="BZ23" s="94"/>
      <c r="CA23" s="94"/>
    </row>
    <row r="24" spans="2:79" s="108" customFormat="1" ht="11.25" customHeight="1">
      <c r="B24" s="115"/>
      <c r="C24" s="509"/>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D24" s="493" t="s">
        <v>6</v>
      </c>
      <c r="AE24" s="493"/>
      <c r="AF24" s="493"/>
      <c r="AG24" s="493"/>
      <c r="AH24" s="493"/>
      <c r="AI24" s="493"/>
      <c r="AJ24" s="542"/>
      <c r="AK24" s="542"/>
      <c r="AL24" s="542"/>
      <c r="AM24" s="542"/>
      <c r="AN24" s="542"/>
      <c r="AO24" s="542"/>
      <c r="AP24" s="542"/>
      <c r="AQ24" s="542"/>
      <c r="AR24" s="542"/>
      <c r="AS24" s="542"/>
      <c r="AT24" s="542"/>
      <c r="AU24" s="542"/>
      <c r="AV24" s="542"/>
      <c r="AW24" s="542"/>
      <c r="AX24" s="542"/>
      <c r="AY24" s="542"/>
      <c r="AZ24" s="542"/>
      <c r="BA24" s="122"/>
      <c r="BY24" s="100"/>
      <c r="BZ24" s="94"/>
      <c r="CA24" s="94"/>
    </row>
    <row r="25" spans="2:79" s="108" customFormat="1" ht="11.25" customHeight="1">
      <c r="B25" s="115"/>
      <c r="AD25" s="494"/>
      <c r="AE25" s="494"/>
      <c r="AF25" s="494"/>
      <c r="AG25" s="494"/>
      <c r="AH25" s="494"/>
      <c r="AI25" s="494"/>
      <c r="AJ25" s="543"/>
      <c r="AK25" s="543"/>
      <c r="AL25" s="543"/>
      <c r="AM25" s="543"/>
      <c r="AN25" s="543"/>
      <c r="AO25" s="543"/>
      <c r="AP25" s="543"/>
      <c r="AQ25" s="543"/>
      <c r="AR25" s="543"/>
      <c r="AS25" s="543"/>
      <c r="AT25" s="543"/>
      <c r="AU25" s="543"/>
      <c r="AV25" s="543"/>
      <c r="AW25" s="543"/>
      <c r="AX25" s="543"/>
      <c r="AY25" s="543"/>
      <c r="AZ25" s="543"/>
      <c r="BA25" s="122"/>
      <c r="BY25" s="94"/>
      <c r="BZ25" s="94"/>
      <c r="CA25" s="94"/>
    </row>
    <row r="26" spans="2:79" s="108" customFormat="1" ht="6.75" customHeight="1">
      <c r="B26" s="115"/>
      <c r="BA26" s="122"/>
      <c r="BY26" s="100"/>
      <c r="BZ26" s="94"/>
      <c r="CA26" s="94"/>
    </row>
    <row r="27" spans="2:79" s="108" customFormat="1" ht="11.25" customHeight="1">
      <c r="B27" s="115"/>
      <c r="C27" s="497" t="s">
        <v>460</v>
      </c>
      <c r="D27" s="497"/>
      <c r="E27" s="497"/>
      <c r="F27" s="497"/>
      <c r="G27" s="497"/>
      <c r="H27" s="497"/>
      <c r="I27" s="497"/>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7"/>
      <c r="AL27" s="497"/>
      <c r="AM27" s="497"/>
      <c r="AN27" s="497"/>
      <c r="AO27" s="497"/>
      <c r="AP27" s="497"/>
      <c r="AQ27" s="497"/>
      <c r="AR27" s="497"/>
      <c r="AS27" s="497"/>
      <c r="AT27" s="497"/>
      <c r="AU27" s="497"/>
      <c r="AV27" s="497"/>
      <c r="AW27" s="497"/>
      <c r="AX27" s="497"/>
      <c r="AY27" s="497"/>
      <c r="AZ27" s="497"/>
      <c r="BA27" s="122"/>
      <c r="BY27" s="94"/>
      <c r="BZ27" s="94"/>
      <c r="CA27" s="94"/>
    </row>
    <row r="28" spans="2:79" s="108" customFormat="1" ht="11.25" customHeight="1">
      <c r="B28" s="115"/>
      <c r="C28" s="497"/>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497"/>
      <c r="AM28" s="497"/>
      <c r="AN28" s="497"/>
      <c r="AO28" s="497"/>
      <c r="AP28" s="497"/>
      <c r="AQ28" s="497"/>
      <c r="AR28" s="497"/>
      <c r="AS28" s="497"/>
      <c r="AT28" s="497"/>
      <c r="AU28" s="497"/>
      <c r="AV28" s="497"/>
      <c r="AW28" s="497"/>
      <c r="AX28" s="497"/>
      <c r="AY28" s="497"/>
      <c r="AZ28" s="497"/>
      <c r="BA28" s="118"/>
      <c r="BY28" s="100"/>
      <c r="BZ28" s="94"/>
      <c r="CA28" s="94"/>
    </row>
    <row r="29" spans="2:79" s="108" customFormat="1" ht="6" customHeight="1">
      <c r="B29" s="115"/>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8"/>
      <c r="BY29" s="94"/>
      <c r="BZ29" s="94"/>
      <c r="CA29" s="94"/>
    </row>
    <row r="30" spans="2:79" s="108" customFormat="1" ht="20.100000000000001" customHeight="1">
      <c r="B30" s="115"/>
      <c r="C30" s="486" t="s">
        <v>12</v>
      </c>
      <c r="D30" s="486"/>
      <c r="E30" s="486"/>
      <c r="F30" s="486"/>
      <c r="G30" s="486"/>
      <c r="H30" s="486"/>
      <c r="I30" s="486"/>
      <c r="J30" s="486"/>
      <c r="K30" s="486"/>
      <c r="L30" s="486"/>
      <c r="M30" s="544" t="str">
        <f>設備機器一覧!L112</f>
        <v/>
      </c>
      <c r="N30" s="54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544"/>
      <c r="AL30" s="544"/>
      <c r="AM30" s="544"/>
      <c r="AN30" s="544"/>
      <c r="AO30" s="544"/>
      <c r="AP30" s="544"/>
      <c r="AQ30" s="544"/>
      <c r="AR30" s="544"/>
      <c r="AS30" s="544"/>
      <c r="AT30" s="544"/>
      <c r="AU30" s="544"/>
      <c r="AV30" s="544"/>
      <c r="AW30" s="544"/>
      <c r="AX30" s="544"/>
      <c r="AY30" s="544"/>
      <c r="AZ30" s="544"/>
      <c r="BA30" s="118"/>
      <c r="BD30" s="500"/>
      <c r="BE30" s="501"/>
      <c r="BF30" s="501"/>
      <c r="BG30" s="501"/>
      <c r="BH30" s="501"/>
      <c r="BI30" s="501"/>
      <c r="BJ30" s="501"/>
      <c r="BK30" s="501"/>
      <c r="BL30" s="501"/>
      <c r="BM30" s="501"/>
      <c r="BN30" s="501"/>
      <c r="BO30" s="501"/>
      <c r="BP30" s="501"/>
      <c r="BY30" s="100"/>
      <c r="BZ30" s="94"/>
      <c r="CA30" s="94"/>
    </row>
    <row r="31" spans="2:79" s="108" customFormat="1" ht="20.100000000000001" customHeight="1">
      <c r="B31" s="125"/>
      <c r="C31" s="486"/>
      <c r="D31" s="486"/>
      <c r="E31" s="486"/>
      <c r="F31" s="486"/>
      <c r="G31" s="486"/>
      <c r="H31" s="486"/>
      <c r="I31" s="486"/>
      <c r="J31" s="486"/>
      <c r="K31" s="486"/>
      <c r="L31" s="486"/>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45"/>
      <c r="AQ31" s="545"/>
      <c r="AR31" s="545"/>
      <c r="AS31" s="545"/>
      <c r="AT31" s="545"/>
      <c r="AU31" s="545"/>
      <c r="AV31" s="545"/>
      <c r="AW31" s="545"/>
      <c r="AX31" s="545"/>
      <c r="AY31" s="545"/>
      <c r="AZ31" s="545"/>
      <c r="BA31" s="118"/>
      <c r="BD31" s="501"/>
      <c r="BE31" s="501"/>
      <c r="BF31" s="501"/>
      <c r="BG31" s="501"/>
      <c r="BH31" s="501"/>
      <c r="BI31" s="501"/>
      <c r="BJ31" s="501"/>
      <c r="BK31" s="501"/>
      <c r="BL31" s="501"/>
      <c r="BM31" s="501"/>
      <c r="BN31" s="501"/>
      <c r="BO31" s="501"/>
      <c r="BP31" s="501"/>
      <c r="BY31" s="94"/>
      <c r="BZ31" s="94"/>
      <c r="CA31" s="94"/>
    </row>
    <row r="32" spans="2:79" s="108" customFormat="1" ht="6.75" customHeight="1">
      <c r="B32" s="125"/>
      <c r="C32" s="124"/>
      <c r="D32" s="124"/>
      <c r="E32" s="124"/>
      <c r="F32" s="124"/>
      <c r="G32" s="124"/>
      <c r="H32" s="124"/>
      <c r="I32" s="124"/>
      <c r="J32" s="124"/>
      <c r="K32" s="124"/>
      <c r="L32" s="124"/>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18"/>
      <c r="BY32" s="100"/>
      <c r="BZ32" s="94"/>
      <c r="CA32" s="94"/>
    </row>
    <row r="33" spans="2:79" s="108" customFormat="1" ht="9" customHeight="1">
      <c r="B33" s="125"/>
      <c r="C33" s="486" t="s">
        <v>13</v>
      </c>
      <c r="D33" s="486"/>
      <c r="E33" s="486"/>
      <c r="F33" s="486"/>
      <c r="G33" s="486"/>
      <c r="H33" s="486"/>
      <c r="I33" s="486"/>
      <c r="J33" s="486"/>
      <c r="K33" s="486"/>
      <c r="L33" s="486"/>
      <c r="M33" s="551"/>
      <c r="N33" s="551"/>
      <c r="O33" s="551"/>
      <c r="P33" s="551"/>
      <c r="Q33" s="551"/>
      <c r="R33" s="551"/>
      <c r="S33" s="551"/>
      <c r="T33" s="551"/>
      <c r="U33" s="551"/>
      <c r="V33" s="551"/>
      <c r="W33" s="551"/>
      <c r="X33" s="551"/>
      <c r="Y33" s="551"/>
      <c r="Z33" s="551"/>
      <c r="AA33" s="551"/>
      <c r="AB33" s="551"/>
      <c r="AC33" s="551"/>
      <c r="AD33" s="551"/>
      <c r="AE33" s="551"/>
      <c r="AF33" s="551"/>
      <c r="AG33" s="551"/>
      <c r="AH33" s="551"/>
      <c r="AI33" s="551"/>
      <c r="AJ33" s="551"/>
      <c r="AK33" s="551"/>
      <c r="AL33" s="551"/>
      <c r="AM33" s="551"/>
      <c r="AN33" s="551"/>
      <c r="AO33" s="551"/>
      <c r="AP33" s="551"/>
      <c r="AQ33" s="551"/>
      <c r="AR33" s="551"/>
      <c r="AS33" s="551"/>
      <c r="AT33" s="551"/>
      <c r="AU33" s="551"/>
      <c r="AV33" s="551"/>
      <c r="AW33" s="551"/>
      <c r="AX33" s="551"/>
      <c r="AY33" s="551"/>
      <c r="AZ33" s="551"/>
      <c r="BA33" s="118"/>
      <c r="BD33" s="127" t="s">
        <v>408</v>
      </c>
      <c r="BY33" s="94"/>
      <c r="BZ33" s="94"/>
      <c r="CA33" s="94"/>
    </row>
    <row r="34" spans="2:79" s="108" customFormat="1" ht="9" customHeight="1">
      <c r="B34" s="125"/>
      <c r="C34" s="486"/>
      <c r="D34" s="486"/>
      <c r="E34" s="486"/>
      <c r="F34" s="486"/>
      <c r="G34" s="486"/>
      <c r="H34" s="486"/>
      <c r="I34" s="486"/>
      <c r="J34" s="486"/>
      <c r="K34" s="486"/>
      <c r="L34" s="486"/>
      <c r="M34" s="552"/>
      <c r="N34" s="552"/>
      <c r="O34" s="552"/>
      <c r="P34" s="552"/>
      <c r="Q34" s="552"/>
      <c r="R34" s="552"/>
      <c r="S34" s="552"/>
      <c r="T34" s="552"/>
      <c r="U34" s="552"/>
      <c r="V34" s="552"/>
      <c r="W34" s="552"/>
      <c r="X34" s="552"/>
      <c r="Y34" s="552"/>
      <c r="Z34" s="552"/>
      <c r="AA34" s="552"/>
      <c r="AB34" s="552"/>
      <c r="AC34" s="552"/>
      <c r="AD34" s="552"/>
      <c r="AE34" s="552"/>
      <c r="AF34" s="552"/>
      <c r="AG34" s="552"/>
      <c r="AH34" s="552"/>
      <c r="AI34" s="552"/>
      <c r="AJ34" s="552"/>
      <c r="AK34" s="552"/>
      <c r="AL34" s="552"/>
      <c r="AM34" s="552"/>
      <c r="AN34" s="552"/>
      <c r="AO34" s="552"/>
      <c r="AP34" s="552"/>
      <c r="AQ34" s="552"/>
      <c r="AR34" s="552"/>
      <c r="AS34" s="552"/>
      <c r="AT34" s="552"/>
      <c r="AU34" s="552"/>
      <c r="AV34" s="552"/>
      <c r="AW34" s="552"/>
      <c r="AX34" s="552"/>
      <c r="AY34" s="552"/>
      <c r="AZ34" s="552"/>
      <c r="BA34" s="118"/>
      <c r="BD34" s="127"/>
      <c r="BY34" s="100"/>
      <c r="BZ34" s="94"/>
      <c r="CA34" s="94"/>
    </row>
    <row r="35" spans="2:79" s="108" customFormat="1" ht="6.75" customHeight="1">
      <c r="B35" s="125"/>
      <c r="C35" s="124"/>
      <c r="D35" s="124"/>
      <c r="E35" s="124"/>
      <c r="F35" s="124"/>
      <c r="G35" s="124"/>
      <c r="H35" s="124"/>
      <c r="I35" s="124"/>
      <c r="J35" s="124"/>
      <c r="K35" s="124"/>
      <c r="L35" s="124"/>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18"/>
      <c r="BY35" s="94"/>
      <c r="BZ35" s="94"/>
      <c r="CA35" s="94"/>
    </row>
    <row r="36" spans="2:79" s="108" customFormat="1" ht="9" customHeight="1">
      <c r="B36" s="125"/>
      <c r="C36" s="486" t="s">
        <v>14</v>
      </c>
      <c r="D36" s="486"/>
      <c r="E36" s="486"/>
      <c r="F36" s="486"/>
      <c r="G36" s="486"/>
      <c r="H36" s="486"/>
      <c r="I36" s="486"/>
      <c r="J36" s="486"/>
      <c r="K36" s="486"/>
      <c r="L36" s="486"/>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1"/>
      <c r="AM36" s="551"/>
      <c r="AN36" s="551"/>
      <c r="AO36" s="551"/>
      <c r="AP36" s="551"/>
      <c r="AQ36" s="551"/>
      <c r="AR36" s="551"/>
      <c r="AS36" s="551"/>
      <c r="AT36" s="551"/>
      <c r="AU36" s="551"/>
      <c r="AV36" s="551"/>
      <c r="AW36" s="551"/>
      <c r="AX36" s="551"/>
      <c r="AY36" s="551"/>
      <c r="AZ36" s="551"/>
      <c r="BA36" s="118"/>
      <c r="BY36" s="100"/>
      <c r="BZ36" s="94"/>
      <c r="CA36" s="94"/>
    </row>
    <row r="37" spans="2:79" s="108" customFormat="1" ht="9" customHeight="1">
      <c r="B37" s="125"/>
      <c r="C37" s="486"/>
      <c r="D37" s="486"/>
      <c r="E37" s="486"/>
      <c r="F37" s="486"/>
      <c r="G37" s="486"/>
      <c r="H37" s="486"/>
      <c r="I37" s="486"/>
      <c r="J37" s="486"/>
      <c r="K37" s="486"/>
      <c r="L37" s="486"/>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552"/>
      <c r="AP37" s="552"/>
      <c r="AQ37" s="552"/>
      <c r="AR37" s="552"/>
      <c r="AS37" s="552"/>
      <c r="AT37" s="552"/>
      <c r="AU37" s="552"/>
      <c r="AV37" s="552"/>
      <c r="AW37" s="552"/>
      <c r="AX37" s="552"/>
      <c r="AY37" s="552"/>
      <c r="AZ37" s="552"/>
      <c r="BA37" s="118"/>
      <c r="BD37" s="127"/>
      <c r="BY37" s="94"/>
      <c r="BZ37" s="94"/>
      <c r="CA37" s="94"/>
    </row>
    <row r="38" spans="2:79" s="108" customFormat="1" ht="5.25" customHeight="1">
      <c r="B38" s="125"/>
      <c r="C38" s="124"/>
      <c r="D38" s="124"/>
      <c r="E38" s="124"/>
      <c r="F38" s="124"/>
      <c r="G38" s="124"/>
      <c r="H38" s="124"/>
      <c r="I38" s="124"/>
      <c r="J38" s="124"/>
      <c r="K38" s="124"/>
      <c r="L38" s="124"/>
      <c r="M38" s="117"/>
      <c r="N38" s="126"/>
      <c r="O38" s="126"/>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8"/>
      <c r="BY38" s="100"/>
      <c r="BZ38" s="94"/>
      <c r="CA38" s="94"/>
    </row>
    <row r="39" spans="2:79" s="108" customFormat="1" ht="11.25" customHeight="1">
      <c r="B39" s="125"/>
      <c r="C39" s="484" t="s">
        <v>30</v>
      </c>
      <c r="D39" s="484"/>
      <c r="E39" s="484"/>
      <c r="F39" s="484"/>
      <c r="G39" s="484"/>
      <c r="H39" s="484"/>
      <c r="I39" s="484"/>
      <c r="J39" s="484"/>
      <c r="K39" s="484"/>
      <c r="L39" s="484"/>
      <c r="M39" s="483" t="s">
        <v>19</v>
      </c>
      <c r="N39" s="483"/>
      <c r="O39" s="483"/>
      <c r="P39" s="483"/>
      <c r="Q39" s="553"/>
      <c r="R39" s="553"/>
      <c r="S39" s="483" t="s">
        <v>20</v>
      </c>
      <c r="T39" s="483"/>
      <c r="U39" s="553"/>
      <c r="V39" s="553"/>
      <c r="W39" s="483" t="s">
        <v>21</v>
      </c>
      <c r="X39" s="483"/>
      <c r="Y39" s="553"/>
      <c r="Z39" s="553"/>
      <c r="AA39" s="483" t="s">
        <v>22</v>
      </c>
      <c r="AB39" s="483"/>
      <c r="AC39" s="483"/>
      <c r="AD39" s="483"/>
      <c r="AE39" s="483"/>
      <c r="AF39" s="483"/>
      <c r="AG39" s="483"/>
      <c r="AH39" s="483"/>
      <c r="AI39" s="553"/>
      <c r="AJ39" s="553"/>
      <c r="AK39" s="483" t="s">
        <v>20</v>
      </c>
      <c r="AL39" s="483"/>
      <c r="AM39" s="553"/>
      <c r="AN39" s="553"/>
      <c r="AO39" s="483" t="s">
        <v>21</v>
      </c>
      <c r="AP39" s="483"/>
      <c r="AQ39" s="553"/>
      <c r="AR39" s="553"/>
      <c r="AS39" s="483" t="s">
        <v>25</v>
      </c>
      <c r="AT39" s="483"/>
      <c r="AU39" s="483"/>
      <c r="AV39" s="483"/>
      <c r="AW39" s="483"/>
      <c r="AX39" s="483"/>
      <c r="AZ39" s="129"/>
      <c r="BA39" s="130"/>
      <c r="BY39" s="94"/>
      <c r="BZ39" s="94"/>
      <c r="CA39" s="94"/>
    </row>
    <row r="40" spans="2:79" s="108" customFormat="1" ht="11.25" customHeight="1">
      <c r="B40" s="125"/>
      <c r="C40" s="484"/>
      <c r="D40" s="484"/>
      <c r="E40" s="484"/>
      <c r="F40" s="484"/>
      <c r="G40" s="484"/>
      <c r="H40" s="484"/>
      <c r="I40" s="484"/>
      <c r="J40" s="484"/>
      <c r="K40" s="484"/>
      <c r="L40" s="484"/>
      <c r="M40" s="483"/>
      <c r="N40" s="483"/>
      <c r="O40" s="483"/>
      <c r="P40" s="483"/>
      <c r="Q40" s="553"/>
      <c r="R40" s="553"/>
      <c r="S40" s="483"/>
      <c r="T40" s="483"/>
      <c r="U40" s="553"/>
      <c r="V40" s="553"/>
      <c r="W40" s="483"/>
      <c r="X40" s="483"/>
      <c r="Y40" s="553"/>
      <c r="Z40" s="553"/>
      <c r="AA40" s="483"/>
      <c r="AB40" s="483"/>
      <c r="AC40" s="483"/>
      <c r="AD40" s="483"/>
      <c r="AE40" s="483"/>
      <c r="AF40" s="483"/>
      <c r="AG40" s="483"/>
      <c r="AH40" s="483"/>
      <c r="AI40" s="553"/>
      <c r="AJ40" s="553"/>
      <c r="AK40" s="483"/>
      <c r="AL40" s="483"/>
      <c r="AM40" s="553"/>
      <c r="AN40" s="553"/>
      <c r="AO40" s="483"/>
      <c r="AP40" s="483"/>
      <c r="AQ40" s="553"/>
      <c r="AR40" s="553"/>
      <c r="AS40" s="483"/>
      <c r="AT40" s="483"/>
      <c r="AU40" s="483"/>
      <c r="AV40" s="483"/>
      <c r="AW40" s="483"/>
      <c r="AX40" s="483"/>
      <c r="AY40" s="129"/>
      <c r="AZ40" s="129"/>
      <c r="BA40" s="130"/>
      <c r="BY40" s="100"/>
      <c r="BZ40" s="94"/>
      <c r="CA40" s="94"/>
    </row>
    <row r="41" spans="2:79" s="108" customFormat="1" ht="5.25" customHeight="1">
      <c r="B41" s="125"/>
      <c r="C41" s="128"/>
      <c r="D41" s="128"/>
      <c r="E41" s="128"/>
      <c r="F41" s="128"/>
      <c r="G41" s="128"/>
      <c r="H41" s="128"/>
      <c r="I41" s="128"/>
      <c r="J41" s="128"/>
      <c r="K41" s="128"/>
      <c r="L41" s="128"/>
      <c r="M41" s="129"/>
      <c r="N41" s="129"/>
      <c r="O41" s="129"/>
      <c r="P41" s="129"/>
      <c r="Q41" s="131"/>
      <c r="R41" s="131"/>
      <c r="S41" s="129"/>
      <c r="T41" s="129"/>
      <c r="U41" s="131"/>
      <c r="V41" s="131"/>
      <c r="W41" s="129"/>
      <c r="X41" s="129"/>
      <c r="Y41" s="131"/>
      <c r="Z41" s="131"/>
      <c r="AA41" s="129"/>
      <c r="AB41" s="129"/>
      <c r="AC41" s="129"/>
      <c r="AD41" s="129"/>
      <c r="AE41" s="129"/>
      <c r="AF41" s="129"/>
      <c r="AG41" s="129"/>
      <c r="AH41" s="129"/>
      <c r="AI41" s="131"/>
      <c r="AJ41" s="131"/>
      <c r="AK41" s="129"/>
      <c r="AL41" s="129"/>
      <c r="AM41" s="131"/>
      <c r="AN41" s="131"/>
      <c r="AO41" s="129"/>
      <c r="AP41" s="129"/>
      <c r="AQ41" s="131"/>
      <c r="AR41" s="131"/>
      <c r="AS41" s="129"/>
      <c r="AT41" s="129"/>
      <c r="AU41" s="129"/>
      <c r="AV41" s="129"/>
      <c r="AW41" s="129"/>
      <c r="AX41" s="129"/>
      <c r="AY41" s="129"/>
      <c r="AZ41" s="129"/>
      <c r="BA41" s="130"/>
      <c r="BY41" s="100"/>
      <c r="BZ41" s="94"/>
      <c r="CA41" s="94"/>
    </row>
    <row r="42" spans="2:79" s="108" customFormat="1" ht="11.25" customHeight="1">
      <c r="B42" s="125"/>
      <c r="C42" s="484" t="s">
        <v>31</v>
      </c>
      <c r="D42" s="484"/>
      <c r="E42" s="484"/>
      <c r="F42" s="484"/>
      <c r="G42" s="484"/>
      <c r="H42" s="484"/>
      <c r="I42" s="484"/>
      <c r="J42" s="484"/>
      <c r="K42" s="484"/>
      <c r="L42" s="484"/>
      <c r="N42" s="480" t="s">
        <v>26</v>
      </c>
      <c r="O42" s="480"/>
      <c r="P42" s="480"/>
      <c r="Q42" s="480"/>
      <c r="R42" s="553"/>
      <c r="S42" s="553"/>
      <c r="T42" s="480" t="s">
        <v>20</v>
      </c>
      <c r="U42" s="480"/>
      <c r="V42" s="553"/>
      <c r="W42" s="553"/>
      <c r="X42" s="480" t="s">
        <v>27</v>
      </c>
      <c r="Y42" s="480"/>
      <c r="Z42" s="553"/>
      <c r="AA42" s="553"/>
      <c r="AB42" s="480" t="s">
        <v>23</v>
      </c>
      <c r="AC42" s="480"/>
      <c r="AD42" s="116"/>
      <c r="AE42" s="553"/>
      <c r="AF42" s="553"/>
      <c r="AG42" s="553"/>
      <c r="AH42" s="480" t="s">
        <v>28</v>
      </c>
      <c r="AI42" s="480"/>
      <c r="AJ42" s="480"/>
      <c r="AK42" s="480"/>
      <c r="AL42" s="554"/>
      <c r="AM42" s="554"/>
      <c r="AN42" s="554"/>
      <c r="AO42" s="480" t="s">
        <v>29</v>
      </c>
      <c r="AP42" s="480"/>
      <c r="AQ42" s="480"/>
      <c r="AR42" s="480"/>
      <c r="AS42" s="481" t="s">
        <v>43</v>
      </c>
      <c r="AT42" s="481"/>
      <c r="AU42" s="481"/>
      <c r="AV42" s="481"/>
      <c r="AW42" s="481"/>
      <c r="AX42" s="481"/>
      <c r="AY42" s="481"/>
      <c r="AZ42" s="481"/>
      <c r="BA42" s="482"/>
      <c r="BY42" s="94"/>
      <c r="BZ42" s="94"/>
      <c r="CA42" s="94"/>
    </row>
    <row r="43" spans="2:79" s="108" customFormat="1" ht="11.25" customHeight="1">
      <c r="B43" s="125"/>
      <c r="C43" s="484"/>
      <c r="D43" s="484"/>
      <c r="E43" s="484"/>
      <c r="F43" s="484"/>
      <c r="G43" s="484"/>
      <c r="H43" s="484"/>
      <c r="I43" s="484"/>
      <c r="J43" s="484"/>
      <c r="K43" s="484"/>
      <c r="L43" s="484"/>
      <c r="M43" s="132"/>
      <c r="N43" s="485"/>
      <c r="O43" s="485"/>
      <c r="P43" s="485"/>
      <c r="Q43" s="485"/>
      <c r="R43" s="553"/>
      <c r="S43" s="553"/>
      <c r="T43" s="480"/>
      <c r="U43" s="480"/>
      <c r="V43" s="553"/>
      <c r="W43" s="553"/>
      <c r="X43" s="480"/>
      <c r="Y43" s="480"/>
      <c r="Z43" s="553"/>
      <c r="AA43" s="553"/>
      <c r="AB43" s="480"/>
      <c r="AC43" s="480"/>
      <c r="AD43" s="116"/>
      <c r="AE43" s="553"/>
      <c r="AF43" s="553"/>
      <c r="AG43" s="553"/>
      <c r="AH43" s="480"/>
      <c r="AI43" s="480"/>
      <c r="AJ43" s="480"/>
      <c r="AK43" s="480"/>
      <c r="AL43" s="554"/>
      <c r="AM43" s="554"/>
      <c r="AN43" s="554"/>
      <c r="AO43" s="480"/>
      <c r="AP43" s="480"/>
      <c r="AQ43" s="480"/>
      <c r="AR43" s="480"/>
      <c r="AS43" s="481"/>
      <c r="AT43" s="481"/>
      <c r="AU43" s="481"/>
      <c r="AV43" s="481"/>
      <c r="AW43" s="481"/>
      <c r="AX43" s="481"/>
      <c r="AY43" s="481"/>
      <c r="AZ43" s="481"/>
      <c r="BA43" s="482"/>
      <c r="BY43" s="100"/>
      <c r="BZ43" s="94"/>
      <c r="CA43" s="94"/>
    </row>
    <row r="44" spans="2:79" s="108" customFormat="1" ht="6" customHeight="1" thickBot="1">
      <c r="B44" s="133"/>
      <c r="C44" s="134"/>
      <c r="D44" s="134"/>
      <c r="E44" s="134"/>
      <c r="F44" s="134"/>
      <c r="G44" s="134"/>
      <c r="H44" s="134"/>
      <c r="I44" s="134"/>
      <c r="J44" s="134"/>
      <c r="K44" s="134"/>
      <c r="L44" s="134"/>
      <c r="M44" s="134"/>
      <c r="N44" s="134"/>
      <c r="O44" s="134"/>
      <c r="P44" s="134"/>
      <c r="Q44" s="134"/>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6"/>
      <c r="BY44" s="94"/>
      <c r="BZ44" s="94"/>
      <c r="CA44" s="94"/>
    </row>
    <row r="45" spans="2:79" ht="11.25" customHeight="1">
      <c r="C45" s="137"/>
      <c r="D45" s="137"/>
      <c r="E45" s="137"/>
      <c r="F45" s="137"/>
      <c r="G45" s="137"/>
      <c r="H45" s="137"/>
      <c r="I45" s="137"/>
      <c r="J45" s="137"/>
      <c r="K45" s="137"/>
      <c r="L45" s="137"/>
      <c r="M45" s="137"/>
      <c r="N45" s="137"/>
      <c r="O45" s="137"/>
      <c r="P45" s="137"/>
      <c r="Q45" s="137"/>
      <c r="R45" s="137"/>
      <c r="S45" s="137"/>
      <c r="T45" s="137"/>
      <c r="U45" s="138"/>
      <c r="V45" s="138"/>
      <c r="W45" s="139"/>
      <c r="X45" s="139"/>
      <c r="Y45" s="139"/>
      <c r="Z45" s="139"/>
      <c r="AA45" s="139"/>
      <c r="AB45" s="139"/>
      <c r="AC45" s="138"/>
      <c r="AD45" s="138"/>
      <c r="AE45" s="139"/>
      <c r="AF45" s="139"/>
      <c r="AG45" s="139"/>
      <c r="AH45" s="139"/>
      <c r="AI45" s="139"/>
      <c r="AJ45" s="139"/>
      <c r="AK45" s="139"/>
      <c r="BY45" s="94"/>
      <c r="BZ45" s="94"/>
      <c r="CA45" s="94"/>
    </row>
    <row r="46" spans="2:79" ht="11.25" customHeight="1">
      <c r="C46" s="470" t="s">
        <v>479</v>
      </c>
      <c r="D46" s="471"/>
      <c r="E46" s="471"/>
      <c r="F46" s="471"/>
      <c r="G46" s="471"/>
      <c r="H46" s="471"/>
      <c r="I46" s="471"/>
      <c r="J46" s="471"/>
      <c r="K46" s="471"/>
      <c r="L46" s="472"/>
      <c r="M46" s="460" t="s">
        <v>423</v>
      </c>
      <c r="N46" s="460"/>
      <c r="O46" s="462" t="s">
        <v>421</v>
      </c>
      <c r="P46" s="462"/>
      <c r="Q46" s="462"/>
      <c r="R46" s="462"/>
      <c r="S46" s="462"/>
      <c r="T46" s="462"/>
      <c r="U46" s="555"/>
      <c r="V46" s="555"/>
      <c r="W46" s="555"/>
      <c r="X46" s="555"/>
      <c r="Y46" s="555"/>
      <c r="Z46" s="555"/>
      <c r="AA46" s="555"/>
      <c r="AB46" s="555"/>
      <c r="AC46" s="555"/>
      <c r="AD46" s="555"/>
      <c r="AE46" s="555"/>
      <c r="AF46" s="555"/>
      <c r="AG46" s="555"/>
      <c r="AH46" s="555"/>
      <c r="AI46" s="555"/>
      <c r="AJ46" s="555"/>
      <c r="AK46" s="555"/>
      <c r="AL46" s="555"/>
      <c r="AM46" s="555"/>
      <c r="AN46" s="555"/>
      <c r="AO46" s="555"/>
      <c r="AP46" s="555"/>
      <c r="AQ46" s="555"/>
      <c r="AR46" s="555"/>
      <c r="BY46" s="94"/>
      <c r="BZ46" s="94"/>
      <c r="CA46" s="94"/>
    </row>
    <row r="47" spans="2:79" ht="11.25" customHeight="1">
      <c r="C47" s="473"/>
      <c r="D47" s="474"/>
      <c r="E47" s="474"/>
      <c r="F47" s="474"/>
      <c r="G47" s="474"/>
      <c r="H47" s="474"/>
      <c r="I47" s="474"/>
      <c r="J47" s="474"/>
      <c r="K47" s="474"/>
      <c r="L47" s="475"/>
      <c r="M47" s="460"/>
      <c r="N47" s="460"/>
      <c r="O47" s="462"/>
      <c r="P47" s="462"/>
      <c r="Q47" s="462"/>
      <c r="R47" s="462"/>
      <c r="S47" s="462"/>
      <c r="T47" s="462"/>
      <c r="U47" s="555"/>
      <c r="V47" s="555"/>
      <c r="W47" s="555"/>
      <c r="X47" s="555"/>
      <c r="Y47" s="555"/>
      <c r="Z47" s="555"/>
      <c r="AA47" s="555"/>
      <c r="AB47" s="555"/>
      <c r="AC47" s="555"/>
      <c r="AD47" s="555"/>
      <c r="AE47" s="555"/>
      <c r="AF47" s="555"/>
      <c r="AG47" s="555"/>
      <c r="AH47" s="555"/>
      <c r="AI47" s="555"/>
      <c r="AJ47" s="555"/>
      <c r="AK47" s="555"/>
      <c r="AL47" s="555"/>
      <c r="AM47" s="555"/>
      <c r="AN47" s="555"/>
      <c r="AO47" s="555"/>
      <c r="AP47" s="555"/>
      <c r="AQ47" s="555"/>
      <c r="AR47" s="555"/>
      <c r="BY47" s="94"/>
      <c r="BZ47" s="94"/>
      <c r="CA47" s="94"/>
    </row>
    <row r="48" spans="2:79" ht="11.25" customHeight="1">
      <c r="C48" s="473"/>
      <c r="D48" s="474"/>
      <c r="E48" s="474"/>
      <c r="F48" s="474"/>
      <c r="G48" s="474"/>
      <c r="H48" s="474"/>
      <c r="I48" s="474"/>
      <c r="J48" s="474"/>
      <c r="K48" s="474"/>
      <c r="L48" s="475"/>
      <c r="M48" s="460" t="s">
        <v>424</v>
      </c>
      <c r="N48" s="460"/>
      <c r="O48" s="462" t="s">
        <v>422</v>
      </c>
      <c r="P48" s="462"/>
      <c r="Q48" s="462"/>
      <c r="R48" s="462"/>
      <c r="S48" s="462"/>
      <c r="T48" s="462"/>
      <c r="U48" s="555"/>
      <c r="V48" s="555"/>
      <c r="W48" s="555"/>
      <c r="X48" s="555"/>
      <c r="Y48" s="555"/>
      <c r="Z48" s="555"/>
      <c r="AA48" s="555"/>
      <c r="AB48" s="555"/>
      <c r="AC48" s="555"/>
      <c r="AD48" s="555"/>
      <c r="AE48" s="555"/>
      <c r="AF48" s="555"/>
      <c r="AG48" s="555"/>
      <c r="AH48" s="555"/>
      <c r="AI48" s="555"/>
      <c r="AJ48" s="555"/>
      <c r="AK48" s="555"/>
      <c r="AL48" s="555"/>
      <c r="AM48" s="555"/>
      <c r="AN48" s="555"/>
      <c r="AO48" s="555"/>
      <c r="AP48" s="555"/>
      <c r="AQ48" s="555"/>
      <c r="AR48" s="555"/>
      <c r="BY48" s="94"/>
      <c r="BZ48" s="94"/>
      <c r="CA48" s="94"/>
    </row>
    <row r="49" spans="1:142" ht="11.25" customHeight="1">
      <c r="C49" s="473"/>
      <c r="D49" s="474"/>
      <c r="E49" s="474"/>
      <c r="F49" s="474"/>
      <c r="G49" s="474"/>
      <c r="H49" s="474"/>
      <c r="I49" s="474"/>
      <c r="J49" s="474"/>
      <c r="K49" s="474"/>
      <c r="L49" s="475"/>
      <c r="M49" s="460"/>
      <c r="N49" s="460"/>
      <c r="O49" s="462"/>
      <c r="P49" s="462"/>
      <c r="Q49" s="462"/>
      <c r="R49" s="462"/>
      <c r="S49" s="462"/>
      <c r="T49" s="462"/>
      <c r="U49" s="555"/>
      <c r="V49" s="555"/>
      <c r="W49" s="555"/>
      <c r="X49" s="555"/>
      <c r="Y49" s="555"/>
      <c r="Z49" s="555"/>
      <c r="AA49" s="555"/>
      <c r="AB49" s="555"/>
      <c r="AC49" s="555"/>
      <c r="AD49" s="555"/>
      <c r="AE49" s="555"/>
      <c r="AF49" s="555"/>
      <c r="AG49" s="555"/>
      <c r="AH49" s="555"/>
      <c r="AI49" s="555"/>
      <c r="AJ49" s="555"/>
      <c r="AK49" s="555"/>
      <c r="AL49" s="555"/>
      <c r="AM49" s="555"/>
      <c r="AN49" s="555"/>
      <c r="AO49" s="555"/>
      <c r="AP49" s="555"/>
      <c r="AQ49" s="555"/>
      <c r="AR49" s="555"/>
      <c r="BY49" s="94"/>
      <c r="BZ49" s="94"/>
      <c r="CA49" s="94"/>
    </row>
    <row r="50" spans="1:142" ht="11.25" customHeight="1">
      <c r="C50" s="473"/>
      <c r="D50" s="474"/>
      <c r="E50" s="474"/>
      <c r="F50" s="474"/>
      <c r="G50" s="474"/>
      <c r="H50" s="474"/>
      <c r="I50" s="474"/>
      <c r="J50" s="474"/>
      <c r="K50" s="474"/>
      <c r="L50" s="475"/>
      <c r="M50" s="460" t="s">
        <v>425</v>
      </c>
      <c r="N50" s="460"/>
      <c r="O50" s="462" t="s">
        <v>426</v>
      </c>
      <c r="P50" s="462"/>
      <c r="Q50" s="462"/>
      <c r="R50" s="462"/>
      <c r="S50" s="462"/>
      <c r="T50" s="462"/>
      <c r="U50" s="555"/>
      <c r="V50" s="555"/>
      <c r="W50" s="555"/>
      <c r="X50" s="555"/>
      <c r="Y50" s="555"/>
      <c r="Z50" s="555"/>
      <c r="AA50" s="555"/>
      <c r="AB50" s="555"/>
      <c r="AC50" s="555"/>
      <c r="AD50" s="555"/>
      <c r="AE50" s="555"/>
      <c r="AF50" s="555"/>
      <c r="AG50" s="555"/>
      <c r="AH50" s="555"/>
      <c r="AI50" s="555"/>
      <c r="AJ50" s="555"/>
      <c r="AK50" s="555"/>
      <c r="AL50" s="555"/>
      <c r="AM50" s="555"/>
      <c r="AN50" s="555"/>
      <c r="AO50" s="555"/>
      <c r="AP50" s="555"/>
      <c r="AQ50" s="555"/>
      <c r="AR50" s="555"/>
      <c r="BY50" s="94"/>
      <c r="BZ50" s="94"/>
      <c r="CA50" s="94"/>
    </row>
    <row r="51" spans="1:142" ht="11.25" customHeight="1">
      <c r="C51" s="473"/>
      <c r="D51" s="474"/>
      <c r="E51" s="474"/>
      <c r="F51" s="474"/>
      <c r="G51" s="474"/>
      <c r="H51" s="474"/>
      <c r="I51" s="474"/>
      <c r="J51" s="474"/>
      <c r="K51" s="474"/>
      <c r="L51" s="475"/>
      <c r="M51" s="461"/>
      <c r="N51" s="461"/>
      <c r="O51" s="463"/>
      <c r="P51" s="463"/>
      <c r="Q51" s="463"/>
      <c r="R51" s="463"/>
      <c r="S51" s="463"/>
      <c r="T51" s="463"/>
      <c r="U51" s="557"/>
      <c r="V51" s="557"/>
      <c r="W51" s="557"/>
      <c r="X51" s="557"/>
      <c r="Y51" s="557"/>
      <c r="Z51" s="557"/>
      <c r="AA51" s="557"/>
      <c r="AB51" s="557"/>
      <c r="AC51" s="557"/>
      <c r="AD51" s="557"/>
      <c r="AE51" s="557"/>
      <c r="AF51" s="557"/>
      <c r="AG51" s="557"/>
      <c r="AH51" s="557"/>
      <c r="AI51" s="557"/>
      <c r="AJ51" s="557"/>
      <c r="AK51" s="557"/>
      <c r="AL51" s="557"/>
      <c r="AM51" s="557"/>
      <c r="AN51" s="557"/>
      <c r="AO51" s="557"/>
      <c r="AP51" s="557"/>
      <c r="AQ51" s="557"/>
      <c r="AR51" s="557"/>
      <c r="BY51" s="94"/>
      <c r="BZ51" s="94"/>
      <c r="CA51" s="94"/>
    </row>
    <row r="52" spans="1:142" ht="11.25" customHeight="1">
      <c r="C52" s="473"/>
      <c r="D52" s="474"/>
      <c r="E52" s="474"/>
      <c r="F52" s="474"/>
      <c r="G52" s="474"/>
      <c r="H52" s="474"/>
      <c r="I52" s="474"/>
      <c r="J52" s="474"/>
      <c r="K52" s="474"/>
      <c r="L52" s="475"/>
      <c r="M52" s="460" t="s">
        <v>427</v>
      </c>
      <c r="N52" s="460"/>
      <c r="O52" s="462" t="s">
        <v>420</v>
      </c>
      <c r="P52" s="462"/>
      <c r="Q52" s="462"/>
      <c r="R52" s="462"/>
      <c r="S52" s="462"/>
      <c r="T52" s="462"/>
      <c r="U52" s="555"/>
      <c r="V52" s="555"/>
      <c r="W52" s="555"/>
      <c r="X52" s="555"/>
      <c r="Y52" s="555"/>
      <c r="Z52" s="555"/>
      <c r="AA52" s="555"/>
      <c r="AB52" s="555"/>
      <c r="AC52" s="555"/>
      <c r="AD52" s="555"/>
      <c r="AE52" s="555"/>
      <c r="AF52" s="555"/>
      <c r="AG52" s="555"/>
      <c r="AH52" s="555"/>
      <c r="AI52" s="555"/>
      <c r="AJ52" s="555"/>
      <c r="AK52" s="555"/>
      <c r="AL52" s="555"/>
      <c r="AM52" s="555"/>
      <c r="AN52" s="555"/>
      <c r="AO52" s="555"/>
      <c r="AP52" s="555"/>
      <c r="AQ52" s="555"/>
      <c r="AR52" s="555"/>
      <c r="BY52" s="94"/>
      <c r="BZ52" s="94"/>
      <c r="CA52" s="94"/>
    </row>
    <row r="53" spans="1:142" ht="11.25" customHeight="1">
      <c r="C53" s="476"/>
      <c r="D53" s="477"/>
      <c r="E53" s="477"/>
      <c r="F53" s="477"/>
      <c r="G53" s="477"/>
      <c r="H53" s="477"/>
      <c r="I53" s="477"/>
      <c r="J53" s="477"/>
      <c r="K53" s="477"/>
      <c r="L53" s="478"/>
      <c r="M53" s="461"/>
      <c r="N53" s="461"/>
      <c r="O53" s="463"/>
      <c r="P53" s="463"/>
      <c r="Q53" s="463"/>
      <c r="R53" s="463"/>
      <c r="S53" s="463"/>
      <c r="T53" s="463"/>
      <c r="U53" s="555"/>
      <c r="V53" s="555"/>
      <c r="W53" s="555"/>
      <c r="X53" s="555"/>
      <c r="Y53" s="555"/>
      <c r="Z53" s="555"/>
      <c r="AA53" s="555"/>
      <c r="AB53" s="555"/>
      <c r="AC53" s="555"/>
      <c r="AD53" s="555"/>
      <c r="AE53" s="555"/>
      <c r="AF53" s="555"/>
      <c r="AG53" s="555"/>
      <c r="AH53" s="555"/>
      <c r="AI53" s="555"/>
      <c r="AJ53" s="555"/>
      <c r="AK53" s="555"/>
      <c r="AL53" s="555"/>
      <c r="AM53" s="555"/>
      <c r="AN53" s="555"/>
      <c r="AO53" s="555"/>
      <c r="AP53" s="555"/>
      <c r="AQ53" s="555"/>
      <c r="AR53" s="555"/>
      <c r="BY53" s="94"/>
      <c r="BZ53" s="94"/>
      <c r="CA53" s="94"/>
    </row>
    <row r="54" spans="1:142" ht="6" customHeight="1">
      <c r="C54" s="140"/>
      <c r="D54" s="141"/>
      <c r="E54" s="141"/>
      <c r="F54" s="141"/>
      <c r="G54" s="141"/>
      <c r="H54" s="141"/>
      <c r="I54" s="141"/>
      <c r="J54" s="141"/>
      <c r="K54" s="141"/>
      <c r="L54" s="142"/>
      <c r="M54" s="142"/>
      <c r="N54" s="142"/>
      <c r="O54" s="142"/>
      <c r="P54" s="142"/>
      <c r="Q54" s="142"/>
      <c r="R54" s="142"/>
      <c r="S54" s="142"/>
      <c r="T54" s="142"/>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Y54" s="94"/>
      <c r="BZ54" s="94"/>
      <c r="CA54" s="94"/>
    </row>
    <row r="55" spans="1:142" ht="11.25" customHeight="1">
      <c r="A55" s="143"/>
      <c r="B55" s="143"/>
      <c r="C55" s="143"/>
      <c r="D55" s="143"/>
      <c r="E55" s="143"/>
      <c r="F55" s="143"/>
      <c r="G55" s="143"/>
      <c r="H55" s="144"/>
      <c r="I55" s="144"/>
      <c r="J55" s="144"/>
      <c r="K55" s="144"/>
      <c r="L55" s="144"/>
      <c r="M55" s="144"/>
      <c r="N55" s="144"/>
      <c r="O55" s="144"/>
      <c r="P55" s="144"/>
      <c r="Q55" s="144"/>
      <c r="R55" s="144"/>
      <c r="S55" s="144"/>
      <c r="T55" s="144"/>
      <c r="U55" s="466" t="s">
        <v>410</v>
      </c>
      <c r="V55" s="466"/>
      <c r="W55" s="466"/>
      <c r="X55" s="466"/>
      <c r="Y55" s="466"/>
      <c r="Z55" s="466"/>
      <c r="AA55" s="466"/>
      <c r="AB55" s="466"/>
      <c r="AC55" s="466"/>
      <c r="AD55" s="466"/>
      <c r="AE55" s="466"/>
      <c r="AF55" s="466"/>
      <c r="AG55" s="466"/>
      <c r="AH55" s="466"/>
      <c r="AI55" s="466"/>
      <c r="AJ55" s="466"/>
      <c r="AK55" s="466"/>
      <c r="AL55" s="466"/>
      <c r="AM55" s="466"/>
      <c r="AN55" s="466"/>
      <c r="AO55" s="144"/>
      <c r="AP55" s="144"/>
      <c r="AQ55" s="144"/>
      <c r="AR55" s="144"/>
      <c r="AS55" s="144"/>
      <c r="AT55" s="144"/>
      <c r="AU55" s="144"/>
      <c r="AV55" s="145"/>
      <c r="AW55" s="145"/>
      <c r="AX55" s="145"/>
      <c r="AY55" s="145"/>
      <c r="AZ55" s="145"/>
      <c r="BA55" s="146"/>
      <c r="BB55" s="146"/>
      <c r="BY55" s="100"/>
      <c r="BZ55" s="94"/>
      <c r="CA55" s="94"/>
    </row>
    <row r="56" spans="1:142" ht="11.25" customHeight="1" thickBot="1">
      <c r="A56" s="143"/>
      <c r="B56" s="556">
        <v>0</v>
      </c>
      <c r="C56" s="556"/>
      <c r="D56" s="556"/>
      <c r="E56" s="556"/>
      <c r="F56" s="556"/>
      <c r="G56" s="556"/>
      <c r="H56" s="469" t="str">
        <f>IF(B56&lt;&gt;0,"()内の金額は減免前の金額です","")</f>
        <v/>
      </c>
      <c r="I56" s="469"/>
      <c r="J56" s="469"/>
      <c r="K56" s="469"/>
      <c r="L56" s="469"/>
      <c r="M56" s="469"/>
      <c r="N56" s="469"/>
      <c r="O56" s="469"/>
      <c r="P56" s="469"/>
      <c r="Q56" s="469"/>
      <c r="R56" s="469"/>
      <c r="S56" s="469"/>
      <c r="T56" s="469"/>
      <c r="U56" s="467"/>
      <c r="V56" s="467"/>
      <c r="W56" s="467"/>
      <c r="X56" s="467"/>
      <c r="Y56" s="467"/>
      <c r="Z56" s="467"/>
      <c r="AA56" s="467"/>
      <c r="AB56" s="467"/>
      <c r="AC56" s="467"/>
      <c r="AD56" s="467"/>
      <c r="AE56" s="467"/>
      <c r="AF56" s="467"/>
      <c r="AG56" s="467"/>
      <c r="AH56" s="467"/>
      <c r="AI56" s="467"/>
      <c r="AJ56" s="467"/>
      <c r="AK56" s="467"/>
      <c r="AL56" s="467"/>
      <c r="AM56" s="467"/>
      <c r="AN56" s="467"/>
      <c r="AO56" s="147"/>
      <c r="AP56" s="147"/>
      <c r="AQ56" s="147"/>
      <c r="AR56" s="147"/>
      <c r="AS56" s="147"/>
      <c r="AT56" s="147"/>
      <c r="AU56" s="147"/>
      <c r="AV56" s="145"/>
      <c r="AW56" s="145"/>
      <c r="AX56" s="145"/>
      <c r="AY56" s="145"/>
      <c r="AZ56" s="145"/>
      <c r="BA56" s="146"/>
      <c r="BB56" s="146"/>
      <c r="BY56" s="100"/>
      <c r="BZ56" s="94"/>
      <c r="CA56" s="94"/>
    </row>
    <row r="57" spans="1:142" s="100" customFormat="1" ht="11.25" customHeight="1">
      <c r="B57" s="459" t="s">
        <v>483</v>
      </c>
      <c r="C57" s="459"/>
      <c r="D57" s="459"/>
      <c r="E57" s="459"/>
      <c r="F57" s="459"/>
      <c r="G57" s="459"/>
      <c r="H57" s="459" t="s">
        <v>484</v>
      </c>
      <c r="I57" s="459"/>
      <c r="J57" s="459"/>
      <c r="K57" s="459"/>
      <c r="L57" s="459"/>
      <c r="M57" s="459"/>
      <c r="N57" s="459"/>
      <c r="O57" s="459"/>
      <c r="P57" s="459"/>
      <c r="Q57" s="459"/>
      <c r="R57" s="459"/>
      <c r="S57" s="459"/>
      <c r="T57" s="459"/>
      <c r="U57" s="459"/>
      <c r="V57" s="459"/>
      <c r="W57" s="459"/>
      <c r="X57" s="459" t="s">
        <v>485</v>
      </c>
      <c r="Y57" s="459"/>
      <c r="Z57" s="459"/>
      <c r="AA57" s="459"/>
      <c r="AB57" s="459"/>
      <c r="AC57" s="459"/>
      <c r="AD57" s="459"/>
      <c r="AE57" s="448" t="s">
        <v>378</v>
      </c>
      <c r="AF57" s="449"/>
      <c r="AG57" s="449"/>
      <c r="AH57" s="449"/>
      <c r="AI57" s="450"/>
      <c r="AJ57" s="448" t="s">
        <v>486</v>
      </c>
      <c r="AK57" s="449"/>
      <c r="AL57" s="449"/>
      <c r="AM57" s="449"/>
      <c r="AN57" s="450"/>
      <c r="AO57" s="459" t="s">
        <v>487</v>
      </c>
      <c r="AP57" s="459"/>
      <c r="AQ57" s="459"/>
      <c r="AR57" s="459"/>
      <c r="AS57" s="459"/>
      <c r="AT57" s="459"/>
      <c r="AU57" s="459"/>
      <c r="AV57" s="448" t="s">
        <v>488</v>
      </c>
      <c r="AW57" s="449"/>
      <c r="AX57" s="449"/>
      <c r="AY57" s="449"/>
      <c r="AZ57" s="449"/>
      <c r="BA57" s="450"/>
      <c r="BB57" s="454"/>
      <c r="BE57" s="148"/>
      <c r="BP57" s="455" t="s">
        <v>184</v>
      </c>
      <c r="BQ57" s="457" t="s">
        <v>379</v>
      </c>
      <c r="BR57" s="442" t="s">
        <v>380</v>
      </c>
      <c r="BS57" s="444" t="s">
        <v>381</v>
      </c>
      <c r="BT57" s="442" t="s">
        <v>382</v>
      </c>
      <c r="BU57" s="444" t="s">
        <v>393</v>
      </c>
      <c r="BV57" s="446" t="s">
        <v>378</v>
      </c>
      <c r="BZ57" s="94"/>
      <c r="CA57" s="94"/>
    </row>
    <row r="58" spans="1:142" s="100" customFormat="1" ht="11.25" customHeight="1" thickBot="1">
      <c r="B58" s="459"/>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1"/>
      <c r="AF58" s="452"/>
      <c r="AG58" s="452"/>
      <c r="AH58" s="452"/>
      <c r="AI58" s="453"/>
      <c r="AJ58" s="451"/>
      <c r="AK58" s="452"/>
      <c r="AL58" s="452"/>
      <c r="AM58" s="452"/>
      <c r="AN58" s="453"/>
      <c r="AO58" s="459"/>
      <c r="AP58" s="459"/>
      <c r="AQ58" s="459"/>
      <c r="AR58" s="459"/>
      <c r="AS58" s="459"/>
      <c r="AT58" s="459"/>
      <c r="AU58" s="459"/>
      <c r="AV58" s="451"/>
      <c r="AW58" s="452"/>
      <c r="AX58" s="452"/>
      <c r="AY58" s="452"/>
      <c r="AZ58" s="452"/>
      <c r="BA58" s="453"/>
      <c r="BB58" s="454"/>
      <c r="BP58" s="456"/>
      <c r="BQ58" s="458"/>
      <c r="BR58" s="443"/>
      <c r="BS58" s="445"/>
      <c r="BT58" s="443"/>
      <c r="BU58" s="445"/>
      <c r="BV58" s="447"/>
      <c r="BZ58" s="94"/>
      <c r="CA58" s="94"/>
    </row>
    <row r="59" spans="1:142" ht="11.1" customHeight="1">
      <c r="A59" s="410"/>
      <c r="B59" s="411" t="str">
        <f>IF($B$56=0,BR59,IF($B$56=0.5,BT59,IF($B$56=1,"","")))</f>
        <v/>
      </c>
      <c r="C59" s="412"/>
      <c r="D59" s="412"/>
      <c r="E59" s="412"/>
      <c r="F59" s="412"/>
      <c r="G59" s="413"/>
      <c r="H59" s="420" t="str">
        <f>IFERROR(BP59,"")</f>
        <v/>
      </c>
      <c r="I59" s="421"/>
      <c r="J59" s="421"/>
      <c r="K59" s="421"/>
      <c r="L59" s="421"/>
      <c r="M59" s="421"/>
      <c r="N59" s="421"/>
      <c r="O59" s="421"/>
      <c r="P59" s="421"/>
      <c r="Q59" s="421"/>
      <c r="R59" s="421"/>
      <c r="S59" s="421"/>
      <c r="T59" s="421"/>
      <c r="U59" s="421"/>
      <c r="V59" s="421"/>
      <c r="W59" s="422"/>
      <c r="X59" s="393" t="str">
        <f>IF($H59="","",IF($B$56=0,BQ59,IF($B$56=0.5,BS59,IF($B$56=1,BU59,""))))</f>
        <v/>
      </c>
      <c r="Y59" s="394"/>
      <c r="Z59" s="394"/>
      <c r="AA59" s="394"/>
      <c r="AB59" s="394"/>
      <c r="AC59" s="394"/>
      <c r="AD59" s="394"/>
      <c r="AE59" s="420" t="str">
        <f>IF($H59="","",IF(BQ59=0,0,BV59))</f>
        <v/>
      </c>
      <c r="AF59" s="421"/>
      <c r="AG59" s="421"/>
      <c r="AH59" s="421"/>
      <c r="AI59" s="422"/>
      <c r="AJ59" s="558"/>
      <c r="AK59" s="559"/>
      <c r="AL59" s="559"/>
      <c r="AM59" s="559"/>
      <c r="AN59" s="560"/>
      <c r="AO59" s="390" t="str">
        <f>IF(AJ59="","",IFERROR(X59*AJ59,""))</f>
        <v/>
      </c>
      <c r="AP59" s="391"/>
      <c r="AQ59" s="391"/>
      <c r="AR59" s="391"/>
      <c r="AS59" s="391"/>
      <c r="AT59" s="391"/>
      <c r="AU59" s="392"/>
      <c r="AV59" s="567"/>
      <c r="AW59" s="568"/>
      <c r="AX59" s="568"/>
      <c r="AY59" s="568"/>
      <c r="AZ59" s="568"/>
      <c r="BA59" s="569"/>
      <c r="BB59" s="405"/>
      <c r="BM59" s="383">
        <v>1</v>
      </c>
      <c r="BN59" s="383"/>
      <c r="BO59" s="383"/>
      <c r="BP59" s="407" t="e">
        <f>VLOOKUP(BM59,設備機器一覧!K:L,2,FALSE)</f>
        <v>#N/A</v>
      </c>
      <c r="BQ59" s="441">
        <f>IFERROR(VLOOKUP(BP59,設備機器一覧!C:G,2,FALSE),0)</f>
        <v>0</v>
      </c>
      <c r="BR59" s="440" t="str">
        <f>IFERROR(VLOOKUP(BP59,設備機器一覧!C:G,3,FALSE),"")</f>
        <v/>
      </c>
      <c r="BS59" s="439">
        <f>IFERROR(VLOOKUP(BP59,設備機器一覧!C:G,4,FALSE),0)</f>
        <v>0</v>
      </c>
      <c r="BT59" s="440" t="str">
        <f>IFERROR(VLOOKUP(BP59,設備機器一覧!C:G,5,FALSE),"")</f>
        <v/>
      </c>
      <c r="BU59" s="440">
        <v>0</v>
      </c>
      <c r="BV59" s="440" t="str">
        <f>IFERROR(VLOOKUP(BP59,設備機器一覧!C:H,6,FALSE),"")</f>
        <v/>
      </c>
      <c r="BZ59" s="94"/>
      <c r="CA59" s="94"/>
    </row>
    <row r="60" spans="1:142" ht="11.1" customHeight="1">
      <c r="A60" s="410"/>
      <c r="B60" s="414"/>
      <c r="C60" s="415"/>
      <c r="D60" s="415"/>
      <c r="E60" s="415"/>
      <c r="F60" s="415"/>
      <c r="G60" s="416"/>
      <c r="H60" s="423"/>
      <c r="I60" s="424"/>
      <c r="J60" s="424"/>
      <c r="K60" s="424"/>
      <c r="L60" s="424"/>
      <c r="M60" s="424"/>
      <c r="N60" s="424"/>
      <c r="O60" s="424"/>
      <c r="P60" s="424"/>
      <c r="Q60" s="424"/>
      <c r="R60" s="424"/>
      <c r="S60" s="424"/>
      <c r="T60" s="424"/>
      <c r="U60" s="424"/>
      <c r="V60" s="424"/>
      <c r="W60" s="425"/>
      <c r="X60" s="393"/>
      <c r="Y60" s="394"/>
      <c r="Z60" s="394"/>
      <c r="AA60" s="394"/>
      <c r="AB60" s="394"/>
      <c r="AC60" s="394"/>
      <c r="AD60" s="394"/>
      <c r="AE60" s="423"/>
      <c r="AF60" s="424"/>
      <c r="AG60" s="424"/>
      <c r="AH60" s="424"/>
      <c r="AI60" s="425"/>
      <c r="AJ60" s="561"/>
      <c r="AK60" s="562"/>
      <c r="AL60" s="562"/>
      <c r="AM60" s="562"/>
      <c r="AN60" s="563"/>
      <c r="AO60" s="393"/>
      <c r="AP60" s="394"/>
      <c r="AQ60" s="394"/>
      <c r="AR60" s="394"/>
      <c r="AS60" s="394"/>
      <c r="AT60" s="394"/>
      <c r="AU60" s="395"/>
      <c r="AV60" s="570"/>
      <c r="AW60" s="571"/>
      <c r="AX60" s="571"/>
      <c r="AY60" s="571"/>
      <c r="AZ60" s="571"/>
      <c r="BA60" s="572"/>
      <c r="BB60" s="405"/>
      <c r="BE60" s="148"/>
      <c r="BM60" s="383"/>
      <c r="BN60" s="383"/>
      <c r="BO60" s="383"/>
      <c r="BP60" s="407"/>
      <c r="BQ60" s="409"/>
      <c r="BR60" s="388"/>
      <c r="BS60" s="387"/>
      <c r="BT60" s="388"/>
      <c r="BU60" s="388"/>
      <c r="BV60" s="388"/>
      <c r="BZ60" s="94"/>
      <c r="CA60" s="94"/>
      <c r="CT60" s="149"/>
      <c r="CU60" s="149"/>
      <c r="CV60" s="149"/>
      <c r="CW60" s="149"/>
      <c r="CX60" s="149"/>
      <c r="CY60" s="149"/>
      <c r="CZ60" s="149"/>
      <c r="DA60" s="149"/>
      <c r="DB60" s="149"/>
      <c r="DC60" s="149"/>
      <c r="DD60" s="149"/>
      <c r="DE60" s="149"/>
      <c r="DF60" s="149"/>
      <c r="DG60" s="149"/>
      <c r="DH60" s="149"/>
      <c r="DI60" s="149"/>
      <c r="DJ60" s="149"/>
      <c r="DK60" s="149"/>
      <c r="DL60" s="149"/>
      <c r="DM60" s="149"/>
      <c r="DN60" s="149"/>
      <c r="DO60" s="149"/>
      <c r="DP60" s="149"/>
      <c r="DQ60" s="149"/>
      <c r="DR60" s="149"/>
      <c r="DS60" s="149"/>
      <c r="DT60" s="149"/>
      <c r="DU60" s="149"/>
      <c r="DV60" s="149"/>
      <c r="DW60" s="149"/>
      <c r="DX60" s="149"/>
      <c r="DY60" s="149"/>
      <c r="DZ60" s="149"/>
      <c r="EA60" s="149"/>
      <c r="EB60" s="149"/>
      <c r="EC60" s="149"/>
      <c r="ED60" s="149"/>
      <c r="EE60" s="149"/>
      <c r="EF60" s="149"/>
      <c r="EG60" s="149"/>
      <c r="EH60" s="149"/>
      <c r="EI60" s="149"/>
      <c r="EJ60" s="149"/>
      <c r="EK60" s="149"/>
      <c r="EL60" s="149"/>
    </row>
    <row r="61" spans="1:142" ht="11.1" customHeight="1">
      <c r="A61" s="410"/>
      <c r="B61" s="417"/>
      <c r="C61" s="418"/>
      <c r="D61" s="418"/>
      <c r="E61" s="418"/>
      <c r="F61" s="418"/>
      <c r="G61" s="419"/>
      <c r="H61" s="426"/>
      <c r="I61" s="427"/>
      <c r="J61" s="427"/>
      <c r="K61" s="427"/>
      <c r="L61" s="427"/>
      <c r="M61" s="427"/>
      <c r="N61" s="427"/>
      <c r="O61" s="427"/>
      <c r="P61" s="427"/>
      <c r="Q61" s="427"/>
      <c r="R61" s="427"/>
      <c r="S61" s="427"/>
      <c r="T61" s="427"/>
      <c r="U61" s="427"/>
      <c r="V61" s="427"/>
      <c r="W61" s="428"/>
      <c r="X61" s="150" t="s">
        <v>376</v>
      </c>
      <c r="Y61" s="389" t="str">
        <f>IF($H59="","",IF($B$56=0,"",BQ59))</f>
        <v/>
      </c>
      <c r="Z61" s="389"/>
      <c r="AA61" s="389"/>
      <c r="AB61" s="389"/>
      <c r="AC61" s="389"/>
      <c r="AD61" s="151" t="s">
        <v>377</v>
      </c>
      <c r="AE61" s="426"/>
      <c r="AF61" s="427"/>
      <c r="AG61" s="427"/>
      <c r="AH61" s="427"/>
      <c r="AI61" s="428"/>
      <c r="AJ61" s="564"/>
      <c r="AK61" s="565"/>
      <c r="AL61" s="565"/>
      <c r="AM61" s="565"/>
      <c r="AN61" s="566"/>
      <c r="AO61" s="150" t="s">
        <v>376</v>
      </c>
      <c r="AP61" s="389" t="str">
        <f>IF(AJ59="","",IF($B$56=0,"",IFERROR(Y61*AJ59,"")))</f>
        <v/>
      </c>
      <c r="AQ61" s="389"/>
      <c r="AR61" s="389"/>
      <c r="AS61" s="389"/>
      <c r="AT61" s="389"/>
      <c r="AU61" s="151" t="s">
        <v>377</v>
      </c>
      <c r="AV61" s="573"/>
      <c r="AW61" s="574"/>
      <c r="AX61" s="574"/>
      <c r="AY61" s="574"/>
      <c r="AZ61" s="574"/>
      <c r="BA61" s="575"/>
      <c r="BB61" s="405"/>
      <c r="BE61" s="101"/>
      <c r="BM61" s="383"/>
      <c r="BN61" s="383"/>
      <c r="BO61" s="383"/>
      <c r="BP61" s="408"/>
      <c r="BQ61" s="409"/>
      <c r="BR61" s="388"/>
      <c r="BS61" s="387"/>
      <c r="BT61" s="388"/>
      <c r="BU61" s="388"/>
      <c r="BV61" s="388"/>
      <c r="BZ61" s="94"/>
      <c r="CA61" s="94"/>
      <c r="CT61" s="149"/>
      <c r="CU61" s="149"/>
      <c r="CV61" s="149"/>
      <c r="CW61" s="149"/>
      <c r="CX61" s="149"/>
      <c r="CY61" s="149"/>
      <c r="CZ61" s="149"/>
      <c r="DA61" s="149"/>
      <c r="DB61" s="149"/>
      <c r="DC61" s="149"/>
      <c r="DD61" s="149"/>
      <c r="DE61" s="149"/>
      <c r="DF61" s="149"/>
      <c r="DG61" s="149"/>
      <c r="DH61" s="149"/>
      <c r="DI61" s="149"/>
      <c r="DJ61" s="149"/>
      <c r="DK61" s="149"/>
      <c r="DL61" s="149"/>
      <c r="DM61" s="149"/>
      <c r="DN61" s="149"/>
      <c r="DO61" s="149"/>
      <c r="DP61" s="149"/>
      <c r="DQ61" s="149"/>
      <c r="DR61" s="149"/>
      <c r="DS61" s="149"/>
      <c r="DT61" s="149"/>
      <c r="DU61" s="149"/>
      <c r="DV61" s="149"/>
      <c r="DW61" s="149"/>
      <c r="DX61" s="149"/>
      <c r="DY61" s="149"/>
      <c r="DZ61" s="149"/>
      <c r="EA61" s="149"/>
      <c r="EB61" s="149"/>
      <c r="EC61" s="149"/>
      <c r="ED61" s="149"/>
      <c r="EE61" s="149"/>
      <c r="EF61" s="149"/>
      <c r="EG61" s="149"/>
      <c r="EH61" s="149"/>
      <c r="EI61" s="149"/>
      <c r="EJ61" s="149"/>
      <c r="EK61" s="149"/>
      <c r="EL61" s="149"/>
    </row>
    <row r="62" spans="1:142" ht="11.1" customHeight="1">
      <c r="A62" s="410"/>
      <c r="B62" s="411" t="str">
        <f>IF($B$56=0,BR62,IF($B$56=0.5,BT62,IF($B$56=1,"","")))</f>
        <v/>
      </c>
      <c r="C62" s="412"/>
      <c r="D62" s="412"/>
      <c r="E62" s="412"/>
      <c r="F62" s="412"/>
      <c r="G62" s="413"/>
      <c r="H62" s="420" t="str">
        <f>IFERROR(BP62,"")</f>
        <v/>
      </c>
      <c r="I62" s="421"/>
      <c r="J62" s="421"/>
      <c r="K62" s="421"/>
      <c r="L62" s="421"/>
      <c r="M62" s="421"/>
      <c r="N62" s="421"/>
      <c r="O62" s="421"/>
      <c r="P62" s="421"/>
      <c r="Q62" s="421"/>
      <c r="R62" s="421"/>
      <c r="S62" s="421"/>
      <c r="T62" s="421"/>
      <c r="U62" s="421"/>
      <c r="V62" s="421"/>
      <c r="W62" s="422"/>
      <c r="X62" s="393" t="str">
        <f t="shared" ref="X62" si="0">IF($H62="","",IF($B$56=0,BQ62,IF($B$56=0.5,BS62,IF($B$56=1,BU62,""))))</f>
        <v/>
      </c>
      <c r="Y62" s="394"/>
      <c r="Z62" s="394"/>
      <c r="AA62" s="394"/>
      <c r="AB62" s="394"/>
      <c r="AC62" s="394"/>
      <c r="AD62" s="394"/>
      <c r="AE62" s="420" t="str">
        <f t="shared" ref="AE62" si="1">IF($H62="","",IF(BQ62=0,0,BV62))</f>
        <v/>
      </c>
      <c r="AF62" s="421"/>
      <c r="AG62" s="421"/>
      <c r="AH62" s="421"/>
      <c r="AI62" s="422"/>
      <c r="AJ62" s="558"/>
      <c r="AK62" s="559"/>
      <c r="AL62" s="559"/>
      <c r="AM62" s="559"/>
      <c r="AN62" s="560"/>
      <c r="AO62" s="390" t="str">
        <f t="shared" ref="AO62" si="2">IF(AJ62="","",IFERROR(X62*AJ62,""))</f>
        <v/>
      </c>
      <c r="AP62" s="391"/>
      <c r="AQ62" s="391"/>
      <c r="AR62" s="391"/>
      <c r="AS62" s="391"/>
      <c r="AT62" s="391"/>
      <c r="AU62" s="392"/>
      <c r="AV62" s="567"/>
      <c r="AW62" s="568"/>
      <c r="AX62" s="568"/>
      <c r="AY62" s="568"/>
      <c r="AZ62" s="568"/>
      <c r="BA62" s="569"/>
      <c r="BB62" s="405"/>
      <c r="BE62" s="152"/>
      <c r="BM62" s="383">
        <v>2</v>
      </c>
      <c r="BN62" s="383"/>
      <c r="BO62" s="383"/>
      <c r="BP62" s="406" t="e">
        <f>VLOOKUP(BM62,設備機器一覧!K:L,2,FALSE)</f>
        <v>#N/A</v>
      </c>
      <c r="BQ62" s="409">
        <f>IFERROR(VLOOKUP(BP62,設備機器一覧!C:G,2,FALSE),0)</f>
        <v>0</v>
      </c>
      <c r="BR62" s="388" t="str">
        <f>IFERROR(VLOOKUP(BP62,設備機器一覧!C:G,3,FALSE),"")</f>
        <v/>
      </c>
      <c r="BS62" s="387">
        <f>IFERROR(VLOOKUP(BP62,設備機器一覧!C:G,4,FALSE),0)</f>
        <v>0</v>
      </c>
      <c r="BT62" s="388" t="str">
        <f>IFERROR(VLOOKUP(BP62,設備機器一覧!C:G,5,FALSE),"")</f>
        <v/>
      </c>
      <c r="BU62" s="388">
        <v>0</v>
      </c>
      <c r="BV62" s="388" t="str">
        <f>IFERROR(VLOOKUP(BP62,設備機器一覧!C:H,6,FALSE),"")</f>
        <v/>
      </c>
      <c r="BZ62" s="94"/>
      <c r="CA62" s="94"/>
      <c r="CT62" s="149"/>
      <c r="CU62" s="149"/>
      <c r="CV62" s="149"/>
      <c r="CW62" s="149"/>
      <c r="CX62" s="149"/>
      <c r="CY62" s="149"/>
      <c r="CZ62" s="149"/>
      <c r="DA62" s="149"/>
      <c r="DB62" s="149"/>
      <c r="DC62" s="149"/>
      <c r="DD62" s="149"/>
      <c r="DE62" s="149"/>
      <c r="DF62" s="149"/>
      <c r="DG62" s="149"/>
      <c r="DH62" s="149"/>
      <c r="DI62" s="149"/>
      <c r="DJ62" s="149"/>
      <c r="DK62" s="149"/>
      <c r="DL62" s="149"/>
      <c r="DM62" s="149"/>
      <c r="DN62" s="149"/>
      <c r="DO62" s="149"/>
      <c r="DP62" s="149"/>
      <c r="DQ62" s="149"/>
      <c r="DR62" s="149"/>
      <c r="DS62" s="149"/>
      <c r="DT62" s="149"/>
      <c r="DU62" s="149"/>
      <c r="DV62" s="149"/>
      <c r="DW62" s="149"/>
      <c r="DX62" s="149"/>
      <c r="DY62" s="149"/>
      <c r="DZ62" s="149"/>
      <c r="EA62" s="149"/>
      <c r="EB62" s="149"/>
      <c r="EC62" s="149"/>
      <c r="ED62" s="149"/>
      <c r="EE62" s="149"/>
      <c r="EF62" s="149"/>
      <c r="EG62" s="149"/>
      <c r="EH62" s="149"/>
      <c r="EI62" s="149"/>
      <c r="EJ62" s="149"/>
      <c r="EK62" s="149"/>
      <c r="EL62" s="149"/>
    </row>
    <row r="63" spans="1:142" ht="11.1" customHeight="1">
      <c r="A63" s="410"/>
      <c r="B63" s="414"/>
      <c r="C63" s="415"/>
      <c r="D63" s="415"/>
      <c r="E63" s="415"/>
      <c r="F63" s="415"/>
      <c r="G63" s="416"/>
      <c r="H63" s="423"/>
      <c r="I63" s="424"/>
      <c r="J63" s="424"/>
      <c r="K63" s="424"/>
      <c r="L63" s="424"/>
      <c r="M63" s="424"/>
      <c r="N63" s="424"/>
      <c r="O63" s="424"/>
      <c r="P63" s="424"/>
      <c r="Q63" s="424"/>
      <c r="R63" s="424"/>
      <c r="S63" s="424"/>
      <c r="T63" s="424"/>
      <c r="U63" s="424"/>
      <c r="V63" s="424"/>
      <c r="W63" s="425"/>
      <c r="X63" s="393"/>
      <c r="Y63" s="394"/>
      <c r="Z63" s="394"/>
      <c r="AA63" s="394"/>
      <c r="AB63" s="394"/>
      <c r="AC63" s="394"/>
      <c r="AD63" s="394"/>
      <c r="AE63" s="423"/>
      <c r="AF63" s="424"/>
      <c r="AG63" s="424"/>
      <c r="AH63" s="424"/>
      <c r="AI63" s="425"/>
      <c r="AJ63" s="561"/>
      <c r="AK63" s="562"/>
      <c r="AL63" s="562"/>
      <c r="AM63" s="562"/>
      <c r="AN63" s="563"/>
      <c r="AO63" s="393"/>
      <c r="AP63" s="394"/>
      <c r="AQ63" s="394"/>
      <c r="AR63" s="394"/>
      <c r="AS63" s="394"/>
      <c r="AT63" s="394"/>
      <c r="AU63" s="395"/>
      <c r="AV63" s="570"/>
      <c r="AW63" s="571"/>
      <c r="AX63" s="571"/>
      <c r="AY63" s="571"/>
      <c r="AZ63" s="571"/>
      <c r="BA63" s="572"/>
      <c r="BB63" s="405"/>
      <c r="BE63" s="152"/>
      <c r="BM63" s="383"/>
      <c r="BN63" s="383"/>
      <c r="BO63" s="383"/>
      <c r="BP63" s="407"/>
      <c r="BQ63" s="409"/>
      <c r="BR63" s="388"/>
      <c r="BS63" s="387"/>
      <c r="BT63" s="388"/>
      <c r="BU63" s="388"/>
      <c r="BV63" s="388"/>
      <c r="BZ63" s="94"/>
      <c r="CA63" s="94"/>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row>
    <row r="64" spans="1:142" ht="11.1" customHeight="1">
      <c r="A64" s="410"/>
      <c r="B64" s="417"/>
      <c r="C64" s="418"/>
      <c r="D64" s="418"/>
      <c r="E64" s="418"/>
      <c r="F64" s="418"/>
      <c r="G64" s="419"/>
      <c r="H64" s="426"/>
      <c r="I64" s="427"/>
      <c r="J64" s="427"/>
      <c r="K64" s="427"/>
      <c r="L64" s="427"/>
      <c r="M64" s="427"/>
      <c r="N64" s="427"/>
      <c r="O64" s="427"/>
      <c r="P64" s="427"/>
      <c r="Q64" s="427"/>
      <c r="R64" s="427"/>
      <c r="S64" s="427"/>
      <c r="T64" s="427"/>
      <c r="U64" s="427"/>
      <c r="V64" s="427"/>
      <c r="W64" s="428"/>
      <c r="X64" s="150" t="s">
        <v>376</v>
      </c>
      <c r="Y64" s="389" t="str">
        <f t="shared" ref="Y64" si="3">IF($H62="","",IF($B$56=0,"",BQ62))</f>
        <v/>
      </c>
      <c r="Z64" s="389"/>
      <c r="AA64" s="389"/>
      <c r="AB64" s="389"/>
      <c r="AC64" s="389"/>
      <c r="AD64" s="151" t="s">
        <v>377</v>
      </c>
      <c r="AE64" s="426"/>
      <c r="AF64" s="427"/>
      <c r="AG64" s="427"/>
      <c r="AH64" s="427"/>
      <c r="AI64" s="428"/>
      <c r="AJ64" s="564"/>
      <c r="AK64" s="565"/>
      <c r="AL64" s="565"/>
      <c r="AM64" s="565"/>
      <c r="AN64" s="566"/>
      <c r="AO64" s="150" t="s">
        <v>376</v>
      </c>
      <c r="AP64" s="389" t="str">
        <f t="shared" ref="AP64" si="4">IF(AJ62="","",IF($B$56=0,"",IFERROR(Y64*AJ62,"")))</f>
        <v/>
      </c>
      <c r="AQ64" s="389"/>
      <c r="AR64" s="389"/>
      <c r="AS64" s="389"/>
      <c r="AT64" s="389"/>
      <c r="AU64" s="151" t="s">
        <v>377</v>
      </c>
      <c r="AV64" s="573"/>
      <c r="AW64" s="574"/>
      <c r="AX64" s="574"/>
      <c r="AY64" s="574"/>
      <c r="AZ64" s="574"/>
      <c r="BA64" s="575"/>
      <c r="BB64" s="405"/>
      <c r="BE64" s="152"/>
      <c r="BM64" s="383"/>
      <c r="BN64" s="383"/>
      <c r="BO64" s="383"/>
      <c r="BP64" s="408"/>
      <c r="BQ64" s="409"/>
      <c r="BR64" s="388"/>
      <c r="BS64" s="387"/>
      <c r="BT64" s="388"/>
      <c r="BU64" s="388"/>
      <c r="BV64" s="388"/>
      <c r="BZ64" s="94"/>
      <c r="CA64" s="94"/>
      <c r="CN64" s="153"/>
      <c r="CO64" s="438"/>
      <c r="CP64" s="438"/>
      <c r="CQ64" s="438"/>
      <c r="CR64" s="438"/>
      <c r="CS64" s="438"/>
      <c r="CT64" s="149"/>
      <c r="CU64" s="149"/>
      <c r="CV64" s="149"/>
      <c r="CW64" s="149"/>
      <c r="CX64" s="149"/>
      <c r="CY64" s="149"/>
      <c r="CZ64" s="149"/>
      <c r="DA64" s="149"/>
      <c r="DB64" s="149"/>
      <c r="DC64" s="149"/>
      <c r="DD64" s="149"/>
      <c r="DE64" s="149"/>
      <c r="DF64" s="149"/>
      <c r="DG64" s="149"/>
      <c r="DH64" s="149"/>
      <c r="DI64" s="149"/>
      <c r="DJ64" s="149"/>
      <c r="DK64" s="149"/>
      <c r="DL64" s="149"/>
      <c r="DM64" s="149"/>
      <c r="DN64" s="149"/>
      <c r="DO64" s="149"/>
      <c r="DP64" s="149"/>
      <c r="DQ64" s="149"/>
      <c r="DR64" s="149"/>
      <c r="DS64" s="149"/>
      <c r="DT64" s="149"/>
      <c r="DU64" s="149"/>
      <c r="DV64" s="149"/>
      <c r="DW64" s="149"/>
      <c r="DX64" s="149"/>
      <c r="DY64" s="149"/>
      <c r="DZ64" s="149"/>
      <c r="EA64" s="149"/>
      <c r="EB64" s="149"/>
      <c r="EC64" s="149"/>
      <c r="ED64" s="149"/>
      <c r="EE64" s="149"/>
      <c r="EF64" s="149"/>
      <c r="EG64" s="149"/>
      <c r="EH64" s="149"/>
      <c r="EI64" s="149"/>
      <c r="EJ64" s="149"/>
      <c r="EK64" s="149"/>
      <c r="EL64" s="149"/>
    </row>
    <row r="65" spans="1:145" ht="11.1" customHeight="1">
      <c r="A65" s="410"/>
      <c r="B65" s="411" t="str">
        <f>IF($B$56=0,BR65,IF($B$56=0.5,BT65,IF($B$56=1,"","")))</f>
        <v/>
      </c>
      <c r="C65" s="412"/>
      <c r="D65" s="412"/>
      <c r="E65" s="412"/>
      <c r="F65" s="412"/>
      <c r="G65" s="413"/>
      <c r="H65" s="420" t="str">
        <f>IFERROR(BP65,"")</f>
        <v/>
      </c>
      <c r="I65" s="421"/>
      <c r="J65" s="421"/>
      <c r="K65" s="421"/>
      <c r="L65" s="421"/>
      <c r="M65" s="421"/>
      <c r="N65" s="421"/>
      <c r="O65" s="421"/>
      <c r="P65" s="421"/>
      <c r="Q65" s="421"/>
      <c r="R65" s="421"/>
      <c r="S65" s="421"/>
      <c r="T65" s="421"/>
      <c r="U65" s="421"/>
      <c r="V65" s="421"/>
      <c r="W65" s="422"/>
      <c r="X65" s="393" t="str">
        <f t="shared" ref="X65" si="5">IF($H65="","",IF($B$56=0,BQ65,IF($B$56=0.5,BS65,IF($B$56=1,BU65,""))))</f>
        <v/>
      </c>
      <c r="Y65" s="394"/>
      <c r="Z65" s="394"/>
      <c r="AA65" s="394"/>
      <c r="AB65" s="394"/>
      <c r="AC65" s="394"/>
      <c r="AD65" s="394"/>
      <c r="AE65" s="420" t="str">
        <f t="shared" ref="AE65" si="6">IF($H65="","",IF(BQ65=0,0,BV65))</f>
        <v/>
      </c>
      <c r="AF65" s="421"/>
      <c r="AG65" s="421"/>
      <c r="AH65" s="421"/>
      <c r="AI65" s="422"/>
      <c r="AJ65" s="558"/>
      <c r="AK65" s="559"/>
      <c r="AL65" s="559"/>
      <c r="AM65" s="559"/>
      <c r="AN65" s="560"/>
      <c r="AO65" s="390" t="str">
        <f t="shared" ref="AO65" si="7">IF(AJ65="","",IFERROR(X65*AJ65,""))</f>
        <v/>
      </c>
      <c r="AP65" s="391"/>
      <c r="AQ65" s="391"/>
      <c r="AR65" s="391"/>
      <c r="AS65" s="391"/>
      <c r="AT65" s="391"/>
      <c r="AU65" s="392"/>
      <c r="AV65" s="567"/>
      <c r="AW65" s="568"/>
      <c r="AX65" s="568"/>
      <c r="AY65" s="568"/>
      <c r="AZ65" s="568"/>
      <c r="BA65" s="569"/>
      <c r="BB65" s="405"/>
      <c r="BE65" s="154"/>
      <c r="BM65" s="383">
        <v>3</v>
      </c>
      <c r="BN65" s="383"/>
      <c r="BO65" s="383"/>
      <c r="BP65" s="406" t="e">
        <f>VLOOKUP(BM65,設備機器一覧!K:L,2,FALSE)</f>
        <v>#N/A</v>
      </c>
      <c r="BQ65" s="409">
        <f>IFERROR(VLOOKUP(BP65,設備機器一覧!C:G,2,FALSE),0)</f>
        <v>0</v>
      </c>
      <c r="BR65" s="388" t="str">
        <f>IFERROR(VLOOKUP(BP65,設備機器一覧!C:G,3,FALSE),"")</f>
        <v/>
      </c>
      <c r="BS65" s="387">
        <f>IFERROR(VLOOKUP(BP65,設備機器一覧!C:G,4,FALSE),0)</f>
        <v>0</v>
      </c>
      <c r="BT65" s="388" t="str">
        <f>IFERROR(VLOOKUP(BP65,設備機器一覧!C:G,5,FALSE),"")</f>
        <v/>
      </c>
      <c r="BU65" s="388">
        <v>0</v>
      </c>
      <c r="BV65" s="388" t="str">
        <f>IFERROR(VLOOKUP(BP65,設備機器一覧!C:H,6,FALSE),"")</f>
        <v/>
      </c>
      <c r="BZ65" s="94"/>
      <c r="CA65" s="94"/>
      <c r="CN65" s="153"/>
      <c r="CO65" s="438"/>
      <c r="CP65" s="438"/>
      <c r="CQ65" s="438"/>
      <c r="CR65" s="438"/>
      <c r="CS65" s="438"/>
      <c r="CT65" s="149"/>
      <c r="CU65" s="149"/>
      <c r="CV65" s="149"/>
      <c r="CW65" s="149"/>
      <c r="CX65" s="149"/>
      <c r="CY65" s="149"/>
      <c r="CZ65" s="149"/>
      <c r="DA65" s="149"/>
      <c r="DB65" s="149"/>
      <c r="DC65" s="149"/>
      <c r="DD65" s="149"/>
      <c r="DE65" s="149"/>
      <c r="DF65" s="149"/>
      <c r="DG65" s="149"/>
      <c r="DH65" s="149"/>
      <c r="DI65" s="149"/>
      <c r="DJ65" s="149"/>
      <c r="DK65" s="149"/>
      <c r="DL65" s="149"/>
      <c r="DM65" s="149"/>
      <c r="DN65" s="149"/>
      <c r="DO65" s="149"/>
      <c r="DP65" s="149"/>
      <c r="DQ65" s="149"/>
      <c r="DR65" s="149"/>
      <c r="DS65" s="149"/>
      <c r="DT65" s="149"/>
      <c r="DU65" s="149"/>
      <c r="DV65" s="149"/>
      <c r="DW65" s="149"/>
      <c r="DX65" s="149"/>
      <c r="DY65" s="149"/>
      <c r="DZ65" s="149"/>
      <c r="EA65" s="149"/>
      <c r="EB65" s="149"/>
      <c r="EC65" s="149"/>
      <c r="ED65" s="149"/>
      <c r="EE65" s="149"/>
      <c r="EF65" s="149"/>
      <c r="EG65" s="149"/>
      <c r="EH65" s="149"/>
      <c r="EI65" s="149"/>
      <c r="EJ65" s="149"/>
      <c r="EK65" s="149"/>
      <c r="EL65" s="149"/>
    </row>
    <row r="66" spans="1:145" ht="11.1" customHeight="1">
      <c r="A66" s="410"/>
      <c r="B66" s="414"/>
      <c r="C66" s="415"/>
      <c r="D66" s="415"/>
      <c r="E66" s="415"/>
      <c r="F66" s="415"/>
      <c r="G66" s="416"/>
      <c r="H66" s="423"/>
      <c r="I66" s="424"/>
      <c r="J66" s="424"/>
      <c r="K66" s="424"/>
      <c r="L66" s="424"/>
      <c r="M66" s="424"/>
      <c r="N66" s="424"/>
      <c r="O66" s="424"/>
      <c r="P66" s="424"/>
      <c r="Q66" s="424"/>
      <c r="R66" s="424"/>
      <c r="S66" s="424"/>
      <c r="T66" s="424"/>
      <c r="U66" s="424"/>
      <c r="V66" s="424"/>
      <c r="W66" s="425"/>
      <c r="X66" s="393"/>
      <c r="Y66" s="394"/>
      <c r="Z66" s="394"/>
      <c r="AA66" s="394"/>
      <c r="AB66" s="394"/>
      <c r="AC66" s="394"/>
      <c r="AD66" s="394"/>
      <c r="AE66" s="423"/>
      <c r="AF66" s="424"/>
      <c r="AG66" s="424"/>
      <c r="AH66" s="424"/>
      <c r="AI66" s="425"/>
      <c r="AJ66" s="561"/>
      <c r="AK66" s="562"/>
      <c r="AL66" s="562"/>
      <c r="AM66" s="562"/>
      <c r="AN66" s="563"/>
      <c r="AO66" s="393"/>
      <c r="AP66" s="394"/>
      <c r="AQ66" s="394"/>
      <c r="AR66" s="394"/>
      <c r="AS66" s="394"/>
      <c r="AT66" s="394"/>
      <c r="AU66" s="395"/>
      <c r="AV66" s="570"/>
      <c r="AW66" s="571"/>
      <c r="AX66" s="571"/>
      <c r="AY66" s="571"/>
      <c r="AZ66" s="571"/>
      <c r="BA66" s="572"/>
      <c r="BB66" s="405"/>
      <c r="BE66" s="154"/>
      <c r="BM66" s="383"/>
      <c r="BN66" s="383"/>
      <c r="BO66" s="383"/>
      <c r="BP66" s="407"/>
      <c r="BQ66" s="409"/>
      <c r="BR66" s="388"/>
      <c r="BS66" s="387"/>
      <c r="BT66" s="388"/>
      <c r="BU66" s="388"/>
      <c r="BV66" s="388"/>
      <c r="BZ66" s="94"/>
      <c r="CA66" s="94"/>
      <c r="CN66" s="153"/>
      <c r="CO66" s="438"/>
      <c r="CP66" s="438"/>
      <c r="CQ66" s="438"/>
      <c r="CR66" s="438"/>
      <c r="CS66" s="438"/>
      <c r="CT66" s="149"/>
      <c r="CU66" s="149"/>
      <c r="CV66" s="149"/>
      <c r="CW66" s="149"/>
      <c r="CX66" s="149"/>
      <c r="CY66" s="149"/>
      <c r="CZ66" s="149"/>
      <c r="DA66" s="149"/>
      <c r="DB66" s="149"/>
      <c r="DC66" s="149"/>
      <c r="DD66" s="149"/>
      <c r="DE66" s="149"/>
      <c r="DF66" s="149"/>
      <c r="DG66" s="149"/>
      <c r="DH66" s="149"/>
      <c r="DI66" s="149"/>
      <c r="DJ66" s="149"/>
      <c r="DK66" s="149"/>
      <c r="DL66" s="149"/>
      <c r="DM66" s="149"/>
      <c r="DN66" s="149"/>
      <c r="DO66" s="149"/>
      <c r="DP66" s="149"/>
      <c r="DQ66" s="149"/>
      <c r="DR66" s="149"/>
      <c r="DS66" s="149"/>
      <c r="DT66" s="149"/>
      <c r="DU66" s="149"/>
      <c r="DV66" s="149"/>
      <c r="DW66" s="149"/>
      <c r="DX66" s="149"/>
      <c r="DY66" s="149"/>
      <c r="DZ66" s="149"/>
      <c r="EA66" s="149"/>
      <c r="EB66" s="149"/>
      <c r="EC66" s="149"/>
      <c r="ED66" s="149"/>
      <c r="EE66" s="149"/>
      <c r="EF66" s="149"/>
      <c r="EG66" s="149"/>
      <c r="EH66" s="149"/>
      <c r="EI66" s="149"/>
      <c r="EJ66" s="149"/>
      <c r="EK66" s="149"/>
      <c r="EL66" s="149"/>
    </row>
    <row r="67" spans="1:145" ht="11.1" customHeight="1">
      <c r="A67" s="410"/>
      <c r="B67" s="417"/>
      <c r="C67" s="418"/>
      <c r="D67" s="418"/>
      <c r="E67" s="418"/>
      <c r="F67" s="418"/>
      <c r="G67" s="419"/>
      <c r="H67" s="426"/>
      <c r="I67" s="427"/>
      <c r="J67" s="427"/>
      <c r="K67" s="427"/>
      <c r="L67" s="427"/>
      <c r="M67" s="427"/>
      <c r="N67" s="427"/>
      <c r="O67" s="427"/>
      <c r="P67" s="427"/>
      <c r="Q67" s="427"/>
      <c r="R67" s="427"/>
      <c r="S67" s="427"/>
      <c r="T67" s="427"/>
      <c r="U67" s="427"/>
      <c r="V67" s="427"/>
      <c r="W67" s="428"/>
      <c r="X67" s="150" t="s">
        <v>376</v>
      </c>
      <c r="Y67" s="389" t="str">
        <f t="shared" ref="Y67" si="8">IF($H65="","",IF($B$56=0,"",BQ65))</f>
        <v/>
      </c>
      <c r="Z67" s="389"/>
      <c r="AA67" s="389"/>
      <c r="AB67" s="389"/>
      <c r="AC67" s="389"/>
      <c r="AD67" s="151" t="s">
        <v>377</v>
      </c>
      <c r="AE67" s="426"/>
      <c r="AF67" s="427"/>
      <c r="AG67" s="427"/>
      <c r="AH67" s="427"/>
      <c r="AI67" s="428"/>
      <c r="AJ67" s="564"/>
      <c r="AK67" s="565"/>
      <c r="AL67" s="565"/>
      <c r="AM67" s="565"/>
      <c r="AN67" s="566"/>
      <c r="AO67" s="150" t="s">
        <v>376</v>
      </c>
      <c r="AP67" s="389" t="str">
        <f t="shared" ref="AP67" si="9">IF(AJ65="","",IF($B$56=0,"",IFERROR(Y67*AJ65,"")))</f>
        <v/>
      </c>
      <c r="AQ67" s="389"/>
      <c r="AR67" s="389"/>
      <c r="AS67" s="389"/>
      <c r="AT67" s="389"/>
      <c r="AU67" s="151" t="s">
        <v>377</v>
      </c>
      <c r="AV67" s="573"/>
      <c r="AW67" s="574"/>
      <c r="AX67" s="574"/>
      <c r="AY67" s="574"/>
      <c r="AZ67" s="574"/>
      <c r="BA67" s="575"/>
      <c r="BB67" s="405"/>
      <c r="BE67" s="154"/>
      <c r="BM67" s="383"/>
      <c r="BN67" s="383"/>
      <c r="BO67" s="383"/>
      <c r="BP67" s="408"/>
      <c r="BQ67" s="409"/>
      <c r="BR67" s="388"/>
      <c r="BS67" s="387"/>
      <c r="BT67" s="388"/>
      <c r="BU67" s="388"/>
      <c r="BV67" s="388"/>
      <c r="BZ67" s="94"/>
      <c r="CA67" s="94"/>
      <c r="CN67" s="153"/>
      <c r="CO67" s="155"/>
      <c r="CP67" s="155"/>
      <c r="CQ67" s="155"/>
      <c r="CR67" s="155"/>
      <c r="CS67" s="156"/>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row>
    <row r="68" spans="1:145" ht="11.1" customHeight="1">
      <c r="A68" s="410"/>
      <c r="B68" s="411" t="str">
        <f>IF($B$56=0,BR68,IF($B$56=0.5,BT68,IF($B$56=1,"","")))</f>
        <v/>
      </c>
      <c r="C68" s="412"/>
      <c r="D68" s="412"/>
      <c r="E68" s="412"/>
      <c r="F68" s="412"/>
      <c r="G68" s="413"/>
      <c r="H68" s="420" t="str">
        <f t="shared" ref="H68" si="10">IFERROR(BP68,"")</f>
        <v/>
      </c>
      <c r="I68" s="421"/>
      <c r="J68" s="421"/>
      <c r="K68" s="421"/>
      <c r="L68" s="421"/>
      <c r="M68" s="421"/>
      <c r="N68" s="421"/>
      <c r="O68" s="421"/>
      <c r="P68" s="421"/>
      <c r="Q68" s="421"/>
      <c r="R68" s="421"/>
      <c r="S68" s="421"/>
      <c r="T68" s="421"/>
      <c r="U68" s="421"/>
      <c r="V68" s="421"/>
      <c r="W68" s="422"/>
      <c r="X68" s="393" t="str">
        <f t="shared" ref="X68" si="11">IF($H68="","",IF($B$56=0,BQ68,IF($B$56=0.5,BS68,IF($B$56=1,BU68,""))))</f>
        <v/>
      </c>
      <c r="Y68" s="394"/>
      <c r="Z68" s="394"/>
      <c r="AA68" s="394"/>
      <c r="AB68" s="394"/>
      <c r="AC68" s="394"/>
      <c r="AD68" s="394"/>
      <c r="AE68" s="420" t="str">
        <f t="shared" ref="AE68" si="12">IF($H68="","",IF(BQ68=0,0,BV68))</f>
        <v/>
      </c>
      <c r="AF68" s="421"/>
      <c r="AG68" s="421"/>
      <c r="AH68" s="421"/>
      <c r="AI68" s="422"/>
      <c r="AJ68" s="558"/>
      <c r="AK68" s="559"/>
      <c r="AL68" s="559"/>
      <c r="AM68" s="559"/>
      <c r="AN68" s="560"/>
      <c r="AO68" s="390" t="str">
        <f t="shared" ref="AO68" si="13">IF(AJ68="","",IFERROR(X68*AJ68,""))</f>
        <v/>
      </c>
      <c r="AP68" s="391"/>
      <c r="AQ68" s="391"/>
      <c r="AR68" s="391"/>
      <c r="AS68" s="391"/>
      <c r="AT68" s="391"/>
      <c r="AU68" s="392"/>
      <c r="AV68" s="567"/>
      <c r="AW68" s="568"/>
      <c r="AX68" s="568"/>
      <c r="AY68" s="568"/>
      <c r="AZ68" s="568"/>
      <c r="BA68" s="569"/>
      <c r="BB68" s="405"/>
      <c r="BE68" s="154"/>
      <c r="BM68" s="383">
        <v>4</v>
      </c>
      <c r="BN68" s="383"/>
      <c r="BO68" s="383"/>
      <c r="BP68" s="406" t="e">
        <f>VLOOKUP(BM68,設備機器一覧!K:L,2,FALSE)</f>
        <v>#N/A</v>
      </c>
      <c r="BQ68" s="409">
        <f>IFERROR(VLOOKUP(BP68,設備機器一覧!C:G,2,FALSE),0)</f>
        <v>0</v>
      </c>
      <c r="BR68" s="388" t="str">
        <f>IFERROR(VLOOKUP(BP68,設備機器一覧!C:G,3,FALSE),"")</f>
        <v/>
      </c>
      <c r="BS68" s="387">
        <f>IFERROR(VLOOKUP(BP68,設備機器一覧!C:G,4,FALSE),0)</f>
        <v>0</v>
      </c>
      <c r="BT68" s="388" t="str">
        <f>IFERROR(VLOOKUP(BP68,設備機器一覧!C:G,5,FALSE),"")</f>
        <v/>
      </c>
      <c r="BU68" s="388">
        <v>0</v>
      </c>
      <c r="BV68" s="388" t="str">
        <f>IFERROR(VLOOKUP(BP68,設備機器一覧!C:H,6,FALSE),"")</f>
        <v/>
      </c>
      <c r="BZ68" s="94"/>
      <c r="CA68" s="94"/>
      <c r="CN68" s="153"/>
      <c r="CO68" s="156"/>
      <c r="CP68" s="156"/>
      <c r="CQ68" s="156"/>
      <c r="CR68" s="156"/>
      <c r="CS68" s="156"/>
      <c r="CT68" s="149"/>
      <c r="CU68" s="149"/>
      <c r="CV68" s="149"/>
      <c r="CW68" s="149"/>
      <c r="CX68" s="149"/>
      <c r="CY68" s="149"/>
      <c r="CZ68" s="149"/>
      <c r="DA68" s="149"/>
      <c r="DB68" s="149"/>
      <c r="DC68" s="149"/>
      <c r="DD68" s="149"/>
      <c r="DE68" s="149"/>
      <c r="DF68" s="149"/>
      <c r="DG68" s="149"/>
      <c r="DH68" s="149"/>
      <c r="DI68" s="149"/>
      <c r="DJ68" s="149"/>
      <c r="DK68" s="149"/>
      <c r="DL68" s="149"/>
      <c r="DM68" s="149"/>
      <c r="DN68" s="149"/>
      <c r="DO68" s="149"/>
      <c r="DP68" s="149"/>
      <c r="DQ68" s="149"/>
      <c r="DR68" s="149"/>
      <c r="DS68" s="149"/>
      <c r="DT68" s="149"/>
      <c r="DU68" s="149"/>
      <c r="DV68" s="149"/>
      <c r="DW68" s="149"/>
      <c r="DX68" s="149"/>
      <c r="DY68" s="149"/>
      <c r="DZ68" s="149"/>
      <c r="EA68" s="149"/>
      <c r="EB68" s="149"/>
      <c r="EC68" s="149"/>
      <c r="ED68" s="149"/>
      <c r="EE68" s="149"/>
      <c r="EF68" s="149"/>
      <c r="EG68" s="149"/>
      <c r="EH68" s="149"/>
      <c r="EI68" s="149"/>
      <c r="EJ68" s="149"/>
      <c r="EK68" s="149"/>
      <c r="EL68" s="149"/>
    </row>
    <row r="69" spans="1:145" ht="10.5" customHeight="1">
      <c r="A69" s="410"/>
      <c r="B69" s="414"/>
      <c r="C69" s="415"/>
      <c r="D69" s="415"/>
      <c r="E69" s="415"/>
      <c r="F69" s="415"/>
      <c r="G69" s="416"/>
      <c r="H69" s="423"/>
      <c r="I69" s="424"/>
      <c r="J69" s="424"/>
      <c r="K69" s="424"/>
      <c r="L69" s="424"/>
      <c r="M69" s="424"/>
      <c r="N69" s="424"/>
      <c r="O69" s="424"/>
      <c r="P69" s="424"/>
      <c r="Q69" s="424"/>
      <c r="R69" s="424"/>
      <c r="S69" s="424"/>
      <c r="T69" s="424"/>
      <c r="U69" s="424"/>
      <c r="V69" s="424"/>
      <c r="W69" s="425"/>
      <c r="X69" s="393"/>
      <c r="Y69" s="394"/>
      <c r="Z69" s="394"/>
      <c r="AA69" s="394"/>
      <c r="AB69" s="394"/>
      <c r="AC69" s="394"/>
      <c r="AD69" s="394"/>
      <c r="AE69" s="423"/>
      <c r="AF69" s="424"/>
      <c r="AG69" s="424"/>
      <c r="AH69" s="424"/>
      <c r="AI69" s="425"/>
      <c r="AJ69" s="561"/>
      <c r="AK69" s="562"/>
      <c r="AL69" s="562"/>
      <c r="AM69" s="562"/>
      <c r="AN69" s="563"/>
      <c r="AO69" s="393"/>
      <c r="AP69" s="394"/>
      <c r="AQ69" s="394"/>
      <c r="AR69" s="394"/>
      <c r="AS69" s="394"/>
      <c r="AT69" s="394"/>
      <c r="AU69" s="395"/>
      <c r="AV69" s="570"/>
      <c r="AW69" s="571"/>
      <c r="AX69" s="571"/>
      <c r="AY69" s="571"/>
      <c r="AZ69" s="571"/>
      <c r="BA69" s="572"/>
      <c r="BB69" s="405"/>
      <c r="BE69" s="154"/>
      <c r="BM69" s="383"/>
      <c r="BN69" s="383"/>
      <c r="BO69" s="383"/>
      <c r="BP69" s="407"/>
      <c r="BQ69" s="409"/>
      <c r="BR69" s="388"/>
      <c r="BS69" s="387"/>
      <c r="BT69" s="388"/>
      <c r="BU69" s="388"/>
      <c r="BV69" s="388"/>
      <c r="BZ69" s="94"/>
      <c r="CA69" s="94"/>
      <c r="CN69" s="153"/>
      <c r="CO69" s="156"/>
      <c r="CP69" s="156"/>
      <c r="CQ69" s="156"/>
      <c r="CR69" s="156"/>
      <c r="CS69" s="156"/>
      <c r="CT69" s="149"/>
      <c r="CU69" s="149"/>
      <c r="CV69" s="149"/>
      <c r="CW69" s="149"/>
      <c r="CX69" s="149"/>
      <c r="CY69" s="149"/>
      <c r="CZ69" s="149"/>
      <c r="DA69" s="149"/>
      <c r="DB69" s="149"/>
      <c r="DC69" s="149"/>
      <c r="DD69" s="149"/>
      <c r="DE69" s="149"/>
      <c r="DF69" s="149"/>
      <c r="DG69" s="149"/>
      <c r="DH69" s="149"/>
      <c r="DI69" s="149"/>
      <c r="DJ69" s="149"/>
      <c r="DK69" s="149"/>
      <c r="DL69" s="149"/>
      <c r="DM69" s="149"/>
      <c r="DN69" s="149"/>
      <c r="DO69" s="149"/>
      <c r="DP69" s="149"/>
      <c r="DQ69" s="149"/>
      <c r="DR69" s="149"/>
      <c r="DS69" s="149"/>
      <c r="DT69" s="149"/>
      <c r="DU69" s="149"/>
      <c r="DV69" s="149"/>
      <c r="DW69" s="149"/>
      <c r="DX69" s="149"/>
      <c r="DY69" s="149"/>
      <c r="DZ69" s="149"/>
      <c r="EA69" s="149"/>
      <c r="EB69" s="149"/>
      <c r="EC69" s="149"/>
      <c r="ED69" s="149"/>
      <c r="EE69" s="149"/>
      <c r="EF69" s="149"/>
      <c r="EG69" s="149"/>
      <c r="EH69" s="149"/>
      <c r="EI69" s="149"/>
      <c r="EJ69" s="149"/>
      <c r="EK69" s="149"/>
      <c r="EL69" s="149"/>
    </row>
    <row r="70" spans="1:145" ht="12" customHeight="1">
      <c r="A70" s="410"/>
      <c r="B70" s="417"/>
      <c r="C70" s="418"/>
      <c r="D70" s="418"/>
      <c r="E70" s="418"/>
      <c r="F70" s="418"/>
      <c r="G70" s="419"/>
      <c r="H70" s="426"/>
      <c r="I70" s="427"/>
      <c r="J70" s="427"/>
      <c r="K70" s="427"/>
      <c r="L70" s="427"/>
      <c r="M70" s="427"/>
      <c r="N70" s="427"/>
      <c r="O70" s="427"/>
      <c r="P70" s="427"/>
      <c r="Q70" s="427"/>
      <c r="R70" s="427"/>
      <c r="S70" s="427"/>
      <c r="T70" s="427"/>
      <c r="U70" s="427"/>
      <c r="V70" s="427"/>
      <c r="W70" s="428"/>
      <c r="X70" s="150" t="s">
        <v>376</v>
      </c>
      <c r="Y70" s="389" t="str">
        <f t="shared" ref="Y70" si="14">IF($H68="","",IF($B$56=0,"",BQ68))</f>
        <v/>
      </c>
      <c r="Z70" s="389"/>
      <c r="AA70" s="389"/>
      <c r="AB70" s="389"/>
      <c r="AC70" s="389"/>
      <c r="AD70" s="151" t="s">
        <v>377</v>
      </c>
      <c r="AE70" s="426"/>
      <c r="AF70" s="427"/>
      <c r="AG70" s="427"/>
      <c r="AH70" s="427"/>
      <c r="AI70" s="428"/>
      <c r="AJ70" s="564"/>
      <c r="AK70" s="565"/>
      <c r="AL70" s="565"/>
      <c r="AM70" s="565"/>
      <c r="AN70" s="566"/>
      <c r="AO70" s="150" t="s">
        <v>376</v>
      </c>
      <c r="AP70" s="389" t="str">
        <f t="shared" ref="AP70" si="15">IF(AJ68="","",IF($B$56=0,"",IFERROR(Y70*AJ68,"")))</f>
        <v/>
      </c>
      <c r="AQ70" s="389"/>
      <c r="AR70" s="389"/>
      <c r="AS70" s="389"/>
      <c r="AT70" s="389"/>
      <c r="AU70" s="151" t="s">
        <v>377</v>
      </c>
      <c r="AV70" s="573"/>
      <c r="AW70" s="574"/>
      <c r="AX70" s="574"/>
      <c r="AY70" s="574"/>
      <c r="AZ70" s="574"/>
      <c r="BA70" s="575"/>
      <c r="BB70" s="405"/>
      <c r="BM70" s="383"/>
      <c r="BN70" s="383"/>
      <c r="BO70" s="383"/>
      <c r="BP70" s="408"/>
      <c r="BQ70" s="409"/>
      <c r="BR70" s="388"/>
      <c r="BS70" s="387"/>
      <c r="BT70" s="388"/>
      <c r="BU70" s="388"/>
      <c r="BV70" s="388"/>
      <c r="BZ70" s="94"/>
      <c r="CA70" s="94"/>
      <c r="CN70" s="153"/>
      <c r="CO70" s="155"/>
      <c r="CP70" s="157"/>
      <c r="CQ70" s="157"/>
      <c r="CR70" s="157"/>
      <c r="CT70" s="149"/>
      <c r="CU70" s="149"/>
      <c r="CV70" s="149"/>
      <c r="CW70" s="149"/>
      <c r="CX70" s="149"/>
      <c r="CY70" s="149"/>
      <c r="CZ70" s="149"/>
      <c r="DA70" s="149"/>
      <c r="DB70" s="149"/>
      <c r="DC70" s="149"/>
      <c r="DD70" s="149"/>
      <c r="DE70" s="149"/>
      <c r="DF70" s="149"/>
      <c r="DG70" s="149"/>
      <c r="DH70" s="149"/>
      <c r="DI70" s="149"/>
      <c r="DJ70" s="149"/>
      <c r="DK70" s="149"/>
      <c r="DL70" s="149"/>
      <c r="DM70" s="149"/>
      <c r="DN70" s="149"/>
      <c r="DO70" s="149"/>
      <c r="DP70" s="149"/>
      <c r="DQ70" s="149"/>
      <c r="DR70" s="149"/>
      <c r="DS70" s="149"/>
      <c r="DT70" s="149"/>
      <c r="DU70" s="149"/>
      <c r="DV70" s="149"/>
      <c r="DW70" s="149"/>
      <c r="DX70" s="149"/>
      <c r="DY70" s="149"/>
      <c r="DZ70" s="149"/>
      <c r="EA70" s="149"/>
      <c r="EB70" s="149"/>
      <c r="EC70" s="149"/>
      <c r="ED70" s="149"/>
      <c r="EE70" s="149"/>
      <c r="EF70" s="149"/>
      <c r="EG70" s="149"/>
      <c r="EH70" s="149"/>
      <c r="EI70" s="149"/>
      <c r="EJ70" s="149"/>
      <c r="EK70" s="149"/>
      <c r="EL70" s="149"/>
    </row>
    <row r="71" spans="1:145" ht="11.1" customHeight="1">
      <c r="A71" s="410"/>
      <c r="B71" s="411" t="str">
        <f>IF($B$56=0,BR71,IF($B$56=0.5,BT71,IF($B$56=1,"","")))</f>
        <v/>
      </c>
      <c r="C71" s="412"/>
      <c r="D71" s="412"/>
      <c r="E71" s="412"/>
      <c r="F71" s="412"/>
      <c r="G71" s="413"/>
      <c r="H71" s="420" t="str">
        <f t="shared" ref="H71" si="16">IFERROR(BP71,"")</f>
        <v/>
      </c>
      <c r="I71" s="421"/>
      <c r="J71" s="421"/>
      <c r="K71" s="421"/>
      <c r="L71" s="421"/>
      <c r="M71" s="421"/>
      <c r="N71" s="421"/>
      <c r="O71" s="421"/>
      <c r="P71" s="421"/>
      <c r="Q71" s="421"/>
      <c r="R71" s="421"/>
      <c r="S71" s="421"/>
      <c r="T71" s="421"/>
      <c r="U71" s="421"/>
      <c r="V71" s="421"/>
      <c r="W71" s="422"/>
      <c r="X71" s="393" t="str">
        <f t="shared" ref="X71" si="17">IF($H71="","",IF($B$56=0,BQ71,IF($B$56=0.5,BS71,IF($B$56=1,BU71,""))))</f>
        <v/>
      </c>
      <c r="Y71" s="394"/>
      <c r="Z71" s="394"/>
      <c r="AA71" s="394"/>
      <c r="AB71" s="394"/>
      <c r="AC71" s="394"/>
      <c r="AD71" s="394"/>
      <c r="AE71" s="420" t="str">
        <f t="shared" ref="AE71" si="18">IF($H71="","",IF(BQ71=0,0,BV71))</f>
        <v/>
      </c>
      <c r="AF71" s="421"/>
      <c r="AG71" s="421"/>
      <c r="AH71" s="421"/>
      <c r="AI71" s="422"/>
      <c r="AJ71" s="558"/>
      <c r="AK71" s="559"/>
      <c r="AL71" s="559"/>
      <c r="AM71" s="559"/>
      <c r="AN71" s="560"/>
      <c r="AO71" s="390" t="str">
        <f t="shared" ref="AO71" si="19">IF(AJ71="","",IFERROR(X71*AJ71,""))</f>
        <v/>
      </c>
      <c r="AP71" s="391"/>
      <c r="AQ71" s="391"/>
      <c r="AR71" s="391"/>
      <c r="AS71" s="391"/>
      <c r="AT71" s="391"/>
      <c r="AU71" s="392"/>
      <c r="AV71" s="567"/>
      <c r="AW71" s="568"/>
      <c r="AX71" s="568"/>
      <c r="AY71" s="568"/>
      <c r="AZ71" s="568"/>
      <c r="BA71" s="569"/>
      <c r="BB71" s="405"/>
      <c r="BM71" s="383">
        <v>5</v>
      </c>
      <c r="BN71" s="383"/>
      <c r="BO71" s="383"/>
      <c r="BP71" s="406" t="e">
        <f>VLOOKUP(BM71,設備機器一覧!K:L,2,FALSE)</f>
        <v>#N/A</v>
      </c>
      <c r="BQ71" s="409">
        <f>IFERROR(VLOOKUP(BP71,設備機器一覧!C:G,2,FALSE),0)</f>
        <v>0</v>
      </c>
      <c r="BR71" s="388" t="str">
        <f>IFERROR(VLOOKUP(BP71,設備機器一覧!C:G,3,FALSE),"")</f>
        <v/>
      </c>
      <c r="BS71" s="387">
        <f>IFERROR(VLOOKUP(BP71,設備機器一覧!C:G,4,FALSE),0)</f>
        <v>0</v>
      </c>
      <c r="BT71" s="388" t="str">
        <f>IFERROR(VLOOKUP(BP71,設備機器一覧!C:G,5,FALSE),"")</f>
        <v/>
      </c>
      <c r="BU71" s="388">
        <v>0</v>
      </c>
      <c r="BV71" s="388" t="str">
        <f>IFERROR(VLOOKUP(BP71,設備機器一覧!C:H,6,FALSE),"")</f>
        <v/>
      </c>
      <c r="BZ71" s="94"/>
      <c r="CA71" s="94"/>
      <c r="CN71" s="153"/>
      <c r="CO71" s="155"/>
      <c r="CP71" s="157"/>
      <c r="CQ71" s="157"/>
      <c r="CR71" s="157"/>
      <c r="CT71" s="149"/>
      <c r="CU71" s="149"/>
      <c r="CV71" s="149"/>
      <c r="CW71" s="149"/>
      <c r="CX71" s="149"/>
      <c r="CY71" s="149"/>
      <c r="CZ71" s="149"/>
      <c r="DA71" s="149"/>
      <c r="DB71" s="149"/>
      <c r="DC71" s="149"/>
      <c r="DD71" s="149"/>
      <c r="DE71" s="149"/>
      <c r="DF71" s="149"/>
      <c r="DG71" s="149"/>
      <c r="DH71" s="149"/>
      <c r="DI71" s="149"/>
      <c r="DJ71" s="149"/>
      <c r="DK71" s="149"/>
      <c r="DL71" s="149"/>
      <c r="DM71" s="149"/>
      <c r="DN71" s="149"/>
      <c r="DO71" s="149"/>
      <c r="DP71" s="149"/>
      <c r="DQ71" s="149"/>
      <c r="DR71" s="149"/>
      <c r="DS71" s="149"/>
      <c r="DT71" s="149"/>
      <c r="DU71" s="149"/>
      <c r="DV71" s="149"/>
      <c r="DW71" s="149"/>
      <c r="DX71" s="149"/>
      <c r="DY71" s="149"/>
      <c r="DZ71" s="149"/>
      <c r="EA71" s="149"/>
      <c r="EB71" s="149"/>
      <c r="EC71" s="149"/>
      <c r="ED71" s="149"/>
      <c r="EE71" s="149"/>
      <c r="EF71" s="149"/>
      <c r="EG71" s="149"/>
      <c r="EH71" s="149"/>
      <c r="EI71" s="149"/>
      <c r="EJ71" s="149"/>
      <c r="EK71" s="149"/>
      <c r="EL71" s="149"/>
    </row>
    <row r="72" spans="1:145" ht="11.1" customHeight="1">
      <c r="A72" s="410"/>
      <c r="B72" s="414"/>
      <c r="C72" s="415"/>
      <c r="D72" s="415"/>
      <c r="E72" s="415"/>
      <c r="F72" s="415"/>
      <c r="G72" s="416"/>
      <c r="H72" s="423"/>
      <c r="I72" s="424"/>
      <c r="J72" s="424"/>
      <c r="K72" s="424"/>
      <c r="L72" s="424"/>
      <c r="M72" s="424"/>
      <c r="N72" s="424"/>
      <c r="O72" s="424"/>
      <c r="P72" s="424"/>
      <c r="Q72" s="424"/>
      <c r="R72" s="424"/>
      <c r="S72" s="424"/>
      <c r="T72" s="424"/>
      <c r="U72" s="424"/>
      <c r="V72" s="424"/>
      <c r="W72" s="425"/>
      <c r="X72" s="393"/>
      <c r="Y72" s="394"/>
      <c r="Z72" s="394"/>
      <c r="AA72" s="394"/>
      <c r="AB72" s="394"/>
      <c r="AC72" s="394"/>
      <c r="AD72" s="394"/>
      <c r="AE72" s="423"/>
      <c r="AF72" s="424"/>
      <c r="AG72" s="424"/>
      <c r="AH72" s="424"/>
      <c r="AI72" s="425"/>
      <c r="AJ72" s="561"/>
      <c r="AK72" s="562"/>
      <c r="AL72" s="562"/>
      <c r="AM72" s="562"/>
      <c r="AN72" s="563"/>
      <c r="AO72" s="393"/>
      <c r="AP72" s="394"/>
      <c r="AQ72" s="394"/>
      <c r="AR72" s="394"/>
      <c r="AS72" s="394"/>
      <c r="AT72" s="394"/>
      <c r="AU72" s="395"/>
      <c r="AV72" s="570"/>
      <c r="AW72" s="571"/>
      <c r="AX72" s="571"/>
      <c r="AY72" s="571"/>
      <c r="AZ72" s="571"/>
      <c r="BA72" s="572"/>
      <c r="BB72" s="405"/>
      <c r="BM72" s="383"/>
      <c r="BN72" s="383"/>
      <c r="BO72" s="383"/>
      <c r="BP72" s="407"/>
      <c r="BQ72" s="409"/>
      <c r="BR72" s="388"/>
      <c r="BS72" s="387"/>
      <c r="BT72" s="388"/>
      <c r="BU72" s="388"/>
      <c r="BV72" s="388"/>
      <c r="BZ72" s="94"/>
      <c r="CA72" s="94"/>
      <c r="CN72" s="153"/>
      <c r="CO72" s="155"/>
      <c r="CP72" s="157"/>
      <c r="CQ72" s="157"/>
      <c r="CR72" s="157"/>
      <c r="CT72" s="149"/>
      <c r="CU72" s="149"/>
      <c r="CV72" s="149"/>
      <c r="CW72" s="149"/>
      <c r="CX72" s="149"/>
      <c r="CY72" s="149"/>
      <c r="CZ72" s="149"/>
      <c r="DA72" s="149"/>
      <c r="DB72" s="149"/>
      <c r="DC72" s="149"/>
      <c r="DD72" s="149"/>
      <c r="DE72" s="149"/>
      <c r="DF72" s="149"/>
      <c r="DG72" s="149"/>
      <c r="DH72" s="149"/>
      <c r="DI72" s="149"/>
      <c r="DJ72" s="149"/>
      <c r="DK72" s="149"/>
      <c r="DL72" s="149"/>
      <c r="DM72" s="149"/>
      <c r="DN72" s="149"/>
      <c r="DO72" s="149"/>
      <c r="DP72" s="149"/>
      <c r="DQ72" s="149"/>
      <c r="DR72" s="149"/>
      <c r="DS72" s="149"/>
      <c r="DT72" s="149"/>
      <c r="DU72" s="149"/>
      <c r="DV72" s="149"/>
      <c r="DW72" s="149"/>
      <c r="DX72" s="149"/>
      <c r="DY72" s="149"/>
      <c r="DZ72" s="149"/>
      <c r="EA72" s="149"/>
      <c r="EB72" s="149"/>
      <c r="EC72" s="149"/>
      <c r="ED72" s="149"/>
      <c r="EE72" s="149"/>
      <c r="EF72" s="149"/>
      <c r="EG72" s="149"/>
      <c r="EH72" s="149"/>
      <c r="EI72" s="149"/>
      <c r="EJ72" s="149"/>
      <c r="EK72" s="149"/>
      <c r="EL72" s="149"/>
    </row>
    <row r="73" spans="1:145" ht="11.1" customHeight="1">
      <c r="A73" s="410"/>
      <c r="B73" s="417"/>
      <c r="C73" s="418"/>
      <c r="D73" s="418"/>
      <c r="E73" s="418"/>
      <c r="F73" s="418"/>
      <c r="G73" s="419"/>
      <c r="H73" s="426"/>
      <c r="I73" s="427"/>
      <c r="J73" s="427"/>
      <c r="K73" s="427"/>
      <c r="L73" s="427"/>
      <c r="M73" s="427"/>
      <c r="N73" s="427"/>
      <c r="O73" s="427"/>
      <c r="P73" s="427"/>
      <c r="Q73" s="427"/>
      <c r="R73" s="427"/>
      <c r="S73" s="427"/>
      <c r="T73" s="427"/>
      <c r="U73" s="427"/>
      <c r="V73" s="427"/>
      <c r="W73" s="428"/>
      <c r="X73" s="150" t="s">
        <v>376</v>
      </c>
      <c r="Y73" s="389" t="str">
        <f t="shared" ref="Y73" si="20">IF($H71="","",IF($B$56=0,"",BQ71))</f>
        <v/>
      </c>
      <c r="Z73" s="389"/>
      <c r="AA73" s="389"/>
      <c r="AB73" s="389"/>
      <c r="AC73" s="389"/>
      <c r="AD73" s="151" t="s">
        <v>377</v>
      </c>
      <c r="AE73" s="426"/>
      <c r="AF73" s="427"/>
      <c r="AG73" s="427"/>
      <c r="AH73" s="427"/>
      <c r="AI73" s="428"/>
      <c r="AJ73" s="564"/>
      <c r="AK73" s="565"/>
      <c r="AL73" s="565"/>
      <c r="AM73" s="565"/>
      <c r="AN73" s="566"/>
      <c r="AO73" s="150" t="s">
        <v>376</v>
      </c>
      <c r="AP73" s="389" t="str">
        <f t="shared" ref="AP73" si="21">IF(AJ71="","",IF($B$56=0,"",IFERROR(Y73*AJ71,"")))</f>
        <v/>
      </c>
      <c r="AQ73" s="389"/>
      <c r="AR73" s="389"/>
      <c r="AS73" s="389"/>
      <c r="AT73" s="389"/>
      <c r="AU73" s="151" t="s">
        <v>377</v>
      </c>
      <c r="AV73" s="573"/>
      <c r="AW73" s="574"/>
      <c r="AX73" s="574"/>
      <c r="AY73" s="574"/>
      <c r="AZ73" s="574"/>
      <c r="BA73" s="575"/>
      <c r="BB73" s="405"/>
      <c r="BM73" s="383"/>
      <c r="BN73" s="383"/>
      <c r="BO73" s="383"/>
      <c r="BP73" s="408"/>
      <c r="BQ73" s="409"/>
      <c r="BR73" s="388"/>
      <c r="BS73" s="387"/>
      <c r="BT73" s="388"/>
      <c r="BU73" s="388"/>
      <c r="BV73" s="388"/>
      <c r="BZ73" s="94"/>
      <c r="CA73" s="94"/>
      <c r="CN73" s="153"/>
      <c r="CO73" s="155"/>
      <c r="CP73" s="157"/>
      <c r="CQ73" s="157"/>
      <c r="CR73" s="157"/>
      <c r="CT73" s="149"/>
      <c r="CU73" s="149"/>
      <c r="CV73" s="149"/>
      <c r="CW73" s="149"/>
      <c r="CX73" s="149"/>
      <c r="CY73" s="149"/>
      <c r="CZ73" s="149"/>
      <c r="DA73" s="149"/>
      <c r="DB73" s="149"/>
      <c r="DC73" s="149"/>
      <c r="DD73" s="149"/>
      <c r="DE73" s="149"/>
      <c r="DF73" s="149"/>
      <c r="DG73" s="149"/>
      <c r="DH73" s="149"/>
      <c r="DI73" s="149"/>
      <c r="DJ73" s="149"/>
      <c r="DK73" s="149"/>
      <c r="DL73" s="149"/>
      <c r="DM73" s="149"/>
      <c r="DN73" s="149"/>
      <c r="DO73" s="149"/>
      <c r="DP73" s="149"/>
      <c r="DQ73" s="149"/>
      <c r="DR73" s="149"/>
      <c r="DS73" s="149"/>
      <c r="DT73" s="149"/>
      <c r="DU73" s="149"/>
      <c r="DV73" s="149"/>
      <c r="DW73" s="149"/>
      <c r="DX73" s="149"/>
      <c r="DY73" s="149"/>
      <c r="DZ73" s="149"/>
      <c r="EA73" s="149"/>
      <c r="EB73" s="149"/>
      <c r="EC73" s="149"/>
      <c r="ED73" s="149"/>
      <c r="EE73" s="149"/>
      <c r="EF73" s="149"/>
      <c r="EG73" s="149"/>
      <c r="EH73" s="149"/>
      <c r="EI73" s="149"/>
      <c r="EJ73" s="149"/>
      <c r="EK73" s="149"/>
      <c r="EL73" s="149"/>
    </row>
    <row r="74" spans="1:145" ht="11.1" customHeight="1">
      <c r="B74" s="382" t="str">
        <f>IF(設備機器一覧!J112=0,"",IF(設備機器一覧!J112&gt;10,"使用する機器の合計が11件以上の場合はセンター職員にお問い合わせ願います",設備機器一覧!J112))</f>
        <v/>
      </c>
      <c r="C74" s="38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E74" s="158"/>
      <c r="BM74" s="383"/>
      <c r="BN74" s="383"/>
      <c r="BO74" s="383"/>
      <c r="BP74" s="384"/>
      <c r="BQ74" s="385"/>
      <c r="BR74" s="357"/>
      <c r="BS74" s="385"/>
      <c r="BT74" s="357"/>
      <c r="BU74" s="357"/>
      <c r="BV74" s="357"/>
      <c r="BW74" s="159"/>
      <c r="BX74" s="160"/>
      <c r="BY74" s="160"/>
      <c r="BZ74" s="94"/>
      <c r="CA74" s="94"/>
      <c r="CQ74" s="153"/>
      <c r="CR74" s="155"/>
      <c r="CS74" s="157"/>
      <c r="CT74" s="157"/>
      <c r="CU74" s="157"/>
      <c r="CW74" s="149"/>
      <c r="CX74" s="149"/>
      <c r="CY74" s="149"/>
      <c r="CZ74" s="149"/>
      <c r="DA74" s="149"/>
      <c r="DB74" s="149"/>
      <c r="DC74" s="149"/>
      <c r="DD74" s="149"/>
      <c r="DE74" s="149"/>
      <c r="DF74" s="149"/>
      <c r="DG74" s="149"/>
      <c r="DH74" s="149"/>
      <c r="DI74" s="149"/>
      <c r="DJ74" s="149"/>
      <c r="DK74" s="149"/>
      <c r="DL74" s="149"/>
      <c r="DM74" s="149"/>
      <c r="DN74" s="149"/>
      <c r="DO74" s="149"/>
      <c r="DP74" s="149"/>
      <c r="DQ74" s="149"/>
      <c r="DR74" s="149"/>
      <c r="DS74" s="149"/>
      <c r="DT74" s="149"/>
      <c r="DU74" s="149"/>
      <c r="DV74" s="149"/>
      <c r="DW74" s="149"/>
      <c r="DX74" s="149"/>
      <c r="DY74" s="149"/>
      <c r="DZ74" s="149"/>
      <c r="EA74" s="149"/>
      <c r="EB74" s="149"/>
      <c r="EC74" s="149"/>
      <c r="ED74" s="149"/>
      <c r="EE74" s="149"/>
      <c r="EF74" s="149"/>
      <c r="EG74" s="149"/>
      <c r="EH74" s="149"/>
      <c r="EI74" s="149"/>
      <c r="EJ74" s="149"/>
      <c r="EK74" s="149"/>
      <c r="EL74" s="149"/>
      <c r="EM74" s="149"/>
      <c r="EN74" s="149"/>
      <c r="EO74" s="149"/>
    </row>
    <row r="75" spans="1:145" ht="11.25" customHeight="1">
      <c r="B75" s="358" t="s">
        <v>489</v>
      </c>
      <c r="C75" s="359"/>
      <c r="D75" s="359"/>
      <c r="E75" s="359"/>
      <c r="F75" s="359"/>
      <c r="G75" s="364" t="s">
        <v>4</v>
      </c>
      <c r="H75" s="365"/>
      <c r="I75" s="368" t="str">
        <f>IF(B56=1,0,IF(SUM(AO59,AO62,AO65,AO68,AO71)&gt;0,SUM(AO59,AO62,AO65,AO68,AO71),""))</f>
        <v/>
      </c>
      <c r="J75" s="369"/>
      <c r="K75" s="369"/>
      <c r="L75" s="369"/>
      <c r="M75" s="369"/>
      <c r="N75" s="369"/>
      <c r="O75" s="369"/>
      <c r="P75" s="369"/>
      <c r="Q75" s="369"/>
      <c r="R75" s="161"/>
      <c r="S75" s="352" t="str">
        <f>IF($B$56=0,"","←減免後の金額(支払額)")</f>
        <v/>
      </c>
      <c r="T75" s="353"/>
      <c r="U75" s="353"/>
      <c r="V75" s="353"/>
      <c r="W75" s="353"/>
      <c r="X75" s="353"/>
      <c r="Y75" s="353"/>
      <c r="Z75" s="353"/>
      <c r="AA75" s="353"/>
      <c r="AB75" s="354"/>
      <c r="AC75" s="576" t="s">
        <v>34</v>
      </c>
      <c r="AD75" s="577"/>
      <c r="AE75" s="577"/>
      <c r="AF75" s="577"/>
      <c r="AG75" s="577"/>
      <c r="AH75" s="577"/>
      <c r="AI75" s="577"/>
      <c r="AJ75" s="577"/>
      <c r="AK75" s="577"/>
      <c r="AL75" s="577"/>
      <c r="AM75" s="577"/>
      <c r="AN75" s="577"/>
      <c r="AO75" s="577"/>
      <c r="AP75" s="577"/>
      <c r="AQ75" s="577"/>
      <c r="AR75" s="577"/>
      <c r="AS75" s="577"/>
      <c r="AT75" s="577"/>
      <c r="AU75" s="577"/>
      <c r="AV75" s="577"/>
      <c r="AW75" s="577"/>
      <c r="AX75" s="577"/>
      <c r="AY75" s="577"/>
      <c r="AZ75" s="578"/>
      <c r="BA75" s="192"/>
      <c r="BB75" s="193"/>
      <c r="BC75" s="100"/>
      <c r="BD75" s="100"/>
      <c r="BE75" s="100"/>
      <c r="BF75" s="100"/>
      <c r="BG75" s="162"/>
      <c r="BH75" s="162"/>
      <c r="BI75" s="162"/>
      <c r="BJ75" s="162"/>
      <c r="BK75" s="162"/>
      <c r="BL75" s="162"/>
      <c r="BM75" s="383"/>
      <c r="BN75" s="383"/>
      <c r="BO75" s="383"/>
      <c r="BP75" s="384"/>
      <c r="BQ75" s="385"/>
      <c r="BR75" s="357"/>
      <c r="BS75" s="385"/>
      <c r="BT75" s="357"/>
      <c r="BU75" s="357"/>
      <c r="BV75" s="357"/>
      <c r="BW75" s="163"/>
      <c r="BX75" s="163"/>
      <c r="BY75" s="163"/>
      <c r="BZ75" s="94"/>
      <c r="CA75" s="94"/>
      <c r="CJ75" s="149"/>
      <c r="CK75" s="149"/>
      <c r="CL75" s="149"/>
      <c r="CM75" s="149"/>
      <c r="CN75" s="149"/>
      <c r="CO75" s="149"/>
      <c r="CP75" s="149"/>
      <c r="CQ75" s="153"/>
      <c r="CR75" s="155"/>
      <c r="CS75" s="164"/>
      <c r="CT75" s="157"/>
      <c r="CU75" s="157"/>
      <c r="CW75" s="149"/>
      <c r="CX75" s="149"/>
      <c r="CY75" s="149"/>
      <c r="CZ75" s="149"/>
      <c r="DA75" s="149"/>
      <c r="DB75" s="149"/>
      <c r="DC75" s="149"/>
      <c r="DD75" s="149"/>
      <c r="DE75" s="149"/>
    </row>
    <row r="76" spans="1:145" ht="11.25" customHeight="1">
      <c r="B76" s="360"/>
      <c r="C76" s="361"/>
      <c r="D76" s="361"/>
      <c r="E76" s="361"/>
      <c r="F76" s="361"/>
      <c r="G76" s="366"/>
      <c r="H76" s="367"/>
      <c r="I76" s="370"/>
      <c r="J76" s="370"/>
      <c r="K76" s="370"/>
      <c r="L76" s="370"/>
      <c r="M76" s="370"/>
      <c r="N76" s="370"/>
      <c r="O76" s="370"/>
      <c r="P76" s="370"/>
      <c r="Q76" s="370"/>
      <c r="R76" s="165"/>
      <c r="S76" s="352"/>
      <c r="T76" s="353"/>
      <c r="U76" s="353"/>
      <c r="V76" s="353"/>
      <c r="W76" s="353"/>
      <c r="X76" s="353"/>
      <c r="Y76" s="353"/>
      <c r="Z76" s="353"/>
      <c r="AA76" s="353"/>
      <c r="AB76" s="354"/>
      <c r="AC76" s="579"/>
      <c r="AD76" s="580"/>
      <c r="AE76" s="580"/>
      <c r="AF76" s="580"/>
      <c r="AG76" s="580"/>
      <c r="AH76" s="580"/>
      <c r="AI76" s="580"/>
      <c r="AJ76" s="580"/>
      <c r="AK76" s="580"/>
      <c r="AL76" s="580"/>
      <c r="AM76" s="580"/>
      <c r="AN76" s="580"/>
      <c r="AO76" s="580"/>
      <c r="AP76" s="580"/>
      <c r="AQ76" s="580"/>
      <c r="AR76" s="580"/>
      <c r="AS76" s="580"/>
      <c r="AT76" s="580"/>
      <c r="AU76" s="580"/>
      <c r="AV76" s="580"/>
      <c r="AW76" s="580"/>
      <c r="AX76" s="580"/>
      <c r="AY76" s="580"/>
      <c r="AZ76" s="581"/>
      <c r="BA76" s="192"/>
      <c r="BB76" s="193"/>
      <c r="BC76" s="100"/>
      <c r="BD76" s="100"/>
      <c r="BE76" s="100"/>
      <c r="BF76" s="100"/>
      <c r="BG76" s="162"/>
      <c r="BH76" s="162"/>
      <c r="BI76" s="162"/>
      <c r="BJ76" s="162"/>
      <c r="BK76" s="162"/>
      <c r="BL76" s="162"/>
      <c r="BM76" s="383"/>
      <c r="BN76" s="383"/>
      <c r="BO76" s="383"/>
      <c r="BP76" s="384"/>
      <c r="BQ76" s="385"/>
      <c r="BR76" s="357"/>
      <c r="BS76" s="385"/>
      <c r="BT76" s="357"/>
      <c r="BU76" s="357"/>
      <c r="BV76" s="357"/>
      <c r="BW76" s="163"/>
      <c r="BX76" s="163"/>
      <c r="BY76" s="163"/>
      <c r="BZ76" s="94"/>
      <c r="CA76" s="94"/>
      <c r="CJ76" s="149"/>
      <c r="CK76" s="149"/>
      <c r="CL76" s="149"/>
      <c r="CM76" s="149"/>
      <c r="CN76" s="149"/>
      <c r="CO76" s="149"/>
      <c r="CP76" s="149"/>
      <c r="CQ76" s="153"/>
      <c r="CR76" s="155"/>
      <c r="CS76" s="164"/>
      <c r="CT76" s="157"/>
      <c r="CU76" s="157"/>
      <c r="CW76" s="149"/>
      <c r="CX76" s="149"/>
      <c r="CY76" s="149"/>
      <c r="CZ76" s="149"/>
      <c r="DA76" s="149"/>
      <c r="DB76" s="149"/>
      <c r="DC76" s="149"/>
      <c r="DD76" s="149"/>
      <c r="DE76" s="149"/>
    </row>
    <row r="77" spans="1:145" ht="11.25" customHeight="1">
      <c r="B77" s="360"/>
      <c r="C77" s="361"/>
      <c r="D77" s="361"/>
      <c r="E77" s="361"/>
      <c r="F77" s="361"/>
      <c r="G77" s="166"/>
      <c r="H77" s="377" t="s">
        <v>33</v>
      </c>
      <c r="I77" s="379" t="str">
        <f>IF(SUM(AP61,AP64,AP67,AP70,AP73)&gt;0,SUM(AP61,AP64,AP67,AP70,AP73),"")</f>
        <v/>
      </c>
      <c r="J77" s="380"/>
      <c r="K77" s="380"/>
      <c r="L77" s="380"/>
      <c r="M77" s="380"/>
      <c r="N77" s="380"/>
      <c r="O77" s="380"/>
      <c r="P77" s="380"/>
      <c r="Q77" s="380"/>
      <c r="R77" s="350" t="s">
        <v>32</v>
      </c>
      <c r="S77" s="352" t="str">
        <f>IF($B$56=0,"","←減免前の金額(参考)")</f>
        <v/>
      </c>
      <c r="T77" s="353"/>
      <c r="U77" s="353"/>
      <c r="V77" s="353"/>
      <c r="W77" s="353"/>
      <c r="X77" s="353"/>
      <c r="Y77" s="353"/>
      <c r="Z77" s="353"/>
      <c r="AA77" s="353"/>
      <c r="AB77" s="354"/>
      <c r="AC77" s="591" t="s">
        <v>35</v>
      </c>
      <c r="AD77" s="591"/>
      <c r="AE77" s="591"/>
      <c r="AF77" s="591"/>
      <c r="AG77" s="591"/>
      <c r="AH77" s="592"/>
      <c r="AI77" s="591" t="s">
        <v>36</v>
      </c>
      <c r="AJ77" s="591"/>
      <c r="AK77" s="591"/>
      <c r="AL77" s="591"/>
      <c r="AM77" s="591"/>
      <c r="AN77" s="592"/>
      <c r="AO77" s="591" t="s">
        <v>37</v>
      </c>
      <c r="AP77" s="591"/>
      <c r="AQ77" s="591"/>
      <c r="AR77" s="591"/>
      <c r="AS77" s="591"/>
      <c r="AT77" s="592"/>
      <c r="AU77" s="591" t="s">
        <v>0</v>
      </c>
      <c r="AV77" s="591"/>
      <c r="AW77" s="591"/>
      <c r="AX77" s="591"/>
      <c r="AY77" s="591"/>
      <c r="AZ77" s="591"/>
      <c r="BA77" s="194"/>
      <c r="BB77" s="193"/>
      <c r="BC77" s="100"/>
      <c r="BD77" s="100"/>
      <c r="BE77" s="100"/>
      <c r="BF77" s="100"/>
      <c r="BG77" s="162"/>
      <c r="BH77" s="162"/>
      <c r="BI77" s="162"/>
      <c r="BJ77" s="162"/>
      <c r="BK77" s="162"/>
      <c r="BL77" s="162"/>
      <c r="BM77" s="162"/>
      <c r="BN77" s="162"/>
      <c r="BO77" s="162"/>
      <c r="BP77" s="168"/>
      <c r="BQ77" s="163"/>
      <c r="BR77" s="163"/>
      <c r="BS77" s="163"/>
      <c r="BT77" s="163"/>
      <c r="BU77" s="163"/>
      <c r="BV77" s="163"/>
      <c r="BW77" s="163"/>
      <c r="BX77" s="163"/>
      <c r="BY77" s="163"/>
      <c r="BZ77" s="94"/>
      <c r="CA77" s="94"/>
      <c r="CJ77" s="149"/>
      <c r="CK77" s="149"/>
      <c r="CL77" s="149"/>
      <c r="CM77" s="149"/>
      <c r="CN77" s="149"/>
      <c r="CO77" s="149"/>
      <c r="CP77" s="149"/>
      <c r="CQ77" s="153"/>
      <c r="CR77" s="155"/>
      <c r="CS77" s="157"/>
      <c r="CT77" s="157"/>
      <c r="CU77" s="157"/>
      <c r="CW77" s="149"/>
      <c r="CX77" s="149"/>
      <c r="CY77" s="149"/>
      <c r="CZ77" s="149"/>
      <c r="DA77" s="149"/>
      <c r="DB77" s="149"/>
      <c r="DC77" s="149"/>
      <c r="DD77" s="149"/>
      <c r="DE77" s="149"/>
    </row>
    <row r="78" spans="1:145" ht="11.25" customHeight="1">
      <c r="B78" s="362"/>
      <c r="C78" s="363"/>
      <c r="D78" s="363"/>
      <c r="E78" s="363"/>
      <c r="F78" s="363"/>
      <c r="G78" s="169"/>
      <c r="H78" s="378"/>
      <c r="I78" s="381"/>
      <c r="J78" s="381"/>
      <c r="K78" s="381"/>
      <c r="L78" s="381"/>
      <c r="M78" s="381"/>
      <c r="N78" s="381"/>
      <c r="O78" s="381"/>
      <c r="P78" s="381"/>
      <c r="Q78" s="381"/>
      <c r="R78" s="351"/>
      <c r="S78" s="352"/>
      <c r="T78" s="353"/>
      <c r="U78" s="353"/>
      <c r="V78" s="353"/>
      <c r="W78" s="353"/>
      <c r="X78" s="353"/>
      <c r="Y78" s="353"/>
      <c r="Z78" s="353"/>
      <c r="AA78" s="353"/>
      <c r="AB78" s="354"/>
      <c r="AC78" s="194"/>
      <c r="AD78" s="192"/>
      <c r="AE78" s="193"/>
      <c r="AF78" s="193"/>
      <c r="AG78" s="193"/>
      <c r="AH78" s="195"/>
      <c r="AI78" s="192"/>
      <c r="AJ78" s="193"/>
      <c r="AK78" s="193"/>
      <c r="AL78" s="193"/>
      <c r="AM78" s="193"/>
      <c r="AN78" s="196"/>
      <c r="AO78" s="193"/>
      <c r="AP78" s="193"/>
      <c r="AQ78" s="193"/>
      <c r="AR78" s="193"/>
      <c r="AS78" s="193"/>
      <c r="AT78" s="197"/>
      <c r="AU78" s="193"/>
      <c r="AV78" s="193"/>
      <c r="AW78" s="193"/>
      <c r="AX78" s="193"/>
      <c r="AY78" s="193"/>
      <c r="AZ78" s="198"/>
      <c r="BA78" s="192"/>
      <c r="BB78" s="193"/>
      <c r="BC78" s="100"/>
      <c r="BD78" s="100"/>
      <c r="BE78" s="100"/>
      <c r="BF78" s="100"/>
      <c r="BG78" s="162"/>
      <c r="BH78" s="162"/>
      <c r="BI78" s="162"/>
      <c r="BJ78" s="162"/>
      <c r="BK78" s="162"/>
      <c r="BL78" s="162"/>
      <c r="BM78" s="162"/>
      <c r="BN78" s="162"/>
      <c r="BO78" s="162"/>
      <c r="BP78" s="386"/>
      <c r="BQ78" s="386"/>
      <c r="BR78" s="386"/>
      <c r="BS78" s="386"/>
      <c r="BT78" s="386"/>
      <c r="BU78" s="386"/>
      <c r="BV78" s="386"/>
      <c r="BW78" s="386"/>
      <c r="BX78" s="386"/>
      <c r="BY78" s="386"/>
      <c r="BZ78" s="94"/>
      <c r="CA78" s="94"/>
      <c r="CQ78" s="153"/>
      <c r="CR78" s="155"/>
      <c r="CS78" s="157"/>
      <c r="CT78" s="157"/>
      <c r="CU78" s="174"/>
      <c r="CV78" s="174"/>
    </row>
    <row r="79" spans="1:145" ht="11.25" customHeight="1">
      <c r="AB79" s="165"/>
      <c r="AC79" s="194"/>
      <c r="AD79" s="192"/>
      <c r="AE79" s="193"/>
      <c r="AF79" s="193"/>
      <c r="AG79" s="193"/>
      <c r="AH79" s="195"/>
      <c r="AI79" s="192"/>
      <c r="AJ79" s="193"/>
      <c r="AK79" s="193"/>
      <c r="AL79" s="193"/>
      <c r="AM79" s="193"/>
      <c r="AN79" s="199"/>
      <c r="AO79" s="193"/>
      <c r="AP79" s="193"/>
      <c r="AQ79" s="193"/>
      <c r="AR79" s="193"/>
      <c r="AS79" s="193"/>
      <c r="AT79" s="195"/>
      <c r="AU79" s="193"/>
      <c r="AV79" s="193"/>
      <c r="AW79" s="193"/>
      <c r="AX79" s="193"/>
      <c r="AY79" s="193"/>
      <c r="AZ79" s="198"/>
      <c r="BA79" s="192"/>
      <c r="BB79" s="193"/>
      <c r="BC79" s="100"/>
      <c r="BD79" s="100"/>
      <c r="BE79" s="100"/>
      <c r="BF79" s="100"/>
      <c r="BG79" s="162"/>
      <c r="BH79" s="162"/>
      <c r="BI79" s="162"/>
      <c r="BJ79" s="162"/>
      <c r="BK79" s="162"/>
      <c r="BL79" s="162"/>
      <c r="BM79" s="162"/>
      <c r="BN79" s="162"/>
      <c r="BO79" s="162"/>
      <c r="BP79" s="386"/>
      <c r="BQ79" s="386"/>
      <c r="BR79" s="386"/>
      <c r="BS79" s="386"/>
      <c r="BT79" s="386"/>
      <c r="BU79" s="386"/>
      <c r="BV79" s="386"/>
      <c r="BW79" s="386"/>
      <c r="BX79" s="386"/>
      <c r="BY79" s="386"/>
      <c r="BZ79" s="94"/>
      <c r="CA79" s="94"/>
      <c r="CQ79" s="153"/>
      <c r="CR79" s="155"/>
      <c r="CS79" s="157"/>
      <c r="CT79" s="157"/>
      <c r="CU79" s="157"/>
    </row>
    <row r="80" spans="1:145" ht="11.25" customHeight="1">
      <c r="AB80" s="165"/>
      <c r="AC80" s="200"/>
      <c r="AD80" s="201"/>
      <c r="AE80" s="202"/>
      <c r="AF80" s="202"/>
      <c r="AG80" s="202"/>
      <c r="AH80" s="203"/>
      <c r="AI80" s="201"/>
      <c r="AJ80" s="202"/>
      <c r="AK80" s="202"/>
      <c r="AL80" s="202"/>
      <c r="AM80" s="202"/>
      <c r="AN80" s="204"/>
      <c r="AO80" s="202"/>
      <c r="AP80" s="202"/>
      <c r="AQ80" s="202"/>
      <c r="AR80" s="202"/>
      <c r="AS80" s="202"/>
      <c r="AT80" s="203"/>
      <c r="AU80" s="202"/>
      <c r="AV80" s="202"/>
      <c r="AW80" s="202"/>
      <c r="AX80" s="202"/>
      <c r="AY80" s="202"/>
      <c r="AZ80" s="205"/>
      <c r="BA80" s="192"/>
      <c r="BB80" s="193"/>
      <c r="BC80" s="100"/>
      <c r="BD80" s="100"/>
      <c r="BE80" s="100"/>
      <c r="BF80" s="100"/>
      <c r="BG80" s="162"/>
      <c r="BH80" s="162"/>
      <c r="BI80" s="162"/>
      <c r="BJ80" s="162"/>
      <c r="BK80" s="162"/>
      <c r="BL80" s="162"/>
      <c r="BM80" s="162"/>
      <c r="BN80" s="162"/>
      <c r="BO80" s="162"/>
      <c r="BP80" s="386"/>
      <c r="BQ80" s="386"/>
      <c r="BR80" s="386"/>
      <c r="BS80" s="386"/>
      <c r="BT80" s="386"/>
      <c r="BU80" s="386"/>
      <c r="BV80" s="386"/>
      <c r="BW80" s="386"/>
      <c r="BX80" s="386"/>
      <c r="BY80" s="386"/>
      <c r="BZ80" s="94"/>
      <c r="CA80" s="94"/>
      <c r="CQ80" s="153"/>
      <c r="CR80" s="157"/>
      <c r="CS80" s="157"/>
      <c r="CT80" s="157"/>
      <c r="CU80" s="157"/>
    </row>
    <row r="81" spans="17:97" ht="11.25" customHeight="1">
      <c r="AB81" s="165"/>
      <c r="AC81" s="206" t="s">
        <v>38</v>
      </c>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2"/>
      <c r="AZ81" s="198"/>
      <c r="BA81" s="193"/>
      <c r="BB81" s="193"/>
      <c r="BC81" s="100"/>
      <c r="BD81" s="100"/>
      <c r="BE81" s="100"/>
      <c r="BP81" s="330"/>
      <c r="BQ81" s="330"/>
      <c r="BR81" s="330"/>
      <c r="BS81" s="330"/>
      <c r="BT81" s="330"/>
      <c r="BU81" s="330"/>
      <c r="BV81" s="330"/>
      <c r="BW81" s="330"/>
      <c r="BX81" s="330"/>
      <c r="BY81" s="330"/>
      <c r="BZ81" s="94"/>
      <c r="CA81" s="94"/>
      <c r="CO81" s="331"/>
      <c r="CP81" s="155"/>
      <c r="CQ81" s="157"/>
      <c r="CR81" s="157"/>
      <c r="CS81" s="157"/>
    </row>
    <row r="82" spans="17:97" ht="11.25" customHeight="1">
      <c r="AB82" s="165"/>
      <c r="AC82" s="207"/>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1"/>
      <c r="AZ82" s="205"/>
      <c r="BA82" s="193"/>
      <c r="BB82" s="193"/>
      <c r="BC82" s="100"/>
      <c r="BD82" s="100"/>
      <c r="BE82" s="100"/>
      <c r="BP82" s="330"/>
      <c r="BQ82" s="330"/>
      <c r="BR82" s="330"/>
      <c r="BS82" s="330"/>
      <c r="BT82" s="330"/>
      <c r="BU82" s="330"/>
      <c r="BV82" s="330"/>
      <c r="BW82" s="330"/>
      <c r="BX82" s="330"/>
      <c r="BY82" s="330"/>
      <c r="BZ82" s="94"/>
      <c r="CA82" s="94"/>
      <c r="CO82" s="332"/>
      <c r="CP82" s="157"/>
      <c r="CQ82" s="157"/>
      <c r="CR82" s="157"/>
      <c r="CS82" s="157"/>
    </row>
    <row r="83" spans="17:97" ht="11.25" customHeight="1">
      <c r="AB83" s="165"/>
      <c r="AC83" s="206" t="s">
        <v>39</v>
      </c>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2"/>
      <c r="AZ83" s="198"/>
      <c r="BA83" s="193"/>
      <c r="BB83" s="193"/>
      <c r="BC83" s="100"/>
      <c r="BD83" s="100"/>
      <c r="BE83" s="100"/>
      <c r="BP83" s="330"/>
      <c r="BQ83" s="330"/>
      <c r="BR83" s="330"/>
      <c r="BS83" s="330"/>
      <c r="BT83" s="330"/>
      <c r="BU83" s="330"/>
      <c r="BV83" s="330"/>
      <c r="BW83" s="330"/>
      <c r="BX83" s="330"/>
      <c r="BY83" s="330"/>
      <c r="BZ83" s="94"/>
      <c r="CA83" s="94"/>
      <c r="CO83" s="332"/>
      <c r="CP83" s="155"/>
      <c r="CQ83" s="157"/>
      <c r="CR83" s="157"/>
      <c r="CS83" s="157"/>
    </row>
    <row r="84" spans="17:97" ht="11.25" customHeight="1">
      <c r="Q84" s="333" t="s">
        <v>490</v>
      </c>
      <c r="R84" s="334"/>
      <c r="S84" s="334"/>
      <c r="T84" s="334"/>
      <c r="U84" s="334"/>
      <c r="V84" s="335"/>
      <c r="W84" s="339" t="s">
        <v>491</v>
      </c>
      <c r="X84" s="339"/>
      <c r="Y84" s="339"/>
      <c r="Z84" s="339"/>
      <c r="AA84" s="339"/>
      <c r="AB84" s="339"/>
      <c r="AC84" s="207"/>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1"/>
      <c r="AZ84" s="205"/>
      <c r="BA84" s="193"/>
      <c r="BB84" s="193"/>
      <c r="BC84" s="100"/>
      <c r="BD84" s="100"/>
      <c r="BE84" s="100"/>
      <c r="BP84" s="340"/>
      <c r="BQ84" s="340"/>
      <c r="BR84" s="340"/>
      <c r="BS84" s="340"/>
      <c r="BT84" s="340"/>
      <c r="BU84" s="340"/>
      <c r="BV84" s="340"/>
      <c r="BW84" s="340"/>
      <c r="BX84" s="340"/>
      <c r="BY84" s="340"/>
      <c r="BZ84" s="94"/>
      <c r="CA84" s="94"/>
      <c r="CO84" s="332"/>
      <c r="CP84" s="157"/>
      <c r="CR84" s="157"/>
      <c r="CS84" s="157"/>
    </row>
    <row r="85" spans="17:97" ht="11.25" customHeight="1">
      <c r="Q85" s="336"/>
      <c r="R85" s="337"/>
      <c r="S85" s="337"/>
      <c r="T85" s="337"/>
      <c r="U85" s="337"/>
      <c r="V85" s="338"/>
      <c r="W85" s="339"/>
      <c r="X85" s="339"/>
      <c r="Y85" s="339"/>
      <c r="Z85" s="339"/>
      <c r="AA85" s="339"/>
      <c r="AB85" s="339"/>
      <c r="AC85" s="206" t="s">
        <v>40</v>
      </c>
      <c r="AD85" s="193"/>
      <c r="AE85" s="193"/>
      <c r="AF85" s="193"/>
      <c r="AG85" s="193"/>
      <c r="AH85" s="193"/>
      <c r="AI85" s="193"/>
      <c r="AJ85" s="193"/>
      <c r="AK85" s="193"/>
      <c r="AL85" s="193"/>
      <c r="AM85" s="193"/>
      <c r="AN85" s="193"/>
      <c r="AO85" s="193"/>
      <c r="AP85" s="193"/>
      <c r="AQ85" s="193"/>
      <c r="AR85" s="193"/>
      <c r="AS85" s="193"/>
      <c r="AT85" s="193"/>
      <c r="AU85" s="193"/>
      <c r="AV85" s="193"/>
      <c r="AW85" s="193"/>
      <c r="AX85" s="193"/>
      <c r="AY85" s="192"/>
      <c r="AZ85" s="198"/>
      <c r="BA85" s="193"/>
      <c r="BB85" s="193"/>
      <c r="BC85" s="100"/>
      <c r="BD85" s="100"/>
      <c r="BE85" s="100"/>
      <c r="BP85" s="340"/>
      <c r="BQ85" s="340"/>
      <c r="BR85" s="340"/>
      <c r="BS85" s="340"/>
      <c r="BT85" s="340"/>
      <c r="BU85" s="340"/>
      <c r="BV85" s="340"/>
      <c r="BW85" s="340"/>
      <c r="BX85" s="340"/>
      <c r="BY85" s="340"/>
      <c r="BZ85" s="94"/>
      <c r="CA85" s="94"/>
    </row>
    <row r="86" spans="17:97" ht="11.25" customHeight="1">
      <c r="Q86" s="582"/>
      <c r="R86" s="583"/>
      <c r="S86" s="583"/>
      <c r="T86" s="583"/>
      <c r="U86" s="583"/>
      <c r="V86" s="584"/>
      <c r="W86" s="585"/>
      <c r="X86" s="586"/>
      <c r="Y86" s="586"/>
      <c r="Z86" s="586"/>
      <c r="AA86" s="586"/>
      <c r="AB86" s="587"/>
      <c r="AC86" s="208"/>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10"/>
      <c r="AZ86" s="211"/>
      <c r="BA86" s="193"/>
      <c r="BB86" s="193"/>
      <c r="BC86" s="100"/>
      <c r="BD86" s="100"/>
      <c r="BE86" s="100"/>
      <c r="BP86" s="340"/>
      <c r="BQ86" s="340"/>
      <c r="BR86" s="340"/>
      <c r="BS86" s="340"/>
      <c r="BT86" s="340"/>
      <c r="BU86" s="340"/>
      <c r="BV86" s="340"/>
      <c r="BW86" s="340"/>
      <c r="BX86" s="340"/>
      <c r="BY86" s="340"/>
      <c r="BZ86" s="94"/>
      <c r="CA86" s="94"/>
    </row>
    <row r="87" spans="17:97" ht="11.25" customHeight="1">
      <c r="Q87" s="585"/>
      <c r="R87" s="586"/>
      <c r="S87" s="586"/>
      <c r="T87" s="586"/>
      <c r="U87" s="586"/>
      <c r="V87" s="587"/>
      <c r="W87" s="585"/>
      <c r="X87" s="586"/>
      <c r="Y87" s="586"/>
      <c r="Z87" s="586"/>
      <c r="AA87" s="586"/>
      <c r="AB87" s="587"/>
      <c r="AC87" s="212" t="s">
        <v>41</v>
      </c>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4"/>
      <c r="AZ87" s="215"/>
      <c r="BA87" s="193"/>
      <c r="BB87" s="193"/>
      <c r="BC87" s="100"/>
      <c r="BD87" s="100"/>
      <c r="BE87" s="100"/>
      <c r="BY87" s="94"/>
      <c r="BZ87" s="94"/>
      <c r="CA87" s="94"/>
    </row>
    <row r="88" spans="17:97" ht="11.25" customHeight="1">
      <c r="Q88" s="585"/>
      <c r="R88" s="586"/>
      <c r="S88" s="586"/>
      <c r="T88" s="586"/>
      <c r="U88" s="586"/>
      <c r="V88" s="587"/>
      <c r="W88" s="585"/>
      <c r="X88" s="586"/>
      <c r="Y88" s="586"/>
      <c r="Z88" s="586"/>
      <c r="AA88" s="586"/>
      <c r="AB88" s="587"/>
      <c r="AC88" s="207"/>
      <c r="AD88" s="202"/>
      <c r="AE88" s="202"/>
      <c r="AF88" s="202"/>
      <c r="AG88" s="202"/>
      <c r="AH88" s="202"/>
      <c r="AI88" s="202"/>
      <c r="AJ88" s="202"/>
      <c r="AK88" s="202"/>
      <c r="AL88" s="202"/>
      <c r="AM88" s="202"/>
      <c r="AN88" s="202"/>
      <c r="AO88" s="202"/>
      <c r="AP88" s="202"/>
      <c r="AQ88" s="202"/>
      <c r="AR88" s="202"/>
      <c r="AS88" s="202"/>
      <c r="AT88" s="202"/>
      <c r="AU88" s="202"/>
      <c r="AV88" s="202"/>
      <c r="AW88" s="202"/>
      <c r="AX88" s="202"/>
      <c r="AY88" s="201"/>
      <c r="AZ88" s="205"/>
      <c r="BA88" s="193"/>
      <c r="BB88" s="193"/>
      <c r="BC88" s="100"/>
      <c r="BD88" s="100"/>
      <c r="BE88" s="100"/>
      <c r="BY88" s="100"/>
      <c r="BZ88" s="94"/>
      <c r="CA88" s="94"/>
    </row>
    <row r="89" spans="17:97" ht="11.25" customHeight="1">
      <c r="Q89" s="585"/>
      <c r="R89" s="586"/>
      <c r="S89" s="586"/>
      <c r="T89" s="586"/>
      <c r="U89" s="586"/>
      <c r="V89" s="587"/>
      <c r="W89" s="585"/>
      <c r="X89" s="586"/>
      <c r="Y89" s="586"/>
      <c r="Z89" s="586"/>
      <c r="AA89" s="586"/>
      <c r="AB89" s="587"/>
      <c r="AC89" s="206" t="s">
        <v>42</v>
      </c>
      <c r="AD89" s="193"/>
      <c r="AE89" s="193"/>
      <c r="AF89" s="193"/>
      <c r="AG89" s="193"/>
      <c r="AH89" s="193"/>
      <c r="AI89" s="193" t="s">
        <v>17</v>
      </c>
      <c r="AJ89" s="193"/>
      <c r="AK89" s="193"/>
      <c r="AL89" s="193"/>
      <c r="AM89" s="193"/>
      <c r="AN89" s="193"/>
      <c r="AO89" s="193"/>
      <c r="AP89" s="193"/>
      <c r="AQ89" s="193" t="s">
        <v>18</v>
      </c>
      <c r="AR89" s="193"/>
      <c r="AS89" s="193"/>
      <c r="AT89" s="193"/>
      <c r="AU89" s="193"/>
      <c r="AV89" s="193"/>
      <c r="AW89" s="193"/>
      <c r="AX89" s="193"/>
      <c r="AY89" s="192"/>
      <c r="AZ89" s="198"/>
      <c r="BA89" s="193"/>
      <c r="BB89" s="193"/>
      <c r="BC89" s="100"/>
      <c r="BD89" s="100"/>
      <c r="BE89" s="100"/>
      <c r="BY89" s="94"/>
      <c r="BZ89" s="94"/>
      <c r="CA89" s="94"/>
    </row>
    <row r="90" spans="17:97" ht="11.25" customHeight="1">
      <c r="Q90" s="588"/>
      <c r="R90" s="589"/>
      <c r="S90" s="589"/>
      <c r="T90" s="589"/>
      <c r="U90" s="589"/>
      <c r="V90" s="590"/>
      <c r="W90" s="588"/>
      <c r="X90" s="589"/>
      <c r="Y90" s="589"/>
      <c r="Z90" s="589"/>
      <c r="AA90" s="589"/>
      <c r="AB90" s="590"/>
      <c r="AC90" s="208"/>
      <c r="AD90" s="209"/>
      <c r="AE90" s="209"/>
      <c r="AF90" s="209"/>
      <c r="AG90" s="209"/>
      <c r="AH90" s="209"/>
      <c r="AI90" s="209"/>
      <c r="AJ90" s="209"/>
      <c r="AK90" s="209"/>
      <c r="AL90" s="209"/>
      <c r="AM90" s="209"/>
      <c r="AN90" s="209"/>
      <c r="AO90" s="209"/>
      <c r="AP90" s="209"/>
      <c r="AQ90" s="209"/>
      <c r="AR90" s="209"/>
      <c r="AS90" s="209"/>
      <c r="AT90" s="209"/>
      <c r="AU90" s="209"/>
      <c r="AV90" s="209"/>
      <c r="AW90" s="209"/>
      <c r="AX90" s="209"/>
      <c r="AY90" s="210"/>
      <c r="AZ90" s="211"/>
      <c r="BA90" s="193"/>
      <c r="BB90" s="193"/>
      <c r="BC90" s="100"/>
      <c r="BD90" s="100"/>
      <c r="BE90" s="100"/>
      <c r="BV90" s="111"/>
      <c r="BW90" s="155"/>
      <c r="BX90" s="157"/>
      <c r="BY90" s="100"/>
      <c r="BZ90" s="94"/>
      <c r="CA90" s="94"/>
    </row>
    <row r="91" spans="17:97" ht="11.25" customHeight="1">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W91" s="111"/>
      <c r="BX91" s="157"/>
      <c r="BY91" s="94"/>
      <c r="BZ91" s="94"/>
      <c r="CA91" s="94"/>
    </row>
    <row r="92" spans="17:97" ht="11.25" customHeight="1">
      <c r="AE92" s="100"/>
      <c r="AF92" s="100"/>
      <c r="AG92" s="100"/>
      <c r="AH92" s="100"/>
      <c r="AI92" s="100"/>
      <c r="AJ92" s="100"/>
      <c r="AK92" s="100"/>
      <c r="AL92" s="100"/>
      <c r="AM92" s="100"/>
      <c r="AN92" s="100"/>
      <c r="AO92" s="100"/>
      <c r="AP92" s="100"/>
      <c r="AQ92" s="100"/>
      <c r="AR92" s="100"/>
      <c r="AS92" s="100"/>
      <c r="AT92" s="100"/>
      <c r="AU92" s="100"/>
      <c r="AV92" s="100"/>
      <c r="AW92" s="100"/>
      <c r="AX92" s="100"/>
      <c r="AY92" s="100"/>
      <c r="BY92" s="100"/>
      <c r="BZ92" s="94"/>
      <c r="CA92" s="94"/>
    </row>
    <row r="93" spans="17:97" ht="11.25" customHeight="1">
      <c r="BY93" s="94"/>
      <c r="BZ93" s="94"/>
      <c r="CA93" s="94"/>
    </row>
    <row r="94" spans="17:97" ht="11.25" customHeight="1">
      <c r="BY94" s="100"/>
      <c r="BZ94" s="94"/>
      <c r="CA94" s="94"/>
    </row>
    <row r="95" spans="17:97" ht="11.25" customHeight="1">
      <c r="BY95" s="94"/>
      <c r="BZ95" s="94"/>
      <c r="CA95" s="94"/>
    </row>
    <row r="96" spans="17:97" ht="11.25" customHeight="1">
      <c r="BY96" s="100"/>
      <c r="BZ96" s="94"/>
      <c r="CA96" s="94"/>
    </row>
    <row r="97" spans="77:79" ht="11.25" customHeight="1">
      <c r="BY97" s="94"/>
      <c r="BZ97" s="94"/>
      <c r="CA97" s="94"/>
    </row>
    <row r="98" spans="77:79" ht="11.25" customHeight="1">
      <c r="BY98" s="100"/>
      <c r="BZ98" s="94"/>
      <c r="CA98" s="94"/>
    </row>
    <row r="99" spans="77:79" ht="11.25" customHeight="1">
      <c r="BY99" s="94"/>
      <c r="BZ99" s="94"/>
      <c r="CA99" s="94"/>
    </row>
    <row r="100" spans="77:79" ht="11.25" customHeight="1">
      <c r="BZ100" s="94"/>
      <c r="CA100" s="94"/>
    </row>
    <row r="101" spans="77:79" ht="11.25" customHeight="1">
      <c r="BZ101" s="94"/>
      <c r="CA101" s="94"/>
    </row>
    <row r="102" spans="77:79" ht="11.25" customHeight="1">
      <c r="BZ102" s="94"/>
      <c r="CA102" s="94"/>
    </row>
    <row r="103" spans="77:79" ht="11.25" customHeight="1">
      <c r="BZ103" s="94"/>
      <c r="CA103" s="94"/>
    </row>
    <row r="104" spans="77:79" ht="11.25" customHeight="1">
      <c r="BZ104" s="94"/>
      <c r="CA104" s="94"/>
    </row>
    <row r="105" spans="77:79" ht="11.25" customHeight="1">
      <c r="BZ105" s="94"/>
      <c r="CA105" s="94"/>
    </row>
    <row r="106" spans="77:79" ht="11.25" customHeight="1">
      <c r="BZ106" s="94"/>
      <c r="CA106" s="94"/>
    </row>
    <row r="107" spans="77:79" ht="11.25" customHeight="1">
      <c r="BZ107" s="94"/>
      <c r="CA107" s="94"/>
    </row>
    <row r="108" spans="77:79" ht="11.25" customHeight="1">
      <c r="BZ108" s="94"/>
      <c r="CA108" s="94"/>
    </row>
  </sheetData>
  <sheetProtection algorithmName="SHA-512" hashValue="VRcx0YvZhnAWMR8GVL9jLXij7SixiRbqH2nP+eXv0gxaLhLCe4ncw2sr0Y8VjLOCANyBpt6byMxF9n9QlCk8nA==" saltValue="xjIn4mSGiBzbX01BleYsxw==" spinCount="100000" sheet="1" formatCells="0"/>
  <mergeCells count="235">
    <mergeCell ref="BP81:BY83"/>
    <mergeCell ref="CO81:CO84"/>
    <mergeCell ref="Q84:V85"/>
    <mergeCell ref="W84:AB85"/>
    <mergeCell ref="BP84:BY86"/>
    <mergeCell ref="Q86:V90"/>
    <mergeCell ref="W86:AB90"/>
    <mergeCell ref="R77:R78"/>
    <mergeCell ref="S77:AB78"/>
    <mergeCell ref="AC77:AH77"/>
    <mergeCell ref="AI77:AN77"/>
    <mergeCell ref="AO77:AT77"/>
    <mergeCell ref="AU77:AZ77"/>
    <mergeCell ref="BT74:BT76"/>
    <mergeCell ref="BU74:BU76"/>
    <mergeCell ref="BV74:BV76"/>
    <mergeCell ref="B75:F78"/>
    <mergeCell ref="G75:H76"/>
    <mergeCell ref="I75:Q76"/>
    <mergeCell ref="S75:AB76"/>
    <mergeCell ref="AC75:AZ76"/>
    <mergeCell ref="H77:H78"/>
    <mergeCell ref="I77:Q78"/>
    <mergeCell ref="B74:BA74"/>
    <mergeCell ref="BM74:BO76"/>
    <mergeCell ref="BP74:BP76"/>
    <mergeCell ref="BQ74:BQ76"/>
    <mergeCell ref="BR74:BR76"/>
    <mergeCell ref="BS74:BS76"/>
    <mergeCell ref="BP78:BY80"/>
    <mergeCell ref="BS68:BS70"/>
    <mergeCell ref="BT68:BT70"/>
    <mergeCell ref="BR71:BR73"/>
    <mergeCell ref="BS71:BS73"/>
    <mergeCell ref="BT71:BT73"/>
    <mergeCell ref="BU71:BU73"/>
    <mergeCell ref="BV71:BV73"/>
    <mergeCell ref="Y73:AC73"/>
    <mergeCell ref="AP73:AT73"/>
    <mergeCell ref="AO71:AU72"/>
    <mergeCell ref="AV71:BA73"/>
    <mergeCell ref="BB71:BB73"/>
    <mergeCell ref="BM71:BO73"/>
    <mergeCell ref="BP71:BP73"/>
    <mergeCell ref="BQ71:BQ73"/>
    <mergeCell ref="BP68:BP70"/>
    <mergeCell ref="BQ68:BQ70"/>
    <mergeCell ref="BV68:BV70"/>
    <mergeCell ref="Y70:AC70"/>
    <mergeCell ref="AP70:AT70"/>
    <mergeCell ref="AO68:AU69"/>
    <mergeCell ref="AV68:BA70"/>
    <mergeCell ref="BB68:BB70"/>
    <mergeCell ref="BM68:BO70"/>
    <mergeCell ref="A71:A73"/>
    <mergeCell ref="B71:G73"/>
    <mergeCell ref="H71:W73"/>
    <mergeCell ref="X71:AD72"/>
    <mergeCell ref="AE71:AI73"/>
    <mergeCell ref="AJ71:AN73"/>
    <mergeCell ref="BR68:BR70"/>
    <mergeCell ref="BU65:BU67"/>
    <mergeCell ref="BV65:BV67"/>
    <mergeCell ref="Y67:AC67"/>
    <mergeCell ref="AP67:AT67"/>
    <mergeCell ref="A68:A70"/>
    <mergeCell ref="B68:G70"/>
    <mergeCell ref="H68:W70"/>
    <mergeCell ref="X68:AD69"/>
    <mergeCell ref="AE68:AI70"/>
    <mergeCell ref="AJ68:AN70"/>
    <mergeCell ref="BM65:BO67"/>
    <mergeCell ref="BP65:BP67"/>
    <mergeCell ref="BQ65:BQ67"/>
    <mergeCell ref="BR65:BR67"/>
    <mergeCell ref="BS65:BS67"/>
    <mergeCell ref="BT65:BT67"/>
    <mergeCell ref="BU68:BU70"/>
    <mergeCell ref="CO64:CS66"/>
    <mergeCell ref="A65:A67"/>
    <mergeCell ref="B65:G67"/>
    <mergeCell ref="H65:W67"/>
    <mergeCell ref="X65:AD66"/>
    <mergeCell ref="AE65:AI67"/>
    <mergeCell ref="AJ65:AN67"/>
    <mergeCell ref="AO65:AU66"/>
    <mergeCell ref="AV65:BA67"/>
    <mergeCell ref="BB65:BB67"/>
    <mergeCell ref="BR62:BR64"/>
    <mergeCell ref="BS62:BS64"/>
    <mergeCell ref="BT62:BT64"/>
    <mergeCell ref="BU62:BU64"/>
    <mergeCell ref="BV62:BV64"/>
    <mergeCell ref="Y64:AC64"/>
    <mergeCell ref="AP64:AT64"/>
    <mergeCell ref="AO62:AU63"/>
    <mergeCell ref="AV62:BA64"/>
    <mergeCell ref="BB62:BB64"/>
    <mergeCell ref="BM62:BO64"/>
    <mergeCell ref="BP62:BP64"/>
    <mergeCell ref="BQ62:BQ64"/>
    <mergeCell ref="A62:A64"/>
    <mergeCell ref="B62:G64"/>
    <mergeCell ref="H62:W64"/>
    <mergeCell ref="X62:AD63"/>
    <mergeCell ref="AE62:AI64"/>
    <mergeCell ref="AJ62:AN64"/>
    <mergeCell ref="BS59:BS61"/>
    <mergeCell ref="BT59:BT61"/>
    <mergeCell ref="BU59:BU61"/>
    <mergeCell ref="BV59:BV61"/>
    <mergeCell ref="Y61:AC61"/>
    <mergeCell ref="AP61:AT61"/>
    <mergeCell ref="AV59:BA61"/>
    <mergeCell ref="BB59:BB61"/>
    <mergeCell ref="BM59:BO61"/>
    <mergeCell ref="BP59:BP61"/>
    <mergeCell ref="BQ59:BQ61"/>
    <mergeCell ref="BR59:BR61"/>
    <mergeCell ref="BT57:BT58"/>
    <mergeCell ref="BU57:BU58"/>
    <mergeCell ref="BV57:BV58"/>
    <mergeCell ref="A59:A61"/>
    <mergeCell ref="B59:G61"/>
    <mergeCell ref="H59:W61"/>
    <mergeCell ref="X59:AD60"/>
    <mergeCell ref="AE59:AI61"/>
    <mergeCell ref="AJ59:AN61"/>
    <mergeCell ref="AO59:AU60"/>
    <mergeCell ref="AV57:BA58"/>
    <mergeCell ref="BB57:BB58"/>
    <mergeCell ref="BP57:BP58"/>
    <mergeCell ref="BQ57:BQ58"/>
    <mergeCell ref="BR57:BR58"/>
    <mergeCell ref="BS57:BS58"/>
    <mergeCell ref="B57:G58"/>
    <mergeCell ref="H57:W58"/>
    <mergeCell ref="X57:AD58"/>
    <mergeCell ref="AE57:AI58"/>
    <mergeCell ref="AJ57:AN58"/>
    <mergeCell ref="AO57:AU58"/>
    <mergeCell ref="M52:N53"/>
    <mergeCell ref="O52:T53"/>
    <mergeCell ref="U52:AR53"/>
    <mergeCell ref="U55:AN56"/>
    <mergeCell ref="B56:G56"/>
    <mergeCell ref="H56:T56"/>
    <mergeCell ref="C46:L53"/>
    <mergeCell ref="M46:N47"/>
    <mergeCell ref="O46:T47"/>
    <mergeCell ref="U46:AR47"/>
    <mergeCell ref="M48:N49"/>
    <mergeCell ref="O48:T49"/>
    <mergeCell ref="U48:AR49"/>
    <mergeCell ref="M50:N51"/>
    <mergeCell ref="O50:T51"/>
    <mergeCell ref="U50:AR51"/>
    <mergeCell ref="AL42:AN43"/>
    <mergeCell ref="AO42:AR43"/>
    <mergeCell ref="AS42:BA43"/>
    <mergeCell ref="AO39:AP40"/>
    <mergeCell ref="AQ39:AR40"/>
    <mergeCell ref="AS39:AX40"/>
    <mergeCell ref="AI39:AJ40"/>
    <mergeCell ref="AK39:AL40"/>
    <mergeCell ref="AM39:AN40"/>
    <mergeCell ref="C42:L43"/>
    <mergeCell ref="N42:Q43"/>
    <mergeCell ref="R42:S43"/>
    <mergeCell ref="T42:U43"/>
    <mergeCell ref="V42:W43"/>
    <mergeCell ref="X42:Y43"/>
    <mergeCell ref="Z42:AA43"/>
    <mergeCell ref="W39:X40"/>
    <mergeCell ref="Y39:Z40"/>
    <mergeCell ref="AA39:AH40"/>
    <mergeCell ref="AB42:AC43"/>
    <mergeCell ref="AE42:AG43"/>
    <mergeCell ref="AH42:AK43"/>
    <mergeCell ref="C33:L34"/>
    <mergeCell ref="M33:X34"/>
    <mergeCell ref="Y33:AZ34"/>
    <mergeCell ref="C36:L37"/>
    <mergeCell ref="M36:AZ37"/>
    <mergeCell ref="C39:L40"/>
    <mergeCell ref="M39:P40"/>
    <mergeCell ref="Q39:R40"/>
    <mergeCell ref="S39:T40"/>
    <mergeCell ref="U39:V40"/>
    <mergeCell ref="AD24:AI25"/>
    <mergeCell ref="AJ24:AZ25"/>
    <mergeCell ref="C27:AZ28"/>
    <mergeCell ref="C30:L31"/>
    <mergeCell ref="M30:AZ31"/>
    <mergeCell ref="BD30:BP31"/>
    <mergeCell ref="C15:X17"/>
    <mergeCell ref="AI16:AK17"/>
    <mergeCell ref="AL16:AZ17"/>
    <mergeCell ref="AD18:AI19"/>
    <mergeCell ref="AJ18:AZ19"/>
    <mergeCell ref="C19:AA24"/>
    <mergeCell ref="AD20:AI21"/>
    <mergeCell ref="AJ20:AZ21"/>
    <mergeCell ref="AD22:AI23"/>
    <mergeCell ref="AJ22:AZ23"/>
    <mergeCell ref="BT10:BX10"/>
    <mergeCell ref="BD11:BG12"/>
    <mergeCell ref="AH13:AJ13"/>
    <mergeCell ref="AK13:AM13"/>
    <mergeCell ref="AN13:AO13"/>
    <mergeCell ref="AP13:AR13"/>
    <mergeCell ref="AS13:AT13"/>
    <mergeCell ref="AU13:AW13"/>
    <mergeCell ref="AX13:AY13"/>
    <mergeCell ref="BD13:BE13"/>
    <mergeCell ref="B5:E8"/>
    <mergeCell ref="F5:J8"/>
    <mergeCell ref="K5:O8"/>
    <mergeCell ref="P5:Z8"/>
    <mergeCell ref="AA5:AE8"/>
    <mergeCell ref="B10:BA12"/>
    <mergeCell ref="U1:W1"/>
    <mergeCell ref="X1:Y2"/>
    <mergeCell ref="AE1:AY1"/>
    <mergeCell ref="B4:E4"/>
    <mergeCell ref="F4:J4"/>
    <mergeCell ref="K4:O4"/>
    <mergeCell ref="P4:Z4"/>
    <mergeCell ref="AA4:AE4"/>
    <mergeCell ref="B1:G2"/>
    <mergeCell ref="H1:J2"/>
    <mergeCell ref="K1:M1"/>
    <mergeCell ref="N1:O2"/>
    <mergeCell ref="P1:R1"/>
    <mergeCell ref="S1:T2"/>
  </mergeCells>
  <phoneticPr fontId="2"/>
  <conditionalFormatting sqref="B56:G56">
    <cfRule type="cellIs" dxfId="27" priority="12" operator="greaterThan">
      <formula>0</formula>
    </cfRule>
  </conditionalFormatting>
  <conditionalFormatting sqref="B59:G73">
    <cfRule type="cellIs" dxfId="26" priority="9" operator="equal">
      <formula>0</formula>
    </cfRule>
  </conditionalFormatting>
  <conditionalFormatting sqref="B74:BA74">
    <cfRule type="cellIs" dxfId="25" priority="6" operator="greaterThanOrEqual">
      <formula>11</formula>
    </cfRule>
  </conditionalFormatting>
  <conditionalFormatting sqref="H59 H62 H65 H68 H71">
    <cfRule type="expression" dxfId="24" priority="8">
      <formula>NOT(COUNTIF(INDIRECT(#REF!),H59))</formula>
    </cfRule>
  </conditionalFormatting>
  <conditionalFormatting sqref="Q39 U39 Y39 AI39 AM39 AQ39 R42 V42 Z42 AE42">
    <cfRule type="containsBlanks" dxfId="23" priority="3">
      <formula>LEN(TRIM(Q39))=0</formula>
    </cfRule>
  </conditionalFormatting>
  <conditionalFormatting sqref="U46:AR53">
    <cfRule type="containsBlanks" dxfId="22" priority="5">
      <formula>LEN(TRIM(U46))=0</formula>
    </cfRule>
  </conditionalFormatting>
  <conditionalFormatting sqref="X59:AD73">
    <cfRule type="cellIs" dxfId="21" priority="7" operator="lessThanOrEqual">
      <formula>#REF!</formula>
    </cfRule>
  </conditionalFormatting>
  <conditionalFormatting sqref="Y33:AZ34">
    <cfRule type="expression" dxfId="20" priority="4">
      <formula>$M$33="その他"</formula>
    </cfRule>
  </conditionalFormatting>
  <conditionalFormatting sqref="AJ24">
    <cfRule type="containsBlanks" dxfId="19" priority="1">
      <formula>LEN(TRIM(AJ24))=0</formula>
    </cfRule>
  </conditionalFormatting>
  <conditionalFormatting sqref="AK13 AP13 AU13 AL16 AJ18 AJ20 AJ22 M30 M33 M36">
    <cfRule type="containsBlanks" dxfId="18" priority="24">
      <formula>LEN(TRIM(M13))=0</formula>
    </cfRule>
  </conditionalFormatting>
  <conditionalFormatting sqref="AL42">
    <cfRule type="containsBlanks" dxfId="17" priority="2">
      <formula>LEN(TRIM(AL42))=0</formula>
    </cfRule>
  </conditionalFormatting>
  <conditionalFormatting sqref="BP59 BP62 BP65 BP68 BP71 BP74">
    <cfRule type="expression" dxfId="16" priority="23" stopIfTrue="1">
      <formula>NOT(COUNTIF(INDIRECT(#REF!),BP59))</formula>
    </cfRule>
  </conditionalFormatting>
  <conditionalFormatting sqref="BP59:BP76">
    <cfRule type="duplicateValues" dxfId="15" priority="120"/>
  </conditionalFormatting>
  <dataValidations count="13">
    <dataValidation type="list" allowBlank="1" showInputMessage="1" showErrorMessage="1" sqref="M33:X34" xr:uid="{00000000-0002-0000-0100-000000000000}">
      <formula1>" 　,製品の性能評価,客先クレーム対策,試作,新製品開発,海外規格評価,その他"</formula1>
    </dataValidation>
    <dataValidation operator="greaterThanOrEqual" allowBlank="1" showInputMessage="1" showErrorMessage="1" sqref="B59:G73" xr:uid="{00000000-0002-0000-0100-000001000000}"/>
    <dataValidation type="list" showInputMessage="1" showErrorMessage="1" sqref="B56" xr:uid="{00000000-0002-0000-0100-000002000000}">
      <formula1>減免率</formula1>
    </dataValidation>
    <dataValidation type="list" allowBlank="1" showInputMessage="1" showErrorMessage="1" sqref="AV59:BA73" xr:uid="{00000000-0002-0000-0100-000003000000}">
      <formula1>担当者</formula1>
    </dataValidation>
    <dataValidation type="list" allowBlank="1" showInputMessage="1" showErrorMessage="1" sqref="AE42:AG43 AL42:AN43" xr:uid="{00000000-0002-0000-0100-000004000000}">
      <formula1>"　,8,9,10,11,12,13,14,15,16,17,18,19,20,21,22,23,0,1,2,3,4,5,6,7"</formula1>
    </dataValidation>
    <dataValidation type="list" allowBlank="1" showInputMessage="1" showErrorMessage="1" sqref="AS42" xr:uid="{00000000-0002-0000-0100-000005000000}">
      <formula1>"　,(お昼休憩のため12時～13時は使用していない)"</formula1>
    </dataValidation>
    <dataValidation type="list" allowBlank="1" showInputMessage="1" showErrorMessage="1" sqref="BI8" xr:uid="{00000000-0002-0000-0100-000006000000}">
      <formula1>"指定した日付を記入,今日の日付を記入"</formula1>
    </dataValidation>
    <dataValidation type="list" allowBlank="1" showInputMessage="1" showErrorMessage="1" sqref="K1:M1 AI41:AJ41 Q41:R41" xr:uid="{00000000-0002-0000-0100-000007000000}">
      <formula1>"　,5,6,7,8,9,10"</formula1>
    </dataValidation>
    <dataValidation type="list" allowBlank="1" showInputMessage="1" showErrorMessage="1" sqref="AU13:AW13 U1:W1 Y39:Z41 AQ39:AR41 Z42:AA43" xr:uid="{00000000-0002-0000-0100-000008000000}">
      <formula1>"　,1,2,3,4,5,6,7,8,9,10,11,12,13,14,15,16,17,18,19,20,21,22,23,24,25,26,27,28,29,30,31"</formula1>
    </dataValidation>
    <dataValidation type="list" allowBlank="1" showInputMessage="1" showErrorMessage="1" sqref="V42:W43 P1:R1 U39:V41 AM39:AN41" xr:uid="{00000000-0002-0000-0100-000009000000}">
      <formula1>"　,1,2,3,4,5,6,7,8,9,10,11,12"</formula1>
    </dataValidation>
    <dataValidation type="list" allowBlank="1" showInputMessage="1" showErrorMessage="1" sqref="R42:S43 Q39:R40 AI39:AJ40" xr:uid="{00000000-0002-0000-0100-00000A000000}">
      <formula1>"　,6,7,8,9,10"</formula1>
    </dataValidation>
    <dataValidation type="list" allowBlank="1" showInputMessage="1" showErrorMessage="1" sqref="AK13:AM13" xr:uid="{D264E090-965F-4A16-A44E-8422AF0450F8}">
      <formula1>"　,7,8"</formula1>
    </dataValidation>
    <dataValidation type="list" allowBlank="1" showInputMessage="1" showErrorMessage="1" sqref="AP13:AR13" xr:uid="{A8ED4282-F60F-4EEE-B274-1C5B5DD2D0D3}">
      <formula1>INDIRECT("_"&amp;AK13)</formula1>
    </dataValidation>
  </dataValidations>
  <hyperlinks>
    <hyperlink ref="BD33" r:id="rId1" xr:uid="{00000000-0004-0000-0100-000000000000}"/>
  </hyperlinks>
  <printOptions horizontalCentered="1"/>
  <pageMargins left="0.19685039370078741" right="0.19685039370078741" top="0.19685039370078741" bottom="0.19685039370078741" header="0.31496062992125984" footer="0.31496062992125984"/>
  <pageSetup paperSize="9" scale="90"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100-00000B000000}">
          <x14:formula1>
            <xm:f>プルダウン用シート!$F$2:$F$103</xm:f>
          </x14:formula1>
          <xm:sqref>AJ59:AN73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O123"/>
  <sheetViews>
    <sheetView showGridLines="0" view="pageBreakPreview" zoomScaleNormal="100" zoomScaleSheetLayoutView="100" workbookViewId="0">
      <selection activeCell="AK13" sqref="AK13:AM13"/>
    </sheetView>
  </sheetViews>
  <sheetFormatPr defaultColWidth="1.88671875" defaultRowHeight="11.25" customHeight="1"/>
  <cols>
    <col min="1" max="2" width="1.88671875" customWidth="1"/>
    <col min="12" max="12" width="3.44140625" bestFit="1" customWidth="1"/>
    <col min="42" max="42" width="1.88671875" customWidth="1"/>
    <col min="54" max="54" width="2.44140625" bestFit="1" customWidth="1"/>
    <col min="56" max="56" width="3" bestFit="1" customWidth="1"/>
    <col min="57" max="57" width="7.88671875" customWidth="1"/>
    <col min="58" max="58" width="5.44140625" customWidth="1"/>
    <col min="59" max="59" width="5.6640625" customWidth="1"/>
    <col min="60" max="60" width="4.6640625" customWidth="1"/>
    <col min="61" max="63" width="1.88671875" customWidth="1"/>
    <col min="64" max="67" width="1.88671875" hidden="1" customWidth="1"/>
    <col min="68" max="68" width="31" hidden="1" customWidth="1"/>
    <col min="69" max="69" width="11.88671875" hidden="1" customWidth="1"/>
    <col min="70" max="70" width="9.44140625" hidden="1" customWidth="1"/>
    <col min="71" max="71" width="10.44140625" hidden="1" customWidth="1"/>
    <col min="72" max="73" width="10.21875" hidden="1" customWidth="1"/>
    <col min="74" max="74" width="9.6640625" hidden="1" customWidth="1"/>
    <col min="75" max="77" width="9.6640625" customWidth="1"/>
    <col min="78" max="79" width="2.33203125" customWidth="1"/>
  </cols>
  <sheetData>
    <row r="1" spans="2:79" s="23" customFormat="1" ht="11.25" customHeight="1">
      <c r="B1" s="623" t="s">
        <v>390</v>
      </c>
      <c r="C1" s="624"/>
      <c r="D1" s="624"/>
      <c r="E1" s="624"/>
      <c r="F1" s="624"/>
      <c r="G1" s="625"/>
      <c r="H1" s="630" t="s">
        <v>24</v>
      </c>
      <c r="I1" s="631"/>
      <c r="J1" s="631"/>
      <c r="K1" s="629" t="s">
        <v>383</v>
      </c>
      <c r="L1" s="629"/>
      <c r="M1" s="629"/>
      <c r="N1" s="631" t="s">
        <v>20</v>
      </c>
      <c r="O1" s="631"/>
      <c r="P1" s="629"/>
      <c r="Q1" s="629"/>
      <c r="R1" s="629"/>
      <c r="S1" s="631" t="s">
        <v>21</v>
      </c>
      <c r="T1" s="631"/>
      <c r="U1" s="629"/>
      <c r="V1" s="629"/>
      <c r="W1" s="629"/>
      <c r="X1" s="631" t="s">
        <v>23</v>
      </c>
      <c r="Y1" s="634"/>
      <c r="AE1" s="540" t="str">
        <f>プルダウン用シート!J1</f>
        <v>ver6（R7.10.1）</v>
      </c>
      <c r="AF1" s="540"/>
      <c r="AG1" s="540"/>
      <c r="AH1" s="540"/>
      <c r="AI1" s="540"/>
      <c r="AJ1" s="540"/>
      <c r="AK1" s="540"/>
      <c r="AL1" s="540"/>
      <c r="AM1" s="540"/>
      <c r="AN1" s="540"/>
      <c r="AO1" s="540"/>
      <c r="AP1" s="540"/>
      <c r="AQ1" s="540"/>
      <c r="AR1" s="540"/>
      <c r="AS1" s="540"/>
      <c r="AT1" s="540"/>
      <c r="AU1" s="540"/>
      <c r="AV1" s="540"/>
      <c r="AW1" s="540"/>
      <c r="AX1" s="540"/>
      <c r="AY1" s="540"/>
    </row>
    <row r="2" spans="2:79" s="23" customFormat="1" ht="11.25" customHeight="1" thickBot="1">
      <c r="B2" s="626"/>
      <c r="C2" s="627"/>
      <c r="D2" s="627"/>
      <c r="E2" s="627"/>
      <c r="F2" s="627"/>
      <c r="G2" s="628"/>
      <c r="H2" s="632"/>
      <c r="I2" s="633"/>
      <c r="J2" s="633"/>
      <c r="K2" s="24"/>
      <c r="L2" s="24"/>
      <c r="M2" s="24"/>
      <c r="N2" s="633"/>
      <c r="O2" s="633"/>
      <c r="P2" s="24"/>
      <c r="Q2" s="24"/>
      <c r="R2" s="24"/>
      <c r="S2" s="633"/>
      <c r="T2" s="633"/>
      <c r="U2" s="24"/>
      <c r="V2" s="24"/>
      <c r="W2" s="24"/>
      <c r="X2" s="633"/>
      <c r="Y2" s="635"/>
    </row>
    <row r="3" spans="2:79" s="23" customFormat="1" ht="11.25" customHeight="1">
      <c r="B3" s="23" t="s">
        <v>419</v>
      </c>
      <c r="C3" s="25"/>
      <c r="D3" s="25"/>
      <c r="E3" s="25"/>
      <c r="F3" s="25"/>
      <c r="G3" s="26"/>
      <c r="H3" s="27"/>
      <c r="I3" s="27"/>
      <c r="J3" s="27"/>
      <c r="K3" s="28"/>
      <c r="L3" s="28"/>
      <c r="M3" s="28"/>
      <c r="N3" s="27"/>
      <c r="O3" s="27"/>
      <c r="P3" s="28"/>
      <c r="Q3" s="28"/>
      <c r="R3" s="28"/>
      <c r="S3" s="27"/>
      <c r="T3" s="27"/>
      <c r="U3" s="28"/>
      <c r="V3" s="28"/>
      <c r="W3" s="28"/>
      <c r="X3" s="27"/>
      <c r="Y3" s="27"/>
    </row>
    <row r="4" spans="2:79" s="29" customFormat="1" ht="11.25" customHeight="1">
      <c r="B4" s="687" t="s">
        <v>16</v>
      </c>
      <c r="C4" s="687"/>
      <c r="D4" s="687"/>
      <c r="E4" s="687"/>
      <c r="F4" s="696" t="s">
        <v>10</v>
      </c>
      <c r="G4" s="696"/>
      <c r="H4" s="696"/>
      <c r="I4" s="696"/>
      <c r="J4" s="696"/>
      <c r="K4" s="696" t="s">
        <v>9</v>
      </c>
      <c r="L4" s="696"/>
      <c r="M4" s="696"/>
      <c r="N4" s="696"/>
      <c r="O4" s="696"/>
      <c r="P4" s="696" t="s">
        <v>11</v>
      </c>
      <c r="Q4" s="696"/>
      <c r="R4" s="696"/>
      <c r="S4" s="696"/>
      <c r="T4" s="696"/>
      <c r="U4" s="696"/>
      <c r="V4" s="696"/>
      <c r="W4" s="696"/>
      <c r="X4" s="696"/>
      <c r="Y4" s="696"/>
      <c r="Z4" s="696"/>
      <c r="AA4" s="696" t="s">
        <v>15</v>
      </c>
      <c r="AB4" s="696"/>
      <c r="AC4" s="696"/>
      <c r="AD4" s="696"/>
      <c r="AE4" s="696"/>
      <c r="BZ4" s="23"/>
      <c r="CA4" s="23"/>
    </row>
    <row r="5" spans="2:79" s="29" customFormat="1" ht="11.25" customHeight="1">
      <c r="B5" s="694"/>
      <c r="C5" s="694"/>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D5" s="694"/>
      <c r="AE5" s="694"/>
      <c r="BY5" s="23"/>
      <c r="BZ5" s="23"/>
      <c r="CA5" s="23"/>
    </row>
    <row r="6" spans="2:79" s="29" customFormat="1" ht="11.25" customHeight="1">
      <c r="B6" s="694"/>
      <c r="C6" s="694"/>
      <c r="D6" s="694"/>
      <c r="E6" s="694"/>
      <c r="F6" s="694"/>
      <c r="G6" s="694"/>
      <c r="H6" s="694"/>
      <c r="I6" s="694"/>
      <c r="J6" s="694"/>
      <c r="K6" s="694"/>
      <c r="L6" s="694"/>
      <c r="M6" s="694"/>
      <c r="N6" s="694"/>
      <c r="O6" s="694"/>
      <c r="P6" s="694"/>
      <c r="Q6" s="694"/>
      <c r="R6" s="694"/>
      <c r="S6" s="694"/>
      <c r="T6" s="694"/>
      <c r="U6" s="694"/>
      <c r="V6" s="694"/>
      <c r="W6" s="694"/>
      <c r="X6" s="694"/>
      <c r="Y6" s="694"/>
      <c r="Z6" s="694"/>
      <c r="AA6" s="694"/>
      <c r="AB6" s="694"/>
      <c r="AC6" s="694"/>
      <c r="AD6" s="694"/>
      <c r="AE6" s="694"/>
      <c r="BZ6" s="23"/>
      <c r="CA6" s="23"/>
    </row>
    <row r="7" spans="2:79" s="29" customFormat="1" ht="11.25" customHeight="1">
      <c r="B7" s="694"/>
      <c r="C7" s="694"/>
      <c r="D7" s="694"/>
      <c r="E7" s="694"/>
      <c r="F7" s="694"/>
      <c r="G7" s="694"/>
      <c r="H7" s="694"/>
      <c r="I7" s="694"/>
      <c r="J7" s="694"/>
      <c r="K7" s="694"/>
      <c r="L7" s="694"/>
      <c r="M7" s="694"/>
      <c r="N7" s="694"/>
      <c r="O7" s="694"/>
      <c r="P7" s="694"/>
      <c r="Q7" s="694"/>
      <c r="R7" s="694"/>
      <c r="S7" s="694"/>
      <c r="T7" s="694"/>
      <c r="U7" s="694"/>
      <c r="V7" s="694"/>
      <c r="W7" s="694"/>
      <c r="X7" s="694"/>
      <c r="Y7" s="694"/>
      <c r="Z7" s="694"/>
      <c r="AA7" s="694"/>
      <c r="AB7" s="694"/>
      <c r="AC7" s="694"/>
      <c r="AD7" s="694"/>
      <c r="AE7" s="694"/>
      <c r="BY7" s="23"/>
      <c r="BZ7" s="23"/>
      <c r="CA7" s="23"/>
    </row>
    <row r="8" spans="2:79" s="29" customFormat="1" ht="11.25" customHeight="1">
      <c r="B8" s="694"/>
      <c r="C8" s="694"/>
      <c r="D8" s="694"/>
      <c r="E8" s="694"/>
      <c r="F8" s="694"/>
      <c r="G8" s="694"/>
      <c r="H8" s="694"/>
      <c r="I8" s="694"/>
      <c r="J8" s="694"/>
      <c r="K8" s="694"/>
      <c r="L8" s="694"/>
      <c r="M8" s="694"/>
      <c r="N8" s="694"/>
      <c r="O8" s="694"/>
      <c r="P8" s="694"/>
      <c r="Q8" s="694"/>
      <c r="R8" s="694"/>
      <c r="S8" s="694"/>
      <c r="T8" s="694"/>
      <c r="U8" s="694"/>
      <c r="V8" s="694"/>
      <c r="W8" s="694"/>
      <c r="X8" s="694"/>
      <c r="Y8" s="694"/>
      <c r="Z8" s="694"/>
      <c r="AA8" s="694"/>
      <c r="AB8" s="694"/>
      <c r="AC8" s="694"/>
      <c r="AD8" s="694"/>
      <c r="AE8" s="694"/>
      <c r="BE8" s="30"/>
      <c r="BF8" s="30"/>
      <c r="BG8" s="30"/>
      <c r="BH8" s="30"/>
      <c r="BI8" s="31"/>
      <c r="BJ8" s="31"/>
      <c r="BK8" s="31"/>
      <c r="BL8" s="31"/>
      <c r="BM8" s="31"/>
      <c r="BN8" s="31"/>
      <c r="BO8" s="31"/>
      <c r="BP8" s="31"/>
      <c r="BQ8" s="31"/>
      <c r="BR8"/>
      <c r="BZ8" s="23"/>
      <c r="CA8" s="23"/>
    </row>
    <row r="9" spans="2:79" s="29" customFormat="1" ht="6" customHeight="1" thickBot="1">
      <c r="B9"/>
      <c r="C9"/>
      <c r="D9"/>
      <c r="E9"/>
      <c r="F9" s="32"/>
      <c r="G9" s="33"/>
      <c r="H9"/>
      <c r="I9"/>
      <c r="J9"/>
      <c r="K9"/>
      <c r="L9"/>
      <c r="M9"/>
      <c r="N9"/>
      <c r="O9"/>
      <c r="BE9" s="34"/>
      <c r="BF9" s="34"/>
      <c r="BG9" s="34"/>
      <c r="BH9" s="34"/>
      <c r="BI9" s="34"/>
      <c r="BJ9" s="34"/>
      <c r="BK9" s="34"/>
      <c r="BL9" s="34"/>
      <c r="BM9" s="34"/>
      <c r="BN9" s="34"/>
      <c r="BO9" s="34"/>
      <c r="BP9" s="34"/>
      <c r="BQ9" s="34"/>
      <c r="BY9" s="23"/>
      <c r="BZ9" s="23"/>
      <c r="CA9" s="23"/>
    </row>
    <row r="10" spans="2:79" ht="11.25" customHeight="1">
      <c r="B10" s="688" t="s">
        <v>7</v>
      </c>
      <c r="C10" s="689"/>
      <c r="D10" s="689"/>
      <c r="E10" s="689"/>
      <c r="F10" s="689"/>
      <c r="G10" s="689"/>
      <c r="H10" s="689"/>
      <c r="I10" s="689"/>
      <c r="J10" s="689"/>
      <c r="K10" s="689"/>
      <c r="L10" s="689"/>
      <c r="M10" s="689"/>
      <c r="N10" s="689"/>
      <c r="O10" s="689"/>
      <c r="P10" s="689"/>
      <c r="Q10" s="689"/>
      <c r="R10" s="689"/>
      <c r="S10" s="689"/>
      <c r="T10" s="689"/>
      <c r="U10" s="689"/>
      <c r="V10" s="689"/>
      <c r="W10" s="689"/>
      <c r="X10" s="689"/>
      <c r="Y10" s="689"/>
      <c r="Z10" s="689"/>
      <c r="AA10" s="689"/>
      <c r="AB10" s="689"/>
      <c r="AC10" s="689"/>
      <c r="AD10" s="689"/>
      <c r="AE10" s="689"/>
      <c r="AF10" s="689"/>
      <c r="AG10" s="689"/>
      <c r="AH10" s="689"/>
      <c r="AI10" s="689"/>
      <c r="AJ10" s="689"/>
      <c r="AK10" s="689"/>
      <c r="AL10" s="689"/>
      <c r="AM10" s="689"/>
      <c r="AN10" s="689"/>
      <c r="AO10" s="689"/>
      <c r="AP10" s="689"/>
      <c r="AQ10" s="689"/>
      <c r="AR10" s="689"/>
      <c r="AS10" s="689"/>
      <c r="AT10" s="689"/>
      <c r="AU10" s="689"/>
      <c r="AV10" s="689"/>
      <c r="AW10" s="689"/>
      <c r="AX10" s="689"/>
      <c r="AY10" s="689"/>
      <c r="AZ10" s="689"/>
      <c r="BA10" s="690"/>
      <c r="BI10" s="30"/>
      <c r="BJ10" s="30"/>
      <c r="BK10" s="30"/>
      <c r="BL10" s="30"/>
      <c r="BM10" s="30"/>
      <c r="BN10" s="30"/>
      <c r="BO10" s="30"/>
      <c r="BP10" s="30"/>
      <c r="BQ10" s="30"/>
      <c r="BT10" s="618"/>
      <c r="BU10" s="618"/>
      <c r="BV10" s="618"/>
      <c r="BW10" s="618"/>
      <c r="BX10" s="618"/>
      <c r="BY10" s="29"/>
      <c r="BZ10" s="23"/>
      <c r="CA10" s="23"/>
    </row>
    <row r="11" spans="2:79" ht="11.25" customHeight="1">
      <c r="B11" s="691"/>
      <c r="C11" s="692"/>
      <c r="D11" s="692"/>
      <c r="E11" s="692"/>
      <c r="F11" s="692"/>
      <c r="G11" s="692"/>
      <c r="H11" s="692"/>
      <c r="I11" s="692"/>
      <c r="J11" s="692"/>
      <c r="K11" s="692"/>
      <c r="L11" s="692"/>
      <c r="M11" s="692"/>
      <c r="N11" s="692"/>
      <c r="O11" s="692"/>
      <c r="P11" s="692"/>
      <c r="Q11" s="692"/>
      <c r="R11" s="692"/>
      <c r="S11" s="692"/>
      <c r="T11" s="692"/>
      <c r="U11" s="692"/>
      <c r="V11" s="692"/>
      <c r="W11" s="692"/>
      <c r="X11" s="692"/>
      <c r="Y11" s="692"/>
      <c r="Z11" s="692"/>
      <c r="AA11" s="692"/>
      <c r="AB11" s="692"/>
      <c r="AC11" s="692"/>
      <c r="AD11" s="692"/>
      <c r="AE11" s="692"/>
      <c r="AF11" s="692"/>
      <c r="AG11" s="692"/>
      <c r="AH11" s="692"/>
      <c r="AI11" s="692"/>
      <c r="AJ11" s="692"/>
      <c r="AK11" s="692"/>
      <c r="AL11" s="692"/>
      <c r="AM11" s="692"/>
      <c r="AN11" s="692"/>
      <c r="AO11" s="692"/>
      <c r="AP11" s="692"/>
      <c r="AQ11" s="692"/>
      <c r="AR11" s="692"/>
      <c r="AS11" s="692"/>
      <c r="AT11" s="692"/>
      <c r="AU11" s="692"/>
      <c r="AV11" s="692"/>
      <c r="AW11" s="692"/>
      <c r="AX11" s="692"/>
      <c r="AY11" s="692"/>
      <c r="AZ11" s="692"/>
      <c r="BA11" s="693"/>
      <c r="BD11" s="711" t="s">
        <v>496</v>
      </c>
      <c r="BE11" s="711"/>
      <c r="BF11" s="711"/>
      <c r="BG11" s="711"/>
      <c r="BH11" s="9"/>
      <c r="BI11" s="9"/>
      <c r="BJ11" s="9"/>
      <c r="BK11" s="9"/>
      <c r="BL11" s="30"/>
      <c r="BM11" s="30"/>
      <c r="BN11" s="30"/>
      <c r="BO11" s="30"/>
      <c r="BP11" s="30"/>
      <c r="BQ11" s="30"/>
      <c r="BY11" s="23"/>
      <c r="BZ11" s="23"/>
      <c r="CA11" s="23"/>
    </row>
    <row r="12" spans="2:79" ht="11.25" customHeight="1">
      <c r="B12" s="691"/>
      <c r="C12" s="692"/>
      <c r="D12" s="692"/>
      <c r="E12" s="692"/>
      <c r="F12" s="692"/>
      <c r="G12" s="692"/>
      <c r="H12" s="692"/>
      <c r="I12" s="692"/>
      <c r="J12" s="692"/>
      <c r="K12" s="692"/>
      <c r="L12" s="692"/>
      <c r="M12" s="692"/>
      <c r="N12" s="692"/>
      <c r="O12" s="692"/>
      <c r="P12" s="692"/>
      <c r="Q12" s="692"/>
      <c r="R12" s="692"/>
      <c r="S12" s="692"/>
      <c r="T12" s="692"/>
      <c r="U12" s="692"/>
      <c r="V12" s="692"/>
      <c r="W12" s="692"/>
      <c r="X12" s="692"/>
      <c r="Y12" s="692"/>
      <c r="Z12" s="692"/>
      <c r="AA12" s="692"/>
      <c r="AB12" s="692"/>
      <c r="AC12" s="692"/>
      <c r="AD12" s="692"/>
      <c r="AE12" s="692"/>
      <c r="AF12" s="692"/>
      <c r="AG12" s="692"/>
      <c r="AH12" s="692"/>
      <c r="AI12" s="692"/>
      <c r="AJ12" s="692"/>
      <c r="AK12" s="692"/>
      <c r="AL12" s="692"/>
      <c r="AM12" s="692"/>
      <c r="AN12" s="692"/>
      <c r="AO12" s="692"/>
      <c r="AP12" s="692"/>
      <c r="AQ12" s="692"/>
      <c r="AR12" s="692"/>
      <c r="AS12" s="692"/>
      <c r="AT12" s="692"/>
      <c r="AU12" s="692"/>
      <c r="AV12" s="692"/>
      <c r="AW12" s="692"/>
      <c r="AX12" s="692"/>
      <c r="AY12" s="692"/>
      <c r="AZ12" s="692"/>
      <c r="BA12" s="693"/>
      <c r="BD12" s="711"/>
      <c r="BE12" s="711"/>
      <c r="BF12" s="711"/>
      <c r="BG12" s="711"/>
      <c r="BH12" s="9"/>
      <c r="BI12" s="9"/>
      <c r="BJ12" s="9"/>
      <c r="BK12" s="9"/>
      <c r="BL12" s="34"/>
      <c r="BM12" s="34"/>
      <c r="BN12" s="34"/>
      <c r="BO12" s="34"/>
      <c r="BP12" s="34"/>
      <c r="BQ12" s="34"/>
      <c r="BY12" s="29"/>
      <c r="BZ12" s="23"/>
      <c r="CA12" s="23"/>
    </row>
    <row r="13" spans="2:79" s="35" customFormat="1" ht="18">
      <c r="B13" s="36"/>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614" t="s">
        <v>24</v>
      </c>
      <c r="AI13" s="614"/>
      <c r="AJ13" s="614"/>
      <c r="AK13" s="541" t="s">
        <v>43</v>
      </c>
      <c r="AL13" s="541"/>
      <c r="AM13" s="541"/>
      <c r="AN13" s="614" t="s">
        <v>20</v>
      </c>
      <c r="AO13" s="614"/>
      <c r="AP13" s="541" t="s">
        <v>43</v>
      </c>
      <c r="AQ13" s="541"/>
      <c r="AR13" s="541"/>
      <c r="AS13" s="614" t="s">
        <v>21</v>
      </c>
      <c r="AT13" s="614"/>
      <c r="AU13" s="541" t="s">
        <v>43</v>
      </c>
      <c r="AV13" s="541"/>
      <c r="AW13" s="541"/>
      <c r="AX13" s="614" t="s">
        <v>23</v>
      </c>
      <c r="AY13" s="614"/>
      <c r="AZ13" s="38"/>
      <c r="BA13" s="39"/>
      <c r="BD13" s="713">
        <f ca="1">YEAR(TODAY())-2018</f>
        <v>7</v>
      </c>
      <c r="BE13" s="713"/>
      <c r="BF13" s="40">
        <f ca="1">MONTH(TODAY())</f>
        <v>9</v>
      </c>
      <c r="BG13" s="41">
        <f ca="1">DAY(TODAY())</f>
        <v>30</v>
      </c>
      <c r="BH13" s="40"/>
      <c r="BJ13" s="41"/>
      <c r="BK13" s="41"/>
      <c r="BL13" s="41"/>
      <c r="BY13" s="23"/>
      <c r="BZ13" s="23"/>
      <c r="CA13" s="23"/>
    </row>
    <row r="14" spans="2:79" s="35" customFormat="1" ht="6.75" customHeight="1">
      <c r="B14" s="42"/>
      <c r="AH14" s="43"/>
      <c r="AI14" s="43"/>
      <c r="AJ14" s="43"/>
      <c r="AK14" s="43"/>
      <c r="AL14" s="43"/>
      <c r="AM14" s="43"/>
      <c r="AN14" s="43"/>
      <c r="AO14" s="43"/>
      <c r="AP14" s="43"/>
      <c r="AQ14" s="43"/>
      <c r="AR14" s="43"/>
      <c r="AS14" s="43"/>
      <c r="AT14" s="43"/>
      <c r="AU14" s="43"/>
      <c r="AV14" s="43"/>
      <c r="AW14" s="43"/>
      <c r="AX14" s="43"/>
      <c r="AY14" s="38"/>
      <c r="AZ14" s="38"/>
      <c r="BA14" s="39"/>
      <c r="BY14" s="29"/>
      <c r="BZ14" s="23"/>
      <c r="CA14" s="23"/>
    </row>
    <row r="15" spans="2:79" s="35" customFormat="1" ht="11.25" customHeight="1">
      <c r="B15" s="42"/>
      <c r="C15" s="638" t="s">
        <v>8</v>
      </c>
      <c r="D15" s="638"/>
      <c r="E15" s="638"/>
      <c r="F15" s="638"/>
      <c r="G15" s="638"/>
      <c r="H15" s="638"/>
      <c r="I15" s="638"/>
      <c r="J15" s="638"/>
      <c r="K15" s="638"/>
      <c r="L15" s="638"/>
      <c r="M15" s="638"/>
      <c r="N15" s="638"/>
      <c r="O15" s="638"/>
      <c r="P15" s="638"/>
      <c r="Q15" s="638"/>
      <c r="R15" s="638"/>
      <c r="S15" s="638"/>
      <c r="T15" s="638"/>
      <c r="U15" s="638"/>
      <c r="V15" s="638"/>
      <c r="W15" s="638"/>
      <c r="X15" s="638"/>
      <c r="AI15" s="44"/>
      <c r="AJ15" s="44"/>
      <c r="AK15" s="44"/>
      <c r="AL15" s="44"/>
      <c r="AM15" s="44"/>
      <c r="AN15" s="44"/>
      <c r="AO15" s="44"/>
      <c r="AP15" s="44"/>
      <c r="AQ15" s="44"/>
      <c r="AR15" s="44"/>
      <c r="AS15" s="44"/>
      <c r="AT15" s="44"/>
      <c r="AU15" s="44"/>
      <c r="AV15" s="44"/>
      <c r="AW15" s="44"/>
      <c r="AX15" s="44"/>
      <c r="AY15" s="44"/>
      <c r="AZ15" s="44"/>
      <c r="BA15" s="45"/>
      <c r="BY15" s="23"/>
      <c r="BZ15" s="23"/>
      <c r="CA15" s="23"/>
    </row>
    <row r="16" spans="2:79" s="35" customFormat="1" ht="11.25" customHeight="1">
      <c r="B16" s="42"/>
      <c r="C16" s="638"/>
      <c r="D16" s="638"/>
      <c r="E16" s="638"/>
      <c r="F16" s="638"/>
      <c r="G16" s="638"/>
      <c r="H16" s="638"/>
      <c r="I16" s="638"/>
      <c r="J16" s="638"/>
      <c r="K16" s="638"/>
      <c r="L16" s="638"/>
      <c r="M16" s="638"/>
      <c r="N16" s="638"/>
      <c r="O16" s="638"/>
      <c r="P16" s="638"/>
      <c r="Q16" s="638"/>
      <c r="R16" s="638"/>
      <c r="S16" s="638"/>
      <c r="T16" s="638"/>
      <c r="U16" s="638"/>
      <c r="V16" s="638"/>
      <c r="W16" s="638"/>
      <c r="X16" s="638"/>
      <c r="AD16" s="37"/>
      <c r="AE16" s="37"/>
      <c r="AF16" s="37"/>
      <c r="AG16" s="37"/>
      <c r="AH16" s="64"/>
      <c r="AI16" s="607" t="s">
        <v>1</v>
      </c>
      <c r="AJ16" s="607"/>
      <c r="AK16" s="607"/>
      <c r="AL16" s="546"/>
      <c r="AM16" s="546"/>
      <c r="AN16" s="546"/>
      <c r="AO16" s="546"/>
      <c r="AP16" s="546"/>
      <c r="AQ16" s="546"/>
      <c r="AR16" s="546"/>
      <c r="AS16" s="546"/>
      <c r="AT16" s="546"/>
      <c r="AU16" s="546"/>
      <c r="AV16" s="546"/>
      <c r="AW16" s="546"/>
      <c r="AX16" s="546"/>
      <c r="AY16" s="546"/>
      <c r="AZ16" s="546"/>
      <c r="BA16" s="46"/>
      <c r="BY16" s="29"/>
      <c r="BZ16" s="23"/>
      <c r="CA16" s="23"/>
    </row>
    <row r="17" spans="2:79" s="35" customFormat="1" ht="11.25" customHeight="1">
      <c r="B17" s="42"/>
      <c r="C17" s="638"/>
      <c r="D17" s="638"/>
      <c r="E17" s="638"/>
      <c r="F17" s="638"/>
      <c r="G17" s="638"/>
      <c r="H17" s="638"/>
      <c r="I17" s="638"/>
      <c r="J17" s="638"/>
      <c r="K17" s="638"/>
      <c r="L17" s="638"/>
      <c r="M17" s="638"/>
      <c r="N17" s="638"/>
      <c r="O17" s="638"/>
      <c r="P17" s="638"/>
      <c r="Q17" s="638"/>
      <c r="R17" s="638"/>
      <c r="S17" s="638"/>
      <c r="T17" s="638"/>
      <c r="U17" s="638"/>
      <c r="V17" s="638"/>
      <c r="W17" s="638"/>
      <c r="X17" s="638"/>
      <c r="Y17" s="47"/>
      <c r="Z17" s="47"/>
      <c r="AA17" s="47"/>
      <c r="AB17" s="47"/>
      <c r="AC17" s="47"/>
      <c r="AD17" s="47"/>
      <c r="AE17" s="47"/>
      <c r="AF17" s="37"/>
      <c r="AG17" s="37"/>
      <c r="AH17" s="64"/>
      <c r="AI17" s="607"/>
      <c r="AJ17" s="607"/>
      <c r="AK17" s="607"/>
      <c r="AL17" s="546"/>
      <c r="AM17" s="546"/>
      <c r="AN17" s="546"/>
      <c r="AO17" s="546"/>
      <c r="AP17" s="546"/>
      <c r="AQ17" s="546"/>
      <c r="AR17" s="546"/>
      <c r="AS17" s="546"/>
      <c r="AT17" s="546"/>
      <c r="AU17" s="546"/>
      <c r="AV17" s="546"/>
      <c r="AW17" s="546"/>
      <c r="AX17" s="546"/>
      <c r="AY17" s="546"/>
      <c r="AZ17" s="546"/>
      <c r="BA17" s="46"/>
      <c r="BY17" s="23"/>
      <c r="BZ17" s="23"/>
      <c r="CA17" s="23"/>
    </row>
    <row r="18" spans="2:79" s="35" customFormat="1" ht="11.25" customHeight="1">
      <c r="B18" s="42"/>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8"/>
      <c r="AC18" s="48"/>
      <c r="AD18" s="604" t="s">
        <v>5</v>
      </c>
      <c r="AE18" s="604"/>
      <c r="AF18" s="604"/>
      <c r="AG18" s="604"/>
      <c r="AH18" s="604"/>
      <c r="AI18" s="604"/>
      <c r="AJ18" s="547"/>
      <c r="AK18" s="547"/>
      <c r="AL18" s="547"/>
      <c r="AM18" s="547"/>
      <c r="AN18" s="547"/>
      <c r="AO18" s="547"/>
      <c r="AP18" s="547"/>
      <c r="AQ18" s="547"/>
      <c r="AR18" s="547"/>
      <c r="AS18" s="547"/>
      <c r="AT18" s="547"/>
      <c r="AU18" s="547"/>
      <c r="AV18" s="547"/>
      <c r="AW18" s="547"/>
      <c r="AX18" s="547"/>
      <c r="AY18" s="547"/>
      <c r="AZ18" s="547"/>
      <c r="BA18" s="49"/>
      <c r="BY18" s="29"/>
      <c r="BZ18" s="23"/>
      <c r="CA18" s="23"/>
    </row>
    <row r="19" spans="2:79" s="35" customFormat="1" ht="11.25" customHeight="1">
      <c r="B19" s="42"/>
      <c r="C19" s="639"/>
      <c r="D19" s="640"/>
      <c r="E19" s="640"/>
      <c r="F19" s="640"/>
      <c r="G19" s="640"/>
      <c r="H19" s="640"/>
      <c r="I19" s="640"/>
      <c r="J19" s="640"/>
      <c r="K19" s="640"/>
      <c r="L19" s="640"/>
      <c r="M19" s="640"/>
      <c r="N19" s="640"/>
      <c r="O19" s="640"/>
      <c r="P19" s="640"/>
      <c r="Q19" s="640"/>
      <c r="R19" s="640"/>
      <c r="S19" s="640"/>
      <c r="T19" s="640"/>
      <c r="U19" s="640"/>
      <c r="V19" s="640"/>
      <c r="W19" s="640"/>
      <c r="X19" s="640"/>
      <c r="Y19" s="640"/>
      <c r="Z19" s="640"/>
      <c r="AA19" s="640"/>
      <c r="AB19" s="44"/>
      <c r="AC19" s="44"/>
      <c r="AD19" s="605"/>
      <c r="AE19" s="605"/>
      <c r="AF19" s="605"/>
      <c r="AG19" s="605"/>
      <c r="AH19" s="605"/>
      <c r="AI19" s="605"/>
      <c r="AJ19" s="548"/>
      <c r="AK19" s="548"/>
      <c r="AL19" s="548"/>
      <c r="AM19" s="548"/>
      <c r="AN19" s="548"/>
      <c r="AO19" s="548"/>
      <c r="AP19" s="548"/>
      <c r="AQ19" s="548"/>
      <c r="AR19" s="548"/>
      <c r="AS19" s="548"/>
      <c r="AT19" s="548"/>
      <c r="AU19" s="548"/>
      <c r="AV19" s="548"/>
      <c r="AW19" s="548"/>
      <c r="AX19" s="548"/>
      <c r="AY19" s="548"/>
      <c r="AZ19" s="548"/>
      <c r="BA19" s="49"/>
      <c r="BY19" s="23"/>
      <c r="BZ19" s="23"/>
      <c r="CA19" s="23"/>
    </row>
    <row r="20" spans="2:79" s="35" customFormat="1" ht="11.25" customHeight="1">
      <c r="B20" s="42"/>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50"/>
      <c r="AC20" s="50"/>
      <c r="AD20" s="606" t="s">
        <v>2</v>
      </c>
      <c r="AE20" s="606"/>
      <c r="AF20" s="606"/>
      <c r="AG20" s="606"/>
      <c r="AH20" s="606"/>
      <c r="AI20" s="606"/>
      <c r="AJ20" s="602"/>
      <c r="AK20" s="602"/>
      <c r="AL20" s="602"/>
      <c r="AM20" s="602"/>
      <c r="AN20" s="602"/>
      <c r="AO20" s="602"/>
      <c r="AP20" s="602"/>
      <c r="AQ20" s="602"/>
      <c r="AR20" s="602"/>
      <c r="AS20" s="602"/>
      <c r="AT20" s="602"/>
      <c r="AU20" s="602"/>
      <c r="AV20" s="602"/>
      <c r="AW20" s="602"/>
      <c r="AX20" s="602"/>
      <c r="AY20" s="602"/>
      <c r="AZ20" s="602"/>
      <c r="BA20" s="49"/>
      <c r="BY20" s="29"/>
      <c r="BZ20" s="23"/>
      <c r="CA20" s="23"/>
    </row>
    <row r="21" spans="2:79" s="35" customFormat="1" ht="11.25" customHeight="1">
      <c r="B21" s="42"/>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0"/>
      <c r="AA21" s="640"/>
      <c r="AB21" s="50"/>
      <c r="AC21" s="50"/>
      <c r="AD21" s="605"/>
      <c r="AE21" s="605"/>
      <c r="AF21" s="605"/>
      <c r="AG21" s="605"/>
      <c r="AH21" s="605"/>
      <c r="AI21" s="605"/>
      <c r="AJ21" s="603"/>
      <c r="AK21" s="603"/>
      <c r="AL21" s="603"/>
      <c r="AM21" s="603"/>
      <c r="AN21" s="603"/>
      <c r="AO21" s="603"/>
      <c r="AP21" s="603"/>
      <c r="AQ21" s="603"/>
      <c r="AR21" s="603"/>
      <c r="AS21" s="603"/>
      <c r="AT21" s="603"/>
      <c r="AU21" s="603"/>
      <c r="AV21" s="603"/>
      <c r="AW21" s="603"/>
      <c r="AX21" s="603"/>
      <c r="AY21" s="603"/>
      <c r="AZ21" s="603"/>
      <c r="BA21" s="49"/>
      <c r="BY21" s="23"/>
      <c r="BZ21" s="23"/>
      <c r="CA21" s="23"/>
    </row>
    <row r="22" spans="2:79" s="35" customFormat="1" ht="11.25" customHeight="1">
      <c r="B22" s="42"/>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40"/>
      <c r="AD22" s="606" t="s">
        <v>3</v>
      </c>
      <c r="AE22" s="606"/>
      <c r="AF22" s="606"/>
      <c r="AG22" s="606"/>
      <c r="AH22" s="606"/>
      <c r="AI22" s="606"/>
      <c r="AJ22" s="547"/>
      <c r="AK22" s="547"/>
      <c r="AL22" s="547"/>
      <c r="AM22" s="547"/>
      <c r="AN22" s="547"/>
      <c r="AO22" s="547"/>
      <c r="AP22" s="547"/>
      <c r="AQ22" s="547"/>
      <c r="AR22" s="547"/>
      <c r="AS22" s="547"/>
      <c r="AT22" s="547"/>
      <c r="AU22" s="547"/>
      <c r="AV22" s="547"/>
      <c r="AW22" s="547"/>
      <c r="AX22" s="547"/>
      <c r="AY22" s="547"/>
      <c r="AZ22" s="547"/>
      <c r="BA22" s="49"/>
      <c r="BY22" s="29"/>
      <c r="BZ22" s="23"/>
      <c r="CA22" s="23"/>
    </row>
    <row r="23" spans="2:79" s="35" customFormat="1" ht="11.25" customHeight="1">
      <c r="B23" s="42"/>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D23" s="605"/>
      <c r="AE23" s="605"/>
      <c r="AF23" s="605"/>
      <c r="AG23" s="605"/>
      <c r="AH23" s="605"/>
      <c r="AI23" s="605"/>
      <c r="AJ23" s="548"/>
      <c r="AK23" s="548"/>
      <c r="AL23" s="548"/>
      <c r="AM23" s="548"/>
      <c r="AN23" s="548"/>
      <c r="AO23" s="548"/>
      <c r="AP23" s="548"/>
      <c r="AQ23" s="548"/>
      <c r="AR23" s="548"/>
      <c r="AS23" s="548"/>
      <c r="AT23" s="548"/>
      <c r="AU23" s="548"/>
      <c r="AV23" s="548"/>
      <c r="AW23" s="548"/>
      <c r="AX23" s="548"/>
      <c r="AY23" s="548"/>
      <c r="AZ23" s="548"/>
      <c r="BA23" s="49"/>
      <c r="BY23" s="23"/>
      <c r="BZ23" s="23"/>
      <c r="CA23" s="23"/>
    </row>
    <row r="24" spans="2:79" s="35" customFormat="1" ht="11.25" customHeight="1">
      <c r="B24" s="42"/>
      <c r="C24" s="640"/>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D24" s="606" t="s">
        <v>6</v>
      </c>
      <c r="AE24" s="606"/>
      <c r="AF24" s="606"/>
      <c r="AG24" s="606"/>
      <c r="AH24" s="606"/>
      <c r="AI24" s="606"/>
      <c r="AJ24" s="542"/>
      <c r="AK24" s="542"/>
      <c r="AL24" s="542"/>
      <c r="AM24" s="542"/>
      <c r="AN24" s="542"/>
      <c r="AO24" s="542"/>
      <c r="AP24" s="542"/>
      <c r="AQ24" s="542"/>
      <c r="AR24" s="542"/>
      <c r="AS24" s="542"/>
      <c r="AT24" s="542"/>
      <c r="AU24" s="542"/>
      <c r="AV24" s="542"/>
      <c r="AW24" s="542"/>
      <c r="AX24" s="542"/>
      <c r="AY24" s="542"/>
      <c r="AZ24" s="542"/>
      <c r="BA24" s="49"/>
      <c r="BY24" s="29"/>
      <c r="BZ24" s="23"/>
      <c r="CA24" s="23"/>
    </row>
    <row r="25" spans="2:79" s="35" customFormat="1" ht="11.25" customHeight="1">
      <c r="B25" s="42"/>
      <c r="AD25" s="605"/>
      <c r="AE25" s="605"/>
      <c r="AF25" s="605"/>
      <c r="AG25" s="605"/>
      <c r="AH25" s="605"/>
      <c r="AI25" s="605"/>
      <c r="AJ25" s="543"/>
      <c r="AK25" s="543"/>
      <c r="AL25" s="543"/>
      <c r="AM25" s="543"/>
      <c r="AN25" s="543"/>
      <c r="AO25" s="543"/>
      <c r="AP25" s="543"/>
      <c r="AQ25" s="543"/>
      <c r="AR25" s="543"/>
      <c r="AS25" s="543"/>
      <c r="AT25" s="543"/>
      <c r="AU25" s="543"/>
      <c r="AV25" s="543"/>
      <c r="AW25" s="543"/>
      <c r="AX25" s="543"/>
      <c r="AY25" s="543"/>
      <c r="AZ25" s="543"/>
      <c r="BA25" s="49"/>
      <c r="BY25" s="23"/>
      <c r="BZ25" s="23"/>
      <c r="CA25" s="23"/>
    </row>
    <row r="26" spans="2:79" s="35" customFormat="1" ht="6.75" customHeight="1">
      <c r="B26" s="42"/>
      <c r="BA26" s="49"/>
      <c r="BY26" s="29"/>
      <c r="BZ26" s="23"/>
      <c r="CA26" s="23"/>
    </row>
    <row r="27" spans="2:79" s="35" customFormat="1" ht="11.25" customHeight="1">
      <c r="B27" s="42"/>
      <c r="C27" s="695" t="s">
        <v>460</v>
      </c>
      <c r="D27" s="695"/>
      <c r="E27" s="695"/>
      <c r="F27" s="695"/>
      <c r="G27" s="695"/>
      <c r="H27" s="695"/>
      <c r="I27" s="695"/>
      <c r="J27" s="695"/>
      <c r="K27" s="695"/>
      <c r="L27" s="695"/>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5"/>
      <c r="AP27" s="695"/>
      <c r="AQ27" s="695"/>
      <c r="AR27" s="695"/>
      <c r="AS27" s="695"/>
      <c r="AT27" s="695"/>
      <c r="AU27" s="695"/>
      <c r="AV27" s="695"/>
      <c r="AW27" s="695"/>
      <c r="AX27" s="695"/>
      <c r="AY27" s="695"/>
      <c r="AZ27" s="695"/>
      <c r="BA27" s="49"/>
      <c r="BY27" s="23"/>
      <c r="BZ27" s="23"/>
      <c r="CA27" s="23"/>
    </row>
    <row r="28" spans="2:79" s="35" customFormat="1" ht="11.25" customHeight="1">
      <c r="B28" s="42"/>
      <c r="C28" s="695"/>
      <c r="D28" s="695"/>
      <c r="E28" s="695"/>
      <c r="F28" s="695"/>
      <c r="G28" s="695"/>
      <c r="H28" s="695"/>
      <c r="I28" s="695"/>
      <c r="J28" s="695"/>
      <c r="K28" s="695"/>
      <c r="L28" s="695"/>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5"/>
      <c r="AP28" s="695"/>
      <c r="AQ28" s="695"/>
      <c r="AR28" s="695"/>
      <c r="AS28" s="695"/>
      <c r="AT28" s="695"/>
      <c r="AU28" s="695"/>
      <c r="AV28" s="695"/>
      <c r="AW28" s="695"/>
      <c r="AX28" s="695"/>
      <c r="AY28" s="695"/>
      <c r="AZ28" s="695"/>
      <c r="BA28" s="45"/>
      <c r="BY28" s="29"/>
      <c r="BZ28" s="23"/>
      <c r="CA28" s="23"/>
    </row>
    <row r="29" spans="2:79" s="35" customFormat="1" ht="6" customHeight="1">
      <c r="B29" s="42"/>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5"/>
      <c r="BY29" s="23"/>
      <c r="BZ29" s="23"/>
      <c r="CA29" s="23"/>
    </row>
    <row r="30" spans="2:79" s="35" customFormat="1" ht="20.100000000000001" customHeight="1">
      <c r="B30" s="42"/>
      <c r="C30" s="637" t="s">
        <v>12</v>
      </c>
      <c r="D30" s="637"/>
      <c r="E30" s="637"/>
      <c r="F30" s="637"/>
      <c r="G30" s="637"/>
      <c r="H30" s="637"/>
      <c r="I30" s="637"/>
      <c r="J30" s="637"/>
      <c r="K30" s="637"/>
      <c r="L30" s="637"/>
      <c r="M30" s="697" t="str">
        <f>設備機器一覧!L112</f>
        <v/>
      </c>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7"/>
      <c r="AP30" s="697"/>
      <c r="AQ30" s="697"/>
      <c r="AR30" s="697"/>
      <c r="AS30" s="697"/>
      <c r="AT30" s="697"/>
      <c r="AU30" s="697"/>
      <c r="AV30" s="697"/>
      <c r="AW30" s="697"/>
      <c r="AX30" s="697"/>
      <c r="AY30" s="697"/>
      <c r="AZ30" s="697"/>
      <c r="BA30" s="45"/>
      <c r="BD30" s="717"/>
      <c r="BE30" s="718"/>
      <c r="BF30" s="718"/>
      <c r="BG30" s="718"/>
      <c r="BH30" s="718"/>
      <c r="BI30" s="718"/>
      <c r="BJ30" s="718"/>
      <c r="BK30" s="718"/>
      <c r="BL30" s="718"/>
      <c r="BM30" s="718"/>
      <c r="BN30" s="718"/>
      <c r="BO30" s="718"/>
      <c r="BP30" s="718"/>
      <c r="BY30" s="29"/>
      <c r="BZ30" s="23"/>
      <c r="CA30" s="23"/>
    </row>
    <row r="31" spans="2:79" s="35" customFormat="1" ht="20.100000000000001" customHeight="1">
      <c r="B31" s="52"/>
      <c r="C31" s="637"/>
      <c r="D31" s="637"/>
      <c r="E31" s="637"/>
      <c r="F31" s="637"/>
      <c r="G31" s="637"/>
      <c r="H31" s="637"/>
      <c r="I31" s="637"/>
      <c r="J31" s="637"/>
      <c r="K31" s="637"/>
      <c r="L31" s="637"/>
      <c r="M31" s="698"/>
      <c r="N31" s="698"/>
      <c r="O31" s="698"/>
      <c r="P31" s="698"/>
      <c r="Q31" s="698"/>
      <c r="R31" s="698"/>
      <c r="S31" s="698"/>
      <c r="T31" s="698"/>
      <c r="U31" s="698"/>
      <c r="V31" s="698"/>
      <c r="W31" s="698"/>
      <c r="X31" s="698"/>
      <c r="Y31" s="698"/>
      <c r="Z31" s="698"/>
      <c r="AA31" s="698"/>
      <c r="AB31" s="698"/>
      <c r="AC31" s="698"/>
      <c r="AD31" s="698"/>
      <c r="AE31" s="698"/>
      <c r="AF31" s="698"/>
      <c r="AG31" s="698"/>
      <c r="AH31" s="698"/>
      <c r="AI31" s="698"/>
      <c r="AJ31" s="698"/>
      <c r="AK31" s="698"/>
      <c r="AL31" s="698"/>
      <c r="AM31" s="698"/>
      <c r="AN31" s="698"/>
      <c r="AO31" s="698"/>
      <c r="AP31" s="698"/>
      <c r="AQ31" s="698"/>
      <c r="AR31" s="698"/>
      <c r="AS31" s="698"/>
      <c r="AT31" s="698"/>
      <c r="AU31" s="698"/>
      <c r="AV31" s="698"/>
      <c r="AW31" s="698"/>
      <c r="AX31" s="698"/>
      <c r="AY31" s="698"/>
      <c r="AZ31" s="698"/>
      <c r="BA31" s="45"/>
      <c r="BD31" s="718"/>
      <c r="BE31" s="718"/>
      <c r="BF31" s="718"/>
      <c r="BG31" s="718"/>
      <c r="BH31" s="718"/>
      <c r="BI31" s="718"/>
      <c r="BJ31" s="718"/>
      <c r="BK31" s="718"/>
      <c r="BL31" s="718"/>
      <c r="BM31" s="718"/>
      <c r="BN31" s="718"/>
      <c r="BO31" s="718"/>
      <c r="BP31" s="718"/>
      <c r="BY31" s="23"/>
      <c r="BZ31" s="23"/>
      <c r="CA31" s="23"/>
    </row>
    <row r="32" spans="2:79" s="35" customFormat="1" ht="6.75" customHeight="1">
      <c r="B32" s="52"/>
      <c r="C32" s="51"/>
      <c r="D32" s="51"/>
      <c r="E32" s="51"/>
      <c r="F32" s="51"/>
      <c r="G32" s="51"/>
      <c r="H32" s="51"/>
      <c r="I32" s="51"/>
      <c r="J32" s="51"/>
      <c r="K32" s="51"/>
      <c r="L32" s="51"/>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45"/>
      <c r="BY32" s="29"/>
      <c r="BZ32" s="23"/>
      <c r="CA32" s="23"/>
    </row>
    <row r="33" spans="2:79" s="35" customFormat="1" ht="9" customHeight="1">
      <c r="B33" s="52"/>
      <c r="C33" s="637" t="s">
        <v>13</v>
      </c>
      <c r="D33" s="637"/>
      <c r="E33" s="637"/>
      <c r="F33" s="637"/>
      <c r="G33" s="637"/>
      <c r="H33" s="637"/>
      <c r="I33" s="637"/>
      <c r="J33" s="637"/>
      <c r="K33" s="637"/>
      <c r="L33" s="637"/>
      <c r="M33" s="551" t="s">
        <v>475</v>
      </c>
      <c r="N33" s="551"/>
      <c r="O33" s="551"/>
      <c r="P33" s="551"/>
      <c r="Q33" s="551"/>
      <c r="R33" s="551"/>
      <c r="S33" s="551"/>
      <c r="T33" s="551"/>
      <c r="U33" s="551"/>
      <c r="V33" s="551"/>
      <c r="W33" s="551"/>
      <c r="X33" s="551"/>
      <c r="Y33" s="551"/>
      <c r="Z33" s="551"/>
      <c r="AA33" s="551"/>
      <c r="AB33" s="551"/>
      <c r="AC33" s="551"/>
      <c r="AD33" s="551"/>
      <c r="AE33" s="551"/>
      <c r="AF33" s="551"/>
      <c r="AG33" s="551"/>
      <c r="AH33" s="551"/>
      <c r="AI33" s="551"/>
      <c r="AJ33" s="551"/>
      <c r="AK33" s="551"/>
      <c r="AL33" s="551"/>
      <c r="AM33" s="551"/>
      <c r="AN33" s="551"/>
      <c r="AO33" s="551"/>
      <c r="AP33" s="551"/>
      <c r="AQ33" s="551"/>
      <c r="AR33" s="551"/>
      <c r="AS33" s="551"/>
      <c r="AT33" s="551"/>
      <c r="AU33" s="551"/>
      <c r="AV33" s="551"/>
      <c r="AW33" s="551"/>
      <c r="AX33" s="551"/>
      <c r="AY33" s="551"/>
      <c r="AZ33" s="551"/>
      <c r="BA33" s="45"/>
      <c r="BD33" s="54" t="s">
        <v>416</v>
      </c>
      <c r="BY33" s="23"/>
      <c r="BZ33" s="23"/>
      <c r="CA33" s="23"/>
    </row>
    <row r="34" spans="2:79" s="35" customFormat="1" ht="9" customHeight="1">
      <c r="B34" s="52"/>
      <c r="C34" s="637"/>
      <c r="D34" s="637"/>
      <c r="E34" s="637"/>
      <c r="F34" s="637"/>
      <c r="G34" s="637"/>
      <c r="H34" s="637"/>
      <c r="I34" s="637"/>
      <c r="J34" s="637"/>
      <c r="K34" s="637"/>
      <c r="L34" s="637"/>
      <c r="M34" s="552"/>
      <c r="N34" s="552"/>
      <c r="O34" s="552"/>
      <c r="P34" s="552"/>
      <c r="Q34" s="552"/>
      <c r="R34" s="552"/>
      <c r="S34" s="552"/>
      <c r="T34" s="552"/>
      <c r="U34" s="552"/>
      <c r="V34" s="552"/>
      <c r="W34" s="552"/>
      <c r="X34" s="552"/>
      <c r="Y34" s="552"/>
      <c r="Z34" s="552"/>
      <c r="AA34" s="552"/>
      <c r="AB34" s="552"/>
      <c r="AC34" s="552"/>
      <c r="AD34" s="552"/>
      <c r="AE34" s="552"/>
      <c r="AF34" s="552"/>
      <c r="AG34" s="552"/>
      <c r="AH34" s="552"/>
      <c r="AI34" s="552"/>
      <c r="AJ34" s="552"/>
      <c r="AK34" s="552"/>
      <c r="AL34" s="552"/>
      <c r="AM34" s="552"/>
      <c r="AN34" s="552"/>
      <c r="AO34" s="552"/>
      <c r="AP34" s="552"/>
      <c r="AQ34" s="552"/>
      <c r="AR34" s="552"/>
      <c r="AS34" s="552"/>
      <c r="AT34" s="552"/>
      <c r="AU34" s="552"/>
      <c r="AV34" s="552"/>
      <c r="AW34" s="552"/>
      <c r="AX34" s="552"/>
      <c r="AY34" s="552"/>
      <c r="AZ34" s="552"/>
      <c r="BA34" s="45"/>
      <c r="BD34" s="54"/>
      <c r="BY34" s="29"/>
      <c r="BZ34" s="23"/>
      <c r="CA34" s="23"/>
    </row>
    <row r="35" spans="2:79" s="35" customFormat="1" ht="6.75" customHeight="1">
      <c r="B35" s="52"/>
      <c r="C35" s="51"/>
      <c r="D35" s="51"/>
      <c r="E35" s="51"/>
      <c r="F35" s="51"/>
      <c r="G35" s="51"/>
      <c r="H35" s="51"/>
      <c r="I35" s="51"/>
      <c r="J35" s="51"/>
      <c r="K35" s="51"/>
      <c r="L35" s="51"/>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45"/>
      <c r="BY35" s="23"/>
      <c r="BZ35" s="23"/>
      <c r="CA35" s="23"/>
    </row>
    <row r="36" spans="2:79" s="35" customFormat="1" ht="9" customHeight="1">
      <c r="B36" s="52"/>
      <c r="C36" s="637" t="s">
        <v>14</v>
      </c>
      <c r="D36" s="637"/>
      <c r="E36" s="637"/>
      <c r="F36" s="637"/>
      <c r="G36" s="637"/>
      <c r="H36" s="637"/>
      <c r="I36" s="637"/>
      <c r="J36" s="637"/>
      <c r="K36" s="637"/>
      <c r="L36" s="637"/>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551"/>
      <c r="AJ36" s="551"/>
      <c r="AK36" s="551"/>
      <c r="AL36" s="551"/>
      <c r="AM36" s="551"/>
      <c r="AN36" s="551"/>
      <c r="AO36" s="551"/>
      <c r="AP36" s="551"/>
      <c r="AQ36" s="551"/>
      <c r="AR36" s="551"/>
      <c r="AS36" s="551"/>
      <c r="AT36" s="551"/>
      <c r="AU36" s="551"/>
      <c r="AV36" s="551"/>
      <c r="AW36" s="551"/>
      <c r="AX36" s="551"/>
      <c r="AY36" s="551"/>
      <c r="AZ36" s="551"/>
      <c r="BA36" s="45"/>
      <c r="BY36" s="29"/>
      <c r="BZ36" s="23"/>
      <c r="CA36" s="23"/>
    </row>
    <row r="37" spans="2:79" s="35" customFormat="1" ht="9" customHeight="1">
      <c r="B37" s="52"/>
      <c r="C37" s="637"/>
      <c r="D37" s="637"/>
      <c r="E37" s="637"/>
      <c r="F37" s="637"/>
      <c r="G37" s="637"/>
      <c r="H37" s="637"/>
      <c r="I37" s="637"/>
      <c r="J37" s="637"/>
      <c r="K37" s="637"/>
      <c r="L37" s="637"/>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552"/>
      <c r="AP37" s="552"/>
      <c r="AQ37" s="552"/>
      <c r="AR37" s="552"/>
      <c r="AS37" s="552"/>
      <c r="AT37" s="552"/>
      <c r="AU37" s="552"/>
      <c r="AV37" s="552"/>
      <c r="AW37" s="552"/>
      <c r="AX37" s="552"/>
      <c r="AY37" s="552"/>
      <c r="AZ37" s="552"/>
      <c r="BA37" s="45"/>
      <c r="BD37" s="54"/>
      <c r="BY37" s="23"/>
      <c r="BZ37" s="23"/>
      <c r="CA37" s="23"/>
    </row>
    <row r="38" spans="2:79" s="35" customFormat="1" ht="5.25" customHeight="1">
      <c r="B38" s="52"/>
      <c r="C38" s="51"/>
      <c r="D38" s="51"/>
      <c r="E38" s="51"/>
      <c r="F38" s="51"/>
      <c r="G38" s="51"/>
      <c r="H38" s="51"/>
      <c r="I38" s="51"/>
      <c r="J38" s="51"/>
      <c r="K38" s="51"/>
      <c r="L38" s="51"/>
      <c r="M38" s="44"/>
      <c r="N38" s="53"/>
      <c r="O38" s="53"/>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5"/>
      <c r="BY38" s="29"/>
      <c r="BZ38" s="23"/>
      <c r="CA38" s="23"/>
    </row>
    <row r="39" spans="2:79" s="35" customFormat="1" ht="11.25" customHeight="1">
      <c r="B39" s="52"/>
      <c r="C39" s="715" t="s">
        <v>30</v>
      </c>
      <c r="D39" s="715"/>
      <c r="E39" s="715"/>
      <c r="F39" s="715"/>
      <c r="G39" s="715"/>
      <c r="H39" s="715"/>
      <c r="I39" s="715"/>
      <c r="J39" s="715"/>
      <c r="K39" s="715"/>
      <c r="L39" s="715"/>
      <c r="M39" s="607" t="s">
        <v>19</v>
      </c>
      <c r="N39" s="607"/>
      <c r="O39" s="607"/>
      <c r="P39" s="607"/>
      <c r="Q39" s="553"/>
      <c r="R39" s="553"/>
      <c r="S39" s="607" t="s">
        <v>20</v>
      </c>
      <c r="T39" s="607"/>
      <c r="U39" s="553"/>
      <c r="V39" s="553"/>
      <c r="W39" s="607" t="s">
        <v>21</v>
      </c>
      <c r="X39" s="607"/>
      <c r="Y39" s="553"/>
      <c r="Z39" s="553"/>
      <c r="AA39" s="607" t="s">
        <v>22</v>
      </c>
      <c r="AB39" s="607"/>
      <c r="AC39" s="607"/>
      <c r="AD39" s="607"/>
      <c r="AE39" s="607"/>
      <c r="AF39" s="607"/>
      <c r="AG39" s="607"/>
      <c r="AH39" s="607"/>
      <c r="AI39" s="553"/>
      <c r="AJ39" s="553"/>
      <c r="AK39" s="607" t="s">
        <v>20</v>
      </c>
      <c r="AL39" s="607"/>
      <c r="AM39" s="553"/>
      <c r="AN39" s="553"/>
      <c r="AO39" s="607" t="s">
        <v>21</v>
      </c>
      <c r="AP39" s="607"/>
      <c r="AQ39" s="553"/>
      <c r="AR39" s="553"/>
      <c r="AS39" s="607" t="s">
        <v>25</v>
      </c>
      <c r="AT39" s="607"/>
      <c r="AU39" s="607"/>
      <c r="AV39" s="607"/>
      <c r="AW39" s="607"/>
      <c r="AX39" s="607"/>
      <c r="AZ39" s="56"/>
      <c r="BA39" s="57"/>
      <c r="BY39" s="23"/>
      <c r="BZ39" s="23"/>
      <c r="CA39" s="23"/>
    </row>
    <row r="40" spans="2:79" s="35" customFormat="1" ht="11.25" customHeight="1">
      <c r="B40" s="52"/>
      <c r="C40" s="715"/>
      <c r="D40" s="715"/>
      <c r="E40" s="715"/>
      <c r="F40" s="715"/>
      <c r="G40" s="715"/>
      <c r="H40" s="715"/>
      <c r="I40" s="715"/>
      <c r="J40" s="715"/>
      <c r="K40" s="715"/>
      <c r="L40" s="715"/>
      <c r="M40" s="607"/>
      <c r="N40" s="607"/>
      <c r="O40" s="607"/>
      <c r="P40" s="607"/>
      <c r="Q40" s="553"/>
      <c r="R40" s="553"/>
      <c r="S40" s="607"/>
      <c r="T40" s="607"/>
      <c r="U40" s="553"/>
      <c r="V40" s="553"/>
      <c r="W40" s="607"/>
      <c r="X40" s="607"/>
      <c r="Y40" s="553"/>
      <c r="Z40" s="553"/>
      <c r="AA40" s="607"/>
      <c r="AB40" s="607"/>
      <c r="AC40" s="607"/>
      <c r="AD40" s="607"/>
      <c r="AE40" s="607"/>
      <c r="AF40" s="607"/>
      <c r="AG40" s="607"/>
      <c r="AH40" s="607"/>
      <c r="AI40" s="553"/>
      <c r="AJ40" s="553"/>
      <c r="AK40" s="607"/>
      <c r="AL40" s="607"/>
      <c r="AM40" s="553"/>
      <c r="AN40" s="553"/>
      <c r="AO40" s="607"/>
      <c r="AP40" s="607"/>
      <c r="AQ40" s="553"/>
      <c r="AR40" s="553"/>
      <c r="AS40" s="607"/>
      <c r="AT40" s="607"/>
      <c r="AU40" s="607"/>
      <c r="AV40" s="607"/>
      <c r="AW40" s="607"/>
      <c r="AX40" s="607"/>
      <c r="AY40" s="56"/>
      <c r="AZ40" s="56"/>
      <c r="BA40" s="57"/>
      <c r="BY40" s="29"/>
      <c r="BZ40" s="23"/>
      <c r="CA40" s="23"/>
    </row>
    <row r="41" spans="2:79" s="35" customFormat="1" ht="5.25" customHeight="1">
      <c r="B41" s="52"/>
      <c r="C41" s="55"/>
      <c r="D41" s="55"/>
      <c r="E41" s="55"/>
      <c r="F41" s="55"/>
      <c r="G41" s="55"/>
      <c r="H41" s="55"/>
      <c r="I41" s="55"/>
      <c r="J41" s="55"/>
      <c r="K41" s="55"/>
      <c r="L41" s="55"/>
      <c r="M41" s="56"/>
      <c r="N41" s="56"/>
      <c r="O41" s="56"/>
      <c r="P41" s="56"/>
      <c r="Q41" s="58"/>
      <c r="R41" s="58"/>
      <c r="S41" s="56"/>
      <c r="T41" s="56"/>
      <c r="U41" s="58"/>
      <c r="V41" s="58"/>
      <c r="W41" s="56"/>
      <c r="X41" s="56"/>
      <c r="Y41" s="58"/>
      <c r="Z41" s="58"/>
      <c r="AA41" s="56"/>
      <c r="AB41" s="56"/>
      <c r="AC41" s="56"/>
      <c r="AD41" s="56"/>
      <c r="AE41" s="56"/>
      <c r="AF41" s="56"/>
      <c r="AG41" s="56"/>
      <c r="AH41" s="56"/>
      <c r="AI41" s="58"/>
      <c r="AJ41" s="58"/>
      <c r="AK41" s="56"/>
      <c r="AL41" s="56"/>
      <c r="AM41" s="58"/>
      <c r="AN41" s="58"/>
      <c r="AO41" s="56"/>
      <c r="AP41" s="56"/>
      <c r="AQ41" s="58"/>
      <c r="AR41" s="58"/>
      <c r="AS41" s="56"/>
      <c r="AT41" s="56"/>
      <c r="AU41" s="56"/>
      <c r="AV41" s="56"/>
      <c r="AW41" s="56"/>
      <c r="AX41" s="56"/>
      <c r="AY41" s="56"/>
      <c r="AZ41" s="56"/>
      <c r="BA41" s="57"/>
      <c r="BY41" s="29"/>
      <c r="BZ41" s="23"/>
      <c r="CA41" s="23"/>
    </row>
    <row r="42" spans="2:79" s="35" customFormat="1" ht="11.25" customHeight="1">
      <c r="B42" s="52"/>
      <c r="C42" s="715" t="s">
        <v>31</v>
      </c>
      <c r="D42" s="715"/>
      <c r="E42" s="715"/>
      <c r="F42" s="715"/>
      <c r="G42" s="715"/>
      <c r="H42" s="715"/>
      <c r="I42" s="715"/>
      <c r="J42" s="715"/>
      <c r="K42" s="715"/>
      <c r="L42" s="715"/>
      <c r="N42" s="615" t="s">
        <v>26</v>
      </c>
      <c r="O42" s="615"/>
      <c r="P42" s="615"/>
      <c r="Q42" s="615"/>
      <c r="R42" s="553"/>
      <c r="S42" s="553"/>
      <c r="T42" s="615" t="s">
        <v>20</v>
      </c>
      <c r="U42" s="615"/>
      <c r="V42" s="553"/>
      <c r="W42" s="553"/>
      <c r="X42" s="615" t="s">
        <v>27</v>
      </c>
      <c r="Y42" s="615"/>
      <c r="Z42" s="553"/>
      <c r="AA42" s="553"/>
      <c r="AB42" s="615" t="s">
        <v>23</v>
      </c>
      <c r="AC42" s="615"/>
      <c r="AD42" s="43"/>
      <c r="AE42" s="553"/>
      <c r="AF42" s="553"/>
      <c r="AG42" s="553"/>
      <c r="AH42" s="615" t="s">
        <v>28</v>
      </c>
      <c r="AI42" s="615"/>
      <c r="AJ42" s="615"/>
      <c r="AK42" s="615"/>
      <c r="AL42" s="554"/>
      <c r="AM42" s="554"/>
      <c r="AN42" s="554"/>
      <c r="AO42" s="615" t="s">
        <v>29</v>
      </c>
      <c r="AP42" s="615"/>
      <c r="AQ42" s="615"/>
      <c r="AR42" s="615"/>
      <c r="AS42" s="616" t="s">
        <v>43</v>
      </c>
      <c r="AT42" s="616"/>
      <c r="AU42" s="616"/>
      <c r="AV42" s="616"/>
      <c r="AW42" s="616"/>
      <c r="AX42" s="616"/>
      <c r="AY42" s="616"/>
      <c r="AZ42" s="616"/>
      <c r="BA42" s="617"/>
      <c r="BY42" s="23"/>
      <c r="BZ42" s="23"/>
      <c r="CA42" s="23"/>
    </row>
    <row r="43" spans="2:79" s="35" customFormat="1" ht="11.25" customHeight="1">
      <c r="B43" s="52"/>
      <c r="C43" s="715"/>
      <c r="D43" s="715"/>
      <c r="E43" s="715"/>
      <c r="F43" s="715"/>
      <c r="G43" s="715"/>
      <c r="H43" s="715"/>
      <c r="I43" s="715"/>
      <c r="J43" s="715"/>
      <c r="K43" s="715"/>
      <c r="L43" s="715"/>
      <c r="M43" s="59"/>
      <c r="N43" s="636"/>
      <c r="O43" s="636"/>
      <c r="P43" s="636"/>
      <c r="Q43" s="636"/>
      <c r="R43" s="553"/>
      <c r="S43" s="553"/>
      <c r="T43" s="615"/>
      <c r="U43" s="615"/>
      <c r="V43" s="553"/>
      <c r="W43" s="553"/>
      <c r="X43" s="615"/>
      <c r="Y43" s="615"/>
      <c r="Z43" s="553"/>
      <c r="AA43" s="553"/>
      <c r="AB43" s="615"/>
      <c r="AC43" s="615"/>
      <c r="AD43" s="43"/>
      <c r="AE43" s="553"/>
      <c r="AF43" s="553"/>
      <c r="AG43" s="553"/>
      <c r="AH43" s="615"/>
      <c r="AI43" s="615"/>
      <c r="AJ43" s="615"/>
      <c r="AK43" s="615"/>
      <c r="AL43" s="554"/>
      <c r="AM43" s="554"/>
      <c r="AN43" s="554"/>
      <c r="AO43" s="615"/>
      <c r="AP43" s="615"/>
      <c r="AQ43" s="615"/>
      <c r="AR43" s="615"/>
      <c r="AS43" s="616"/>
      <c r="AT43" s="616"/>
      <c r="AU43" s="616"/>
      <c r="AV43" s="616"/>
      <c r="AW43" s="616"/>
      <c r="AX43" s="616"/>
      <c r="AY43" s="616"/>
      <c r="AZ43" s="616"/>
      <c r="BA43" s="617"/>
      <c r="BY43" s="29"/>
      <c r="BZ43" s="23"/>
      <c r="CA43" s="23"/>
    </row>
    <row r="44" spans="2:79" s="35" customFormat="1" ht="6" customHeight="1" thickBot="1">
      <c r="B44" s="60"/>
      <c r="C44" s="61"/>
      <c r="D44" s="61"/>
      <c r="E44" s="61"/>
      <c r="F44" s="61"/>
      <c r="G44" s="61"/>
      <c r="H44" s="61"/>
      <c r="I44" s="61"/>
      <c r="J44" s="61"/>
      <c r="K44" s="61"/>
      <c r="L44" s="61"/>
      <c r="M44" s="61"/>
      <c r="N44" s="61"/>
      <c r="O44" s="61"/>
      <c r="P44" s="61"/>
      <c r="Q44" s="61"/>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3"/>
      <c r="BY44" s="23"/>
      <c r="BZ44" s="23"/>
      <c r="CA44" s="23"/>
    </row>
    <row r="45" spans="2:79" ht="11.25" customHeight="1">
      <c r="C45" s="64"/>
      <c r="D45" s="64"/>
      <c r="E45" s="64"/>
      <c r="F45" s="64"/>
      <c r="G45" s="64"/>
      <c r="H45" s="64"/>
      <c r="I45" s="64"/>
      <c r="J45" s="64"/>
      <c r="K45" s="64"/>
      <c r="L45" s="64"/>
      <c r="M45" s="64"/>
      <c r="N45" s="64"/>
      <c r="O45" s="64"/>
      <c r="P45" s="64"/>
      <c r="Q45" s="64"/>
      <c r="R45" s="64"/>
      <c r="S45" s="64"/>
      <c r="T45" s="64"/>
      <c r="U45" s="65"/>
      <c r="V45" s="65"/>
      <c r="W45" s="66"/>
      <c r="X45" s="66"/>
      <c r="Y45" s="66"/>
      <c r="Z45" s="66"/>
      <c r="AA45" s="66"/>
      <c r="AB45" s="66"/>
      <c r="AC45" s="65"/>
      <c r="AD45" s="65"/>
      <c r="AE45" s="66"/>
      <c r="AF45" s="66"/>
      <c r="AG45" s="66"/>
      <c r="AH45" s="66"/>
      <c r="AI45" s="66"/>
      <c r="AJ45" s="66"/>
      <c r="AK45" s="66"/>
      <c r="BY45" s="23"/>
      <c r="BZ45" s="23"/>
      <c r="CA45" s="23"/>
    </row>
    <row r="46" spans="2:79" ht="11.25" customHeight="1">
      <c r="C46" s="470" t="s">
        <v>479</v>
      </c>
      <c r="D46" s="471"/>
      <c r="E46" s="471"/>
      <c r="F46" s="471"/>
      <c r="G46" s="471"/>
      <c r="H46" s="471"/>
      <c r="I46" s="471"/>
      <c r="J46" s="471"/>
      <c r="K46" s="471"/>
      <c r="L46" s="472"/>
      <c r="M46" s="593" t="s">
        <v>423</v>
      </c>
      <c r="N46" s="593"/>
      <c r="O46" s="594" t="s">
        <v>421</v>
      </c>
      <c r="P46" s="594"/>
      <c r="Q46" s="594"/>
      <c r="R46" s="594"/>
      <c r="S46" s="594"/>
      <c r="T46" s="594"/>
      <c r="U46" s="555"/>
      <c r="V46" s="555"/>
      <c r="W46" s="555"/>
      <c r="X46" s="555"/>
      <c r="Y46" s="555"/>
      <c r="Z46" s="555"/>
      <c r="AA46" s="555"/>
      <c r="AB46" s="555"/>
      <c r="AC46" s="555"/>
      <c r="AD46" s="555"/>
      <c r="AE46" s="555"/>
      <c r="AF46" s="555"/>
      <c r="AG46" s="555"/>
      <c r="AH46" s="555"/>
      <c r="AI46" s="555"/>
      <c r="AJ46" s="555"/>
      <c r="AK46" s="555"/>
      <c r="AL46" s="555"/>
      <c r="AM46" s="555"/>
      <c r="AN46" s="555"/>
      <c r="AO46" s="555"/>
      <c r="AP46" s="555"/>
      <c r="AQ46" s="555"/>
      <c r="AR46" s="555"/>
      <c r="BY46" s="23"/>
      <c r="BZ46" s="23"/>
      <c r="CA46" s="23"/>
    </row>
    <row r="47" spans="2:79" ht="11.25" customHeight="1">
      <c r="C47" s="473"/>
      <c r="D47" s="474"/>
      <c r="E47" s="474"/>
      <c r="F47" s="474"/>
      <c r="G47" s="474"/>
      <c r="H47" s="474"/>
      <c r="I47" s="474"/>
      <c r="J47" s="474"/>
      <c r="K47" s="474"/>
      <c r="L47" s="475"/>
      <c r="M47" s="593"/>
      <c r="N47" s="593"/>
      <c r="O47" s="594"/>
      <c r="P47" s="594"/>
      <c r="Q47" s="594"/>
      <c r="R47" s="594"/>
      <c r="S47" s="594"/>
      <c r="T47" s="594"/>
      <c r="U47" s="555"/>
      <c r="V47" s="555"/>
      <c r="W47" s="555"/>
      <c r="X47" s="555"/>
      <c r="Y47" s="555"/>
      <c r="Z47" s="555"/>
      <c r="AA47" s="555"/>
      <c r="AB47" s="555"/>
      <c r="AC47" s="555"/>
      <c r="AD47" s="555"/>
      <c r="AE47" s="555"/>
      <c r="AF47" s="555"/>
      <c r="AG47" s="555"/>
      <c r="AH47" s="555"/>
      <c r="AI47" s="555"/>
      <c r="AJ47" s="555"/>
      <c r="AK47" s="555"/>
      <c r="AL47" s="555"/>
      <c r="AM47" s="555"/>
      <c r="AN47" s="555"/>
      <c r="AO47" s="555"/>
      <c r="AP47" s="555"/>
      <c r="AQ47" s="555"/>
      <c r="AR47" s="555"/>
      <c r="BY47" s="23"/>
      <c r="BZ47" s="23"/>
      <c r="CA47" s="23"/>
    </row>
    <row r="48" spans="2:79" ht="11.25" customHeight="1">
      <c r="C48" s="473"/>
      <c r="D48" s="474"/>
      <c r="E48" s="474"/>
      <c r="F48" s="474"/>
      <c r="G48" s="474"/>
      <c r="H48" s="474"/>
      <c r="I48" s="474"/>
      <c r="J48" s="474"/>
      <c r="K48" s="474"/>
      <c r="L48" s="475"/>
      <c r="M48" s="593" t="s">
        <v>424</v>
      </c>
      <c r="N48" s="593"/>
      <c r="O48" s="594" t="s">
        <v>422</v>
      </c>
      <c r="P48" s="594"/>
      <c r="Q48" s="594"/>
      <c r="R48" s="594"/>
      <c r="S48" s="594"/>
      <c r="T48" s="594"/>
      <c r="U48" s="555"/>
      <c r="V48" s="555"/>
      <c r="W48" s="555"/>
      <c r="X48" s="555"/>
      <c r="Y48" s="555"/>
      <c r="Z48" s="555"/>
      <c r="AA48" s="555"/>
      <c r="AB48" s="555"/>
      <c r="AC48" s="555"/>
      <c r="AD48" s="555"/>
      <c r="AE48" s="555"/>
      <c r="AF48" s="555"/>
      <c r="AG48" s="555"/>
      <c r="AH48" s="555"/>
      <c r="AI48" s="555"/>
      <c r="AJ48" s="555"/>
      <c r="AK48" s="555"/>
      <c r="AL48" s="555"/>
      <c r="AM48" s="555"/>
      <c r="AN48" s="555"/>
      <c r="AO48" s="555"/>
      <c r="AP48" s="555"/>
      <c r="AQ48" s="555"/>
      <c r="AR48" s="555"/>
      <c r="BY48" s="23"/>
      <c r="BZ48" s="23"/>
      <c r="CA48" s="23"/>
    </row>
    <row r="49" spans="1:142" ht="11.25" customHeight="1">
      <c r="C49" s="473"/>
      <c r="D49" s="474"/>
      <c r="E49" s="474"/>
      <c r="F49" s="474"/>
      <c r="G49" s="474"/>
      <c r="H49" s="474"/>
      <c r="I49" s="474"/>
      <c r="J49" s="474"/>
      <c r="K49" s="474"/>
      <c r="L49" s="475"/>
      <c r="M49" s="593"/>
      <c r="N49" s="593"/>
      <c r="O49" s="594"/>
      <c r="P49" s="594"/>
      <c r="Q49" s="594"/>
      <c r="R49" s="594"/>
      <c r="S49" s="594"/>
      <c r="T49" s="594"/>
      <c r="U49" s="555"/>
      <c r="V49" s="555"/>
      <c r="W49" s="555"/>
      <c r="X49" s="555"/>
      <c r="Y49" s="555"/>
      <c r="Z49" s="555"/>
      <c r="AA49" s="555"/>
      <c r="AB49" s="555"/>
      <c r="AC49" s="555"/>
      <c r="AD49" s="555"/>
      <c r="AE49" s="555"/>
      <c r="AF49" s="555"/>
      <c r="AG49" s="555"/>
      <c r="AH49" s="555"/>
      <c r="AI49" s="555"/>
      <c r="AJ49" s="555"/>
      <c r="AK49" s="555"/>
      <c r="AL49" s="555"/>
      <c r="AM49" s="555"/>
      <c r="AN49" s="555"/>
      <c r="AO49" s="555"/>
      <c r="AP49" s="555"/>
      <c r="AQ49" s="555"/>
      <c r="AR49" s="555"/>
      <c r="BY49" s="23"/>
      <c r="BZ49" s="23"/>
      <c r="CA49" s="23"/>
    </row>
    <row r="50" spans="1:142" ht="11.25" customHeight="1">
      <c r="C50" s="473"/>
      <c r="D50" s="474"/>
      <c r="E50" s="474"/>
      <c r="F50" s="474"/>
      <c r="G50" s="474"/>
      <c r="H50" s="474"/>
      <c r="I50" s="474"/>
      <c r="J50" s="474"/>
      <c r="K50" s="474"/>
      <c r="L50" s="475"/>
      <c r="M50" s="593" t="s">
        <v>425</v>
      </c>
      <c r="N50" s="593"/>
      <c r="O50" s="594" t="s">
        <v>426</v>
      </c>
      <c r="P50" s="594"/>
      <c r="Q50" s="594"/>
      <c r="R50" s="594"/>
      <c r="S50" s="594"/>
      <c r="T50" s="594"/>
      <c r="U50" s="555"/>
      <c r="V50" s="555"/>
      <c r="W50" s="555"/>
      <c r="X50" s="555"/>
      <c r="Y50" s="555"/>
      <c r="Z50" s="555"/>
      <c r="AA50" s="555"/>
      <c r="AB50" s="555"/>
      <c r="AC50" s="555"/>
      <c r="AD50" s="555"/>
      <c r="AE50" s="555"/>
      <c r="AF50" s="555"/>
      <c r="AG50" s="555"/>
      <c r="AH50" s="555"/>
      <c r="AI50" s="555"/>
      <c r="AJ50" s="555"/>
      <c r="AK50" s="555"/>
      <c r="AL50" s="555"/>
      <c r="AM50" s="555"/>
      <c r="AN50" s="555"/>
      <c r="AO50" s="555"/>
      <c r="AP50" s="555"/>
      <c r="AQ50" s="555"/>
      <c r="AR50" s="555"/>
      <c r="BY50" s="23"/>
      <c r="BZ50" s="23"/>
      <c r="CA50" s="23"/>
    </row>
    <row r="51" spans="1:142" ht="11.25" customHeight="1">
      <c r="C51" s="473"/>
      <c r="D51" s="474"/>
      <c r="E51" s="474"/>
      <c r="F51" s="474"/>
      <c r="G51" s="474"/>
      <c r="H51" s="474"/>
      <c r="I51" s="474"/>
      <c r="J51" s="474"/>
      <c r="K51" s="474"/>
      <c r="L51" s="475"/>
      <c r="M51" s="595"/>
      <c r="N51" s="595"/>
      <c r="O51" s="596"/>
      <c r="P51" s="596"/>
      <c r="Q51" s="596"/>
      <c r="R51" s="596"/>
      <c r="S51" s="596"/>
      <c r="T51" s="596"/>
      <c r="U51" s="557"/>
      <c r="V51" s="557"/>
      <c r="W51" s="557"/>
      <c r="X51" s="557"/>
      <c r="Y51" s="557"/>
      <c r="Z51" s="557"/>
      <c r="AA51" s="557"/>
      <c r="AB51" s="557"/>
      <c r="AC51" s="557"/>
      <c r="AD51" s="557"/>
      <c r="AE51" s="557"/>
      <c r="AF51" s="557"/>
      <c r="AG51" s="557"/>
      <c r="AH51" s="557"/>
      <c r="AI51" s="557"/>
      <c r="AJ51" s="557"/>
      <c r="AK51" s="557"/>
      <c r="AL51" s="557"/>
      <c r="AM51" s="557"/>
      <c r="AN51" s="557"/>
      <c r="AO51" s="557"/>
      <c r="AP51" s="557"/>
      <c r="AQ51" s="557"/>
      <c r="AR51" s="557"/>
      <c r="BY51" s="23"/>
      <c r="BZ51" s="23"/>
      <c r="CA51" s="23"/>
    </row>
    <row r="52" spans="1:142" ht="11.25" customHeight="1">
      <c r="C52" s="473"/>
      <c r="D52" s="474"/>
      <c r="E52" s="474"/>
      <c r="F52" s="474"/>
      <c r="G52" s="474"/>
      <c r="H52" s="474"/>
      <c r="I52" s="474"/>
      <c r="J52" s="474"/>
      <c r="K52" s="474"/>
      <c r="L52" s="475"/>
      <c r="M52" s="593" t="s">
        <v>427</v>
      </c>
      <c r="N52" s="593"/>
      <c r="O52" s="594" t="s">
        <v>420</v>
      </c>
      <c r="P52" s="594"/>
      <c r="Q52" s="594"/>
      <c r="R52" s="594"/>
      <c r="S52" s="594"/>
      <c r="T52" s="594"/>
      <c r="U52" s="555"/>
      <c r="V52" s="555"/>
      <c r="W52" s="555"/>
      <c r="X52" s="555"/>
      <c r="Y52" s="555"/>
      <c r="Z52" s="555"/>
      <c r="AA52" s="555"/>
      <c r="AB52" s="555"/>
      <c r="AC52" s="555"/>
      <c r="AD52" s="555"/>
      <c r="AE52" s="555"/>
      <c r="AF52" s="555"/>
      <c r="AG52" s="555"/>
      <c r="AH52" s="555"/>
      <c r="AI52" s="555"/>
      <c r="AJ52" s="555"/>
      <c r="AK52" s="555"/>
      <c r="AL52" s="555"/>
      <c r="AM52" s="555"/>
      <c r="AN52" s="555"/>
      <c r="AO52" s="555"/>
      <c r="AP52" s="555"/>
      <c r="AQ52" s="555"/>
      <c r="AR52" s="555"/>
      <c r="BY52" s="23"/>
      <c r="BZ52" s="23"/>
      <c r="CA52" s="23"/>
    </row>
    <row r="53" spans="1:142" ht="11.25" customHeight="1">
      <c r="C53" s="476"/>
      <c r="D53" s="477"/>
      <c r="E53" s="477"/>
      <c r="F53" s="477"/>
      <c r="G53" s="477"/>
      <c r="H53" s="477"/>
      <c r="I53" s="477"/>
      <c r="J53" s="477"/>
      <c r="K53" s="477"/>
      <c r="L53" s="478"/>
      <c r="M53" s="595"/>
      <c r="N53" s="595"/>
      <c r="O53" s="596"/>
      <c r="P53" s="596"/>
      <c r="Q53" s="596"/>
      <c r="R53" s="596"/>
      <c r="S53" s="596"/>
      <c r="T53" s="596"/>
      <c r="U53" s="555"/>
      <c r="V53" s="555"/>
      <c r="W53" s="555"/>
      <c r="X53" s="555"/>
      <c r="Y53" s="555"/>
      <c r="Z53" s="555"/>
      <c r="AA53" s="555"/>
      <c r="AB53" s="555"/>
      <c r="AC53" s="555"/>
      <c r="AD53" s="555"/>
      <c r="AE53" s="555"/>
      <c r="AF53" s="555"/>
      <c r="AG53" s="555"/>
      <c r="AH53" s="555"/>
      <c r="AI53" s="555"/>
      <c r="AJ53" s="555"/>
      <c r="AK53" s="555"/>
      <c r="AL53" s="555"/>
      <c r="AM53" s="555"/>
      <c r="AN53" s="555"/>
      <c r="AO53" s="555"/>
      <c r="AP53" s="555"/>
      <c r="AQ53" s="555"/>
      <c r="AR53" s="555"/>
      <c r="BY53" s="23"/>
      <c r="BZ53" s="23"/>
      <c r="CA53" s="23"/>
    </row>
    <row r="54" spans="1:142" ht="6" customHeight="1">
      <c r="C54" s="67"/>
      <c r="D54" s="68"/>
      <c r="E54" s="68"/>
      <c r="F54" s="68"/>
      <c r="G54" s="68"/>
      <c r="H54" s="68"/>
      <c r="I54" s="68"/>
      <c r="J54" s="68"/>
      <c r="K54" s="68"/>
      <c r="L54" s="69"/>
      <c r="M54" s="69"/>
      <c r="N54" s="69"/>
      <c r="O54" s="69"/>
      <c r="P54" s="69"/>
      <c r="Q54" s="69"/>
      <c r="R54" s="69"/>
      <c r="S54" s="69"/>
      <c r="T54" s="69"/>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Y54" s="23"/>
      <c r="BZ54" s="23"/>
      <c r="CA54" s="23"/>
    </row>
    <row r="55" spans="1:142" ht="11.25" customHeight="1">
      <c r="A55" s="70"/>
      <c r="B55" s="70"/>
      <c r="C55" s="70"/>
      <c r="D55" s="70"/>
      <c r="E55" s="70"/>
      <c r="F55" s="70"/>
      <c r="G55" s="70"/>
      <c r="H55" s="71"/>
      <c r="I55" s="71"/>
      <c r="J55" s="71"/>
      <c r="K55" s="71"/>
      <c r="L55" s="71"/>
      <c r="M55" s="71"/>
      <c r="N55" s="71"/>
      <c r="O55" s="71"/>
      <c r="P55" s="71"/>
      <c r="Q55" s="71"/>
      <c r="R55" s="71"/>
      <c r="S55" s="71"/>
      <c r="T55" s="71"/>
      <c r="U55" s="599" t="s">
        <v>410</v>
      </c>
      <c r="V55" s="599"/>
      <c r="W55" s="599"/>
      <c r="X55" s="599"/>
      <c r="Y55" s="599"/>
      <c r="Z55" s="599"/>
      <c r="AA55" s="599"/>
      <c r="AB55" s="599"/>
      <c r="AC55" s="599"/>
      <c r="AD55" s="599"/>
      <c r="AE55" s="599"/>
      <c r="AF55" s="599"/>
      <c r="AG55" s="599"/>
      <c r="AH55" s="599"/>
      <c r="AI55" s="599"/>
      <c r="AJ55" s="599"/>
      <c r="AK55" s="599"/>
      <c r="AL55" s="599"/>
      <c r="AM55" s="599"/>
      <c r="AN55" s="599"/>
      <c r="AO55" s="71"/>
      <c r="AP55" s="71"/>
      <c r="AQ55" s="71"/>
      <c r="AR55" s="71"/>
      <c r="AS55" s="71"/>
      <c r="AT55" s="71"/>
      <c r="AU55" s="71"/>
      <c r="AV55" s="72"/>
      <c r="AW55" s="72"/>
      <c r="AX55" s="72"/>
      <c r="AY55" s="72"/>
      <c r="AZ55" s="72"/>
      <c r="BA55" s="73"/>
      <c r="BB55" s="73"/>
      <c r="BY55" s="29"/>
      <c r="BZ55" s="23"/>
      <c r="CA55" s="23"/>
    </row>
    <row r="56" spans="1:142" ht="11.25" customHeight="1" thickBot="1">
      <c r="A56" s="70"/>
      <c r="B56" s="719"/>
      <c r="C56" s="719"/>
      <c r="D56" s="719"/>
      <c r="E56" s="719"/>
      <c r="F56" s="719"/>
      <c r="G56" s="719"/>
      <c r="H56" s="601" t="str">
        <f>IF(B56&lt;&gt;0,"()内の金額は減免前の金額です","")</f>
        <v/>
      </c>
      <c r="I56" s="601"/>
      <c r="J56" s="601"/>
      <c r="K56" s="601"/>
      <c r="L56" s="601"/>
      <c r="M56" s="601"/>
      <c r="N56" s="601"/>
      <c r="O56" s="601"/>
      <c r="P56" s="601"/>
      <c r="Q56" s="601"/>
      <c r="R56" s="601"/>
      <c r="S56" s="601"/>
      <c r="T56" s="601"/>
      <c r="U56" s="600"/>
      <c r="V56" s="600"/>
      <c r="W56" s="600"/>
      <c r="X56" s="600"/>
      <c r="Y56" s="600"/>
      <c r="Z56" s="600"/>
      <c r="AA56" s="600"/>
      <c r="AB56" s="600"/>
      <c r="AC56" s="600"/>
      <c r="AD56" s="600"/>
      <c r="AE56" s="600"/>
      <c r="AF56" s="600"/>
      <c r="AG56" s="600"/>
      <c r="AH56" s="600"/>
      <c r="AI56" s="600"/>
      <c r="AJ56" s="600"/>
      <c r="AK56" s="600"/>
      <c r="AL56" s="600"/>
      <c r="AM56" s="600"/>
      <c r="AN56" s="600"/>
      <c r="AO56" s="74"/>
      <c r="AP56" s="74"/>
      <c r="AQ56" s="74"/>
      <c r="AR56" s="74"/>
      <c r="AS56" s="74"/>
      <c r="AT56" s="74"/>
      <c r="AU56" s="74"/>
      <c r="AV56" s="72"/>
      <c r="AW56" s="72"/>
      <c r="AX56" s="72"/>
      <c r="AY56" s="72"/>
      <c r="AZ56" s="72"/>
      <c r="BA56" s="73"/>
      <c r="BB56" s="73"/>
      <c r="BY56" s="29"/>
      <c r="BZ56" s="23"/>
      <c r="CA56" s="23"/>
    </row>
    <row r="57" spans="1:142" s="29" customFormat="1" ht="11.25" customHeight="1">
      <c r="B57" s="459" t="s">
        <v>483</v>
      </c>
      <c r="C57" s="459"/>
      <c r="D57" s="459"/>
      <c r="E57" s="459"/>
      <c r="F57" s="459"/>
      <c r="G57" s="459"/>
      <c r="H57" s="459" t="s">
        <v>484</v>
      </c>
      <c r="I57" s="459"/>
      <c r="J57" s="459"/>
      <c r="K57" s="459"/>
      <c r="L57" s="459"/>
      <c r="M57" s="459"/>
      <c r="N57" s="459"/>
      <c r="O57" s="459"/>
      <c r="P57" s="459"/>
      <c r="Q57" s="459"/>
      <c r="R57" s="459"/>
      <c r="S57" s="459"/>
      <c r="T57" s="459"/>
      <c r="U57" s="459"/>
      <c r="V57" s="459"/>
      <c r="W57" s="459"/>
      <c r="X57" s="459" t="s">
        <v>485</v>
      </c>
      <c r="Y57" s="459"/>
      <c r="Z57" s="459"/>
      <c r="AA57" s="459"/>
      <c r="AB57" s="459"/>
      <c r="AC57" s="459"/>
      <c r="AD57" s="459"/>
      <c r="AE57" s="448" t="s">
        <v>378</v>
      </c>
      <c r="AF57" s="449"/>
      <c r="AG57" s="449"/>
      <c r="AH57" s="449"/>
      <c r="AI57" s="450"/>
      <c r="AJ57" s="448" t="s">
        <v>486</v>
      </c>
      <c r="AK57" s="449"/>
      <c r="AL57" s="449"/>
      <c r="AM57" s="449"/>
      <c r="AN57" s="450"/>
      <c r="AO57" s="459" t="s">
        <v>487</v>
      </c>
      <c r="AP57" s="459"/>
      <c r="AQ57" s="459"/>
      <c r="AR57" s="459"/>
      <c r="AS57" s="459"/>
      <c r="AT57" s="459"/>
      <c r="AU57" s="459"/>
      <c r="AV57" s="448" t="s">
        <v>488</v>
      </c>
      <c r="AW57" s="449"/>
      <c r="AX57" s="449"/>
      <c r="AY57" s="449"/>
      <c r="AZ57" s="449"/>
      <c r="BA57" s="450"/>
      <c r="BB57" s="714"/>
      <c r="BE57" s="75"/>
      <c r="BP57" s="455" t="s">
        <v>184</v>
      </c>
      <c r="BQ57" s="457" t="s">
        <v>379</v>
      </c>
      <c r="BR57" s="442" t="s">
        <v>380</v>
      </c>
      <c r="BS57" s="444" t="s">
        <v>381</v>
      </c>
      <c r="BT57" s="442" t="s">
        <v>382</v>
      </c>
      <c r="BU57" s="444" t="s">
        <v>393</v>
      </c>
      <c r="BV57" s="699" t="s">
        <v>378</v>
      </c>
      <c r="BZ57" s="23"/>
      <c r="CA57" s="23"/>
    </row>
    <row r="58" spans="1:142" s="29" customFormat="1" ht="11.25" customHeight="1" thickBot="1">
      <c r="B58" s="459"/>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1"/>
      <c r="AF58" s="452"/>
      <c r="AG58" s="452"/>
      <c r="AH58" s="452"/>
      <c r="AI58" s="453"/>
      <c r="AJ58" s="451"/>
      <c r="AK58" s="452"/>
      <c r="AL58" s="452"/>
      <c r="AM58" s="452"/>
      <c r="AN58" s="453"/>
      <c r="AO58" s="459"/>
      <c r="AP58" s="459"/>
      <c r="AQ58" s="459"/>
      <c r="AR58" s="459"/>
      <c r="AS58" s="459"/>
      <c r="AT58" s="459"/>
      <c r="AU58" s="459"/>
      <c r="AV58" s="451"/>
      <c r="AW58" s="452"/>
      <c r="AX58" s="452"/>
      <c r="AY58" s="452"/>
      <c r="AZ58" s="452"/>
      <c r="BA58" s="453"/>
      <c r="BB58" s="714"/>
      <c r="BP58" s="456"/>
      <c r="BQ58" s="458"/>
      <c r="BR58" s="443"/>
      <c r="BS58" s="445"/>
      <c r="BT58" s="443"/>
      <c r="BU58" s="445"/>
      <c r="BV58" s="700"/>
      <c r="BZ58" s="23"/>
      <c r="CA58" s="23"/>
    </row>
    <row r="59" spans="1:142" ht="11.1" customHeight="1">
      <c r="A59" s="716"/>
      <c r="B59" s="411" t="str">
        <f>IF($B$56=0,BR59,IF($B$56=0.5,BT59,IF($B$56=1,"","")))</f>
        <v/>
      </c>
      <c r="C59" s="412"/>
      <c r="D59" s="412"/>
      <c r="E59" s="412"/>
      <c r="F59" s="412"/>
      <c r="G59" s="413"/>
      <c r="H59" s="420" t="str">
        <f>IFERROR(BP59,"")</f>
        <v/>
      </c>
      <c r="I59" s="421"/>
      <c r="J59" s="421"/>
      <c r="K59" s="421"/>
      <c r="L59" s="421"/>
      <c r="M59" s="421"/>
      <c r="N59" s="421"/>
      <c r="O59" s="421"/>
      <c r="P59" s="421"/>
      <c r="Q59" s="421"/>
      <c r="R59" s="421"/>
      <c r="S59" s="421"/>
      <c r="T59" s="421"/>
      <c r="U59" s="421"/>
      <c r="V59" s="421"/>
      <c r="W59" s="422"/>
      <c r="X59" s="393" t="str">
        <f>IF($H59="","",IF($B$56=0,BQ59,IF($B$56=0.5,BS59,IF($B$56=1,BU59,""))))</f>
        <v/>
      </c>
      <c r="Y59" s="394"/>
      <c r="Z59" s="394"/>
      <c r="AA59" s="394"/>
      <c r="AB59" s="394"/>
      <c r="AC59" s="394"/>
      <c r="AD59" s="394"/>
      <c r="AE59" s="420" t="str">
        <f>IF($H59="","",IF(BQ59=0,0,BV59))</f>
        <v/>
      </c>
      <c r="AF59" s="421"/>
      <c r="AG59" s="421"/>
      <c r="AH59" s="421"/>
      <c r="AI59" s="422"/>
      <c r="AJ59" s="558"/>
      <c r="AK59" s="559"/>
      <c r="AL59" s="559"/>
      <c r="AM59" s="559"/>
      <c r="AN59" s="560"/>
      <c r="AO59" s="390" t="str">
        <f>IF(AJ59="","",IFERROR(X59*AJ59,""))</f>
        <v/>
      </c>
      <c r="AP59" s="391"/>
      <c r="AQ59" s="391"/>
      <c r="AR59" s="391"/>
      <c r="AS59" s="391"/>
      <c r="AT59" s="391"/>
      <c r="AU59" s="392"/>
      <c r="AV59" s="567"/>
      <c r="AW59" s="568"/>
      <c r="AX59" s="568"/>
      <c r="AY59" s="568"/>
      <c r="AZ59" s="568"/>
      <c r="BA59" s="569"/>
      <c r="BB59" s="619"/>
      <c r="BM59" s="611">
        <v>1</v>
      </c>
      <c r="BN59" s="611"/>
      <c r="BO59" s="611"/>
      <c r="BP59" s="609" t="e">
        <f>VLOOKUP(BM59,設備機器一覧!K:L,2,FALSE)</f>
        <v>#N/A</v>
      </c>
      <c r="BQ59" s="705">
        <f>IFERROR(VLOOKUP(BP59,設備機器一覧!C:G,2,FALSE),0)</f>
        <v>0</v>
      </c>
      <c r="BR59" s="701" t="str">
        <f>IFERROR(VLOOKUP(BP59,設備機器一覧!C:G,3,FALSE),"")</f>
        <v/>
      </c>
      <c r="BS59" s="707">
        <f>IFERROR(VLOOKUP(BP59,設備機器一覧!C:G,4,FALSE),0)</f>
        <v>0</v>
      </c>
      <c r="BT59" s="701" t="str">
        <f>IFERROR(VLOOKUP(BP59,設備機器一覧!C:G,5,FALSE),"")</f>
        <v/>
      </c>
      <c r="BU59" s="701">
        <v>0</v>
      </c>
      <c r="BV59" s="701" t="str">
        <f>IFERROR(VLOOKUP(BP59,設備機器一覧!C:H,6,FALSE),"")</f>
        <v/>
      </c>
      <c r="BZ59" s="23"/>
      <c r="CA59" s="23"/>
    </row>
    <row r="60" spans="1:142" ht="11.1" customHeight="1">
      <c r="A60" s="716"/>
      <c r="B60" s="414"/>
      <c r="C60" s="415"/>
      <c r="D60" s="415"/>
      <c r="E60" s="415"/>
      <c r="F60" s="415"/>
      <c r="G60" s="416"/>
      <c r="H60" s="423"/>
      <c r="I60" s="424"/>
      <c r="J60" s="424"/>
      <c r="K60" s="424"/>
      <c r="L60" s="424"/>
      <c r="M60" s="424"/>
      <c r="N60" s="424"/>
      <c r="O60" s="424"/>
      <c r="P60" s="424"/>
      <c r="Q60" s="424"/>
      <c r="R60" s="424"/>
      <c r="S60" s="424"/>
      <c r="T60" s="424"/>
      <c r="U60" s="424"/>
      <c r="V60" s="424"/>
      <c r="W60" s="425"/>
      <c r="X60" s="393"/>
      <c r="Y60" s="394"/>
      <c r="Z60" s="394"/>
      <c r="AA60" s="394"/>
      <c r="AB60" s="394"/>
      <c r="AC60" s="394"/>
      <c r="AD60" s="394"/>
      <c r="AE60" s="423"/>
      <c r="AF60" s="424"/>
      <c r="AG60" s="424"/>
      <c r="AH60" s="424"/>
      <c r="AI60" s="425"/>
      <c r="AJ60" s="561"/>
      <c r="AK60" s="562"/>
      <c r="AL60" s="562"/>
      <c r="AM60" s="562"/>
      <c r="AN60" s="563"/>
      <c r="AO60" s="393"/>
      <c r="AP60" s="394"/>
      <c r="AQ60" s="394"/>
      <c r="AR60" s="394"/>
      <c r="AS60" s="394"/>
      <c r="AT60" s="394"/>
      <c r="AU60" s="395"/>
      <c r="AV60" s="570"/>
      <c r="AW60" s="571"/>
      <c r="AX60" s="571"/>
      <c r="AY60" s="571"/>
      <c r="AZ60" s="571"/>
      <c r="BA60" s="572"/>
      <c r="BB60" s="619"/>
      <c r="BE60" s="75"/>
      <c r="BM60" s="611"/>
      <c r="BN60" s="611"/>
      <c r="BO60" s="611"/>
      <c r="BP60" s="609"/>
      <c r="BQ60" s="706"/>
      <c r="BR60" s="620"/>
      <c r="BS60" s="686"/>
      <c r="BT60" s="620"/>
      <c r="BU60" s="620"/>
      <c r="BV60" s="620"/>
      <c r="BZ60" s="23"/>
      <c r="CA60" s="23"/>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row>
    <row r="61" spans="1:142" ht="11.1" customHeight="1">
      <c r="A61" s="716"/>
      <c r="B61" s="417"/>
      <c r="C61" s="418"/>
      <c r="D61" s="418"/>
      <c r="E61" s="418"/>
      <c r="F61" s="418"/>
      <c r="G61" s="419"/>
      <c r="H61" s="426"/>
      <c r="I61" s="427"/>
      <c r="J61" s="427"/>
      <c r="K61" s="427"/>
      <c r="L61" s="427"/>
      <c r="M61" s="427"/>
      <c r="N61" s="427"/>
      <c r="O61" s="427"/>
      <c r="P61" s="427"/>
      <c r="Q61" s="427"/>
      <c r="R61" s="427"/>
      <c r="S61" s="427"/>
      <c r="T61" s="427"/>
      <c r="U61" s="427"/>
      <c r="V61" s="427"/>
      <c r="W61" s="428"/>
      <c r="X61" s="150" t="s">
        <v>376</v>
      </c>
      <c r="Y61" s="389" t="str">
        <f>IF($H59="","",IF($B$56=0,"",BQ59))</f>
        <v/>
      </c>
      <c r="Z61" s="389"/>
      <c r="AA61" s="389"/>
      <c r="AB61" s="389"/>
      <c r="AC61" s="389"/>
      <c r="AD61" s="151" t="s">
        <v>377</v>
      </c>
      <c r="AE61" s="426"/>
      <c r="AF61" s="427"/>
      <c r="AG61" s="427"/>
      <c r="AH61" s="427"/>
      <c r="AI61" s="428"/>
      <c r="AJ61" s="564"/>
      <c r="AK61" s="565"/>
      <c r="AL61" s="565"/>
      <c r="AM61" s="565"/>
      <c r="AN61" s="566"/>
      <c r="AO61" s="150" t="s">
        <v>376</v>
      </c>
      <c r="AP61" s="389" t="str">
        <f>IF(AJ59="","",IF($B$56=0,"",IFERROR(Y61*AJ59,"")))</f>
        <v/>
      </c>
      <c r="AQ61" s="389"/>
      <c r="AR61" s="389"/>
      <c r="AS61" s="389"/>
      <c r="AT61" s="389"/>
      <c r="AU61" s="151" t="s">
        <v>377</v>
      </c>
      <c r="AV61" s="573"/>
      <c r="AW61" s="574"/>
      <c r="AX61" s="574"/>
      <c r="AY61" s="574"/>
      <c r="AZ61" s="574"/>
      <c r="BA61" s="575"/>
      <c r="BB61" s="619"/>
      <c r="BE61" s="30"/>
      <c r="BM61" s="611"/>
      <c r="BN61" s="611"/>
      <c r="BO61" s="611"/>
      <c r="BP61" s="610"/>
      <c r="BQ61" s="706"/>
      <c r="BR61" s="620"/>
      <c r="BS61" s="686"/>
      <c r="BT61" s="620"/>
      <c r="BU61" s="620"/>
      <c r="BV61" s="620"/>
      <c r="BZ61" s="23"/>
      <c r="CA61" s="23"/>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row>
    <row r="62" spans="1:142" ht="11.1" customHeight="1">
      <c r="A62" s="716"/>
      <c r="B62" s="411" t="str">
        <f>IF($B$56=0,BR62,IF($B$56=0.5,BT62,IF($B$56=1,"","")))</f>
        <v/>
      </c>
      <c r="C62" s="412"/>
      <c r="D62" s="412"/>
      <c r="E62" s="412"/>
      <c r="F62" s="412"/>
      <c r="G62" s="413"/>
      <c r="H62" s="420" t="str">
        <f>IFERROR(BP62,"")</f>
        <v/>
      </c>
      <c r="I62" s="421"/>
      <c r="J62" s="421"/>
      <c r="K62" s="421"/>
      <c r="L62" s="421"/>
      <c r="M62" s="421"/>
      <c r="N62" s="421"/>
      <c r="O62" s="421"/>
      <c r="P62" s="421"/>
      <c r="Q62" s="421"/>
      <c r="R62" s="421"/>
      <c r="S62" s="421"/>
      <c r="T62" s="421"/>
      <c r="U62" s="421"/>
      <c r="V62" s="421"/>
      <c r="W62" s="422"/>
      <c r="X62" s="393" t="str">
        <f t="shared" ref="X62" si="0">IF($H62="","",IF($B$56=0,BQ62,IF($B$56=0.5,BS62,IF($B$56=1,BU62,""))))</f>
        <v/>
      </c>
      <c r="Y62" s="394"/>
      <c r="Z62" s="394"/>
      <c r="AA62" s="394"/>
      <c r="AB62" s="394"/>
      <c r="AC62" s="394"/>
      <c r="AD62" s="394"/>
      <c r="AE62" s="420" t="str">
        <f t="shared" ref="AE62" si="1">IF($H62="","",IF(BQ62=0,0,BV62))</f>
        <v/>
      </c>
      <c r="AF62" s="421"/>
      <c r="AG62" s="421"/>
      <c r="AH62" s="421"/>
      <c r="AI62" s="422"/>
      <c r="AJ62" s="558"/>
      <c r="AK62" s="559"/>
      <c r="AL62" s="559"/>
      <c r="AM62" s="559"/>
      <c r="AN62" s="560"/>
      <c r="AO62" s="390" t="str">
        <f t="shared" ref="AO62" si="2">IF(AJ62="","",IFERROR(X62*AJ62,""))</f>
        <v/>
      </c>
      <c r="AP62" s="391"/>
      <c r="AQ62" s="391"/>
      <c r="AR62" s="391"/>
      <c r="AS62" s="391"/>
      <c r="AT62" s="391"/>
      <c r="AU62" s="392"/>
      <c r="AV62" s="567"/>
      <c r="AW62" s="568"/>
      <c r="AX62" s="568"/>
      <c r="AY62" s="568"/>
      <c r="AZ62" s="568"/>
      <c r="BA62" s="569"/>
      <c r="BB62" s="619"/>
      <c r="BE62" s="77"/>
      <c r="BM62" s="611">
        <v>2</v>
      </c>
      <c r="BN62" s="611"/>
      <c r="BO62" s="611"/>
      <c r="BP62" s="608" t="e">
        <f>VLOOKUP(BM62,設備機器一覧!K:L,2,FALSE)</f>
        <v>#N/A</v>
      </c>
      <c r="BQ62" s="706">
        <f>IFERROR(VLOOKUP(BP62,設備機器一覧!C:G,2,FALSE),0)</f>
        <v>0</v>
      </c>
      <c r="BR62" s="620" t="str">
        <f>IFERROR(VLOOKUP(BP62,設備機器一覧!C:G,3,FALSE),"")</f>
        <v/>
      </c>
      <c r="BS62" s="686">
        <f>IFERROR(VLOOKUP(BP62,設備機器一覧!C:G,4,FALSE),0)</f>
        <v>0</v>
      </c>
      <c r="BT62" s="620" t="str">
        <f>IFERROR(VLOOKUP(BP62,設備機器一覧!C:G,5,FALSE),"")</f>
        <v/>
      </c>
      <c r="BU62" s="620">
        <v>0</v>
      </c>
      <c r="BV62" s="620" t="str">
        <f>IFERROR(VLOOKUP(BP62,設備機器一覧!C:H,6,FALSE),"")</f>
        <v/>
      </c>
      <c r="BZ62" s="23"/>
      <c r="CA62" s="23"/>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row>
    <row r="63" spans="1:142" ht="11.1" customHeight="1">
      <c r="A63" s="716"/>
      <c r="B63" s="414"/>
      <c r="C63" s="415"/>
      <c r="D63" s="415"/>
      <c r="E63" s="415"/>
      <c r="F63" s="415"/>
      <c r="G63" s="416"/>
      <c r="H63" s="423"/>
      <c r="I63" s="424"/>
      <c r="J63" s="424"/>
      <c r="K63" s="424"/>
      <c r="L63" s="424"/>
      <c r="M63" s="424"/>
      <c r="N63" s="424"/>
      <c r="O63" s="424"/>
      <c r="P63" s="424"/>
      <c r="Q63" s="424"/>
      <c r="R63" s="424"/>
      <c r="S63" s="424"/>
      <c r="T63" s="424"/>
      <c r="U63" s="424"/>
      <c r="V63" s="424"/>
      <c r="W63" s="425"/>
      <c r="X63" s="393"/>
      <c r="Y63" s="394"/>
      <c r="Z63" s="394"/>
      <c r="AA63" s="394"/>
      <c r="AB63" s="394"/>
      <c r="AC63" s="394"/>
      <c r="AD63" s="394"/>
      <c r="AE63" s="423"/>
      <c r="AF63" s="424"/>
      <c r="AG63" s="424"/>
      <c r="AH63" s="424"/>
      <c r="AI63" s="425"/>
      <c r="AJ63" s="561"/>
      <c r="AK63" s="562"/>
      <c r="AL63" s="562"/>
      <c r="AM63" s="562"/>
      <c r="AN63" s="563"/>
      <c r="AO63" s="393"/>
      <c r="AP63" s="394"/>
      <c r="AQ63" s="394"/>
      <c r="AR63" s="394"/>
      <c r="AS63" s="394"/>
      <c r="AT63" s="394"/>
      <c r="AU63" s="395"/>
      <c r="AV63" s="570"/>
      <c r="AW63" s="571"/>
      <c r="AX63" s="571"/>
      <c r="AY63" s="571"/>
      <c r="AZ63" s="571"/>
      <c r="BA63" s="572"/>
      <c r="BB63" s="619"/>
      <c r="BE63" s="77"/>
      <c r="BM63" s="611"/>
      <c r="BN63" s="611"/>
      <c r="BO63" s="611"/>
      <c r="BP63" s="609"/>
      <c r="BQ63" s="706"/>
      <c r="BR63" s="620"/>
      <c r="BS63" s="686"/>
      <c r="BT63" s="620"/>
      <c r="BU63" s="620"/>
      <c r="BV63" s="620"/>
      <c r="BZ63" s="23"/>
      <c r="CA63" s="23"/>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row>
    <row r="64" spans="1:142" ht="11.1" customHeight="1">
      <c r="A64" s="716"/>
      <c r="B64" s="417"/>
      <c r="C64" s="418"/>
      <c r="D64" s="418"/>
      <c r="E64" s="418"/>
      <c r="F64" s="418"/>
      <c r="G64" s="419"/>
      <c r="H64" s="426"/>
      <c r="I64" s="427"/>
      <c r="J64" s="427"/>
      <c r="K64" s="427"/>
      <c r="L64" s="427"/>
      <c r="M64" s="427"/>
      <c r="N64" s="427"/>
      <c r="O64" s="427"/>
      <c r="P64" s="427"/>
      <c r="Q64" s="427"/>
      <c r="R64" s="427"/>
      <c r="S64" s="427"/>
      <c r="T64" s="427"/>
      <c r="U64" s="427"/>
      <c r="V64" s="427"/>
      <c r="W64" s="428"/>
      <c r="X64" s="150" t="s">
        <v>376</v>
      </c>
      <c r="Y64" s="389" t="str">
        <f t="shared" ref="Y64" si="3">IF($H62="","",IF($B$56=0,"",BQ62))</f>
        <v/>
      </c>
      <c r="Z64" s="389"/>
      <c r="AA64" s="389"/>
      <c r="AB64" s="389"/>
      <c r="AC64" s="389"/>
      <c r="AD64" s="151" t="s">
        <v>377</v>
      </c>
      <c r="AE64" s="426"/>
      <c r="AF64" s="427"/>
      <c r="AG64" s="427"/>
      <c r="AH64" s="427"/>
      <c r="AI64" s="428"/>
      <c r="AJ64" s="564"/>
      <c r="AK64" s="565"/>
      <c r="AL64" s="565"/>
      <c r="AM64" s="565"/>
      <c r="AN64" s="566"/>
      <c r="AO64" s="150" t="s">
        <v>376</v>
      </c>
      <c r="AP64" s="389" t="str">
        <f t="shared" ref="AP64" si="4">IF(AJ62="","",IF($B$56=0,"",IFERROR(Y64*AJ62,"")))</f>
        <v/>
      </c>
      <c r="AQ64" s="389"/>
      <c r="AR64" s="389"/>
      <c r="AS64" s="389"/>
      <c r="AT64" s="389"/>
      <c r="AU64" s="151" t="s">
        <v>377</v>
      </c>
      <c r="AV64" s="573"/>
      <c r="AW64" s="574"/>
      <c r="AX64" s="574"/>
      <c r="AY64" s="574"/>
      <c r="AZ64" s="574"/>
      <c r="BA64" s="575"/>
      <c r="BB64" s="619"/>
      <c r="BE64" s="77"/>
      <c r="BM64" s="611"/>
      <c r="BN64" s="611"/>
      <c r="BO64" s="611"/>
      <c r="BP64" s="610"/>
      <c r="BQ64" s="706"/>
      <c r="BR64" s="620"/>
      <c r="BS64" s="686"/>
      <c r="BT64" s="620"/>
      <c r="BU64" s="620"/>
      <c r="BV64" s="620"/>
      <c r="BZ64" s="23"/>
      <c r="CA64" s="23"/>
      <c r="CN64" s="78"/>
      <c r="CO64" s="702"/>
      <c r="CP64" s="702"/>
      <c r="CQ64" s="702"/>
      <c r="CR64" s="702"/>
      <c r="CS64" s="702"/>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row>
    <row r="65" spans="1:142" ht="11.1" customHeight="1">
      <c r="A65" s="716"/>
      <c r="B65" s="411" t="str">
        <f>IF($B$56=0,BR65,IF($B$56=0.5,BT65,IF($B$56=1,"","")))</f>
        <v/>
      </c>
      <c r="C65" s="412"/>
      <c r="D65" s="412"/>
      <c r="E65" s="412"/>
      <c r="F65" s="412"/>
      <c r="G65" s="413"/>
      <c r="H65" s="420" t="str">
        <f>IFERROR(BP65,"")</f>
        <v/>
      </c>
      <c r="I65" s="421"/>
      <c r="J65" s="421"/>
      <c r="K65" s="421"/>
      <c r="L65" s="421"/>
      <c r="M65" s="421"/>
      <c r="N65" s="421"/>
      <c r="O65" s="421"/>
      <c r="P65" s="421"/>
      <c r="Q65" s="421"/>
      <c r="R65" s="421"/>
      <c r="S65" s="421"/>
      <c r="T65" s="421"/>
      <c r="U65" s="421"/>
      <c r="V65" s="421"/>
      <c r="W65" s="422"/>
      <c r="X65" s="393" t="str">
        <f t="shared" ref="X65" si="5">IF($H65="","",IF($B$56=0,BQ65,IF($B$56=0.5,BS65,IF($B$56=1,BU65,""))))</f>
        <v/>
      </c>
      <c r="Y65" s="394"/>
      <c r="Z65" s="394"/>
      <c r="AA65" s="394"/>
      <c r="AB65" s="394"/>
      <c r="AC65" s="394"/>
      <c r="AD65" s="394"/>
      <c r="AE65" s="420" t="str">
        <f t="shared" ref="AE65" si="6">IF($H65="","",IF(BQ65=0,0,BV65))</f>
        <v/>
      </c>
      <c r="AF65" s="421"/>
      <c r="AG65" s="421"/>
      <c r="AH65" s="421"/>
      <c r="AI65" s="422"/>
      <c r="AJ65" s="558"/>
      <c r="AK65" s="559"/>
      <c r="AL65" s="559"/>
      <c r="AM65" s="559"/>
      <c r="AN65" s="560"/>
      <c r="AO65" s="390" t="str">
        <f t="shared" ref="AO65" si="7">IF(AJ65="","",IFERROR(X65*AJ65,""))</f>
        <v/>
      </c>
      <c r="AP65" s="391"/>
      <c r="AQ65" s="391"/>
      <c r="AR65" s="391"/>
      <c r="AS65" s="391"/>
      <c r="AT65" s="391"/>
      <c r="AU65" s="392"/>
      <c r="AV65" s="567"/>
      <c r="AW65" s="568"/>
      <c r="AX65" s="568"/>
      <c r="AY65" s="568"/>
      <c r="AZ65" s="568"/>
      <c r="BA65" s="569"/>
      <c r="BB65" s="619"/>
      <c r="BE65" s="79"/>
      <c r="BM65" s="611">
        <v>3</v>
      </c>
      <c r="BN65" s="611"/>
      <c r="BO65" s="611"/>
      <c r="BP65" s="608" t="e">
        <f>VLOOKUP(BM65,設備機器一覧!K:L,2,FALSE)</f>
        <v>#N/A</v>
      </c>
      <c r="BQ65" s="706">
        <f>IFERROR(VLOOKUP(BP65,設備機器一覧!C:G,2,FALSE),0)</f>
        <v>0</v>
      </c>
      <c r="BR65" s="620" t="str">
        <f>IFERROR(VLOOKUP(BP65,設備機器一覧!C:G,3,FALSE),"")</f>
        <v/>
      </c>
      <c r="BS65" s="686">
        <f>IFERROR(VLOOKUP(BP65,設備機器一覧!C:G,4,FALSE),0)</f>
        <v>0</v>
      </c>
      <c r="BT65" s="620" t="str">
        <f>IFERROR(VLOOKUP(BP65,設備機器一覧!C:G,5,FALSE),"")</f>
        <v/>
      </c>
      <c r="BU65" s="620">
        <v>0</v>
      </c>
      <c r="BV65" s="620" t="str">
        <f>IFERROR(VLOOKUP(BP65,設備機器一覧!C:H,6,FALSE),"")</f>
        <v/>
      </c>
      <c r="BZ65" s="23"/>
      <c r="CA65" s="23"/>
      <c r="CN65" s="78"/>
      <c r="CO65" s="702"/>
      <c r="CP65" s="702"/>
      <c r="CQ65" s="702"/>
      <c r="CR65" s="702"/>
      <c r="CS65" s="702"/>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row>
    <row r="66" spans="1:142" ht="11.1" customHeight="1">
      <c r="A66" s="716"/>
      <c r="B66" s="414"/>
      <c r="C66" s="415"/>
      <c r="D66" s="415"/>
      <c r="E66" s="415"/>
      <c r="F66" s="415"/>
      <c r="G66" s="416"/>
      <c r="H66" s="423"/>
      <c r="I66" s="424"/>
      <c r="J66" s="424"/>
      <c r="K66" s="424"/>
      <c r="L66" s="424"/>
      <c r="M66" s="424"/>
      <c r="N66" s="424"/>
      <c r="O66" s="424"/>
      <c r="P66" s="424"/>
      <c r="Q66" s="424"/>
      <c r="R66" s="424"/>
      <c r="S66" s="424"/>
      <c r="T66" s="424"/>
      <c r="U66" s="424"/>
      <c r="V66" s="424"/>
      <c r="W66" s="425"/>
      <c r="X66" s="393"/>
      <c r="Y66" s="394"/>
      <c r="Z66" s="394"/>
      <c r="AA66" s="394"/>
      <c r="AB66" s="394"/>
      <c r="AC66" s="394"/>
      <c r="AD66" s="394"/>
      <c r="AE66" s="423"/>
      <c r="AF66" s="424"/>
      <c r="AG66" s="424"/>
      <c r="AH66" s="424"/>
      <c r="AI66" s="425"/>
      <c r="AJ66" s="561"/>
      <c r="AK66" s="562"/>
      <c r="AL66" s="562"/>
      <c r="AM66" s="562"/>
      <c r="AN66" s="563"/>
      <c r="AO66" s="393"/>
      <c r="AP66" s="394"/>
      <c r="AQ66" s="394"/>
      <c r="AR66" s="394"/>
      <c r="AS66" s="394"/>
      <c r="AT66" s="394"/>
      <c r="AU66" s="395"/>
      <c r="AV66" s="570"/>
      <c r="AW66" s="571"/>
      <c r="AX66" s="571"/>
      <c r="AY66" s="571"/>
      <c r="AZ66" s="571"/>
      <c r="BA66" s="572"/>
      <c r="BB66" s="619"/>
      <c r="BE66" s="79"/>
      <c r="BM66" s="611"/>
      <c r="BN66" s="611"/>
      <c r="BO66" s="611"/>
      <c r="BP66" s="609"/>
      <c r="BQ66" s="706"/>
      <c r="BR66" s="620"/>
      <c r="BS66" s="686"/>
      <c r="BT66" s="620"/>
      <c r="BU66" s="620"/>
      <c r="BV66" s="620"/>
      <c r="BZ66" s="23"/>
      <c r="CA66" s="23"/>
      <c r="CN66" s="78"/>
      <c r="CO66" s="702"/>
      <c r="CP66" s="702"/>
      <c r="CQ66" s="702"/>
      <c r="CR66" s="702"/>
      <c r="CS66" s="702"/>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row>
    <row r="67" spans="1:142" ht="11.1" customHeight="1">
      <c r="A67" s="716"/>
      <c r="B67" s="417"/>
      <c r="C67" s="418"/>
      <c r="D67" s="418"/>
      <c r="E67" s="418"/>
      <c r="F67" s="418"/>
      <c r="G67" s="419"/>
      <c r="H67" s="426"/>
      <c r="I67" s="427"/>
      <c r="J67" s="427"/>
      <c r="K67" s="427"/>
      <c r="L67" s="427"/>
      <c r="M67" s="427"/>
      <c r="N67" s="427"/>
      <c r="O67" s="427"/>
      <c r="P67" s="427"/>
      <c r="Q67" s="427"/>
      <c r="R67" s="427"/>
      <c r="S67" s="427"/>
      <c r="T67" s="427"/>
      <c r="U67" s="427"/>
      <c r="V67" s="427"/>
      <c r="W67" s="428"/>
      <c r="X67" s="150" t="s">
        <v>376</v>
      </c>
      <c r="Y67" s="389" t="str">
        <f t="shared" ref="Y67" si="8">IF($H65="","",IF($B$56=0,"",BQ65))</f>
        <v/>
      </c>
      <c r="Z67" s="389"/>
      <c r="AA67" s="389"/>
      <c r="AB67" s="389"/>
      <c r="AC67" s="389"/>
      <c r="AD67" s="151" t="s">
        <v>377</v>
      </c>
      <c r="AE67" s="426"/>
      <c r="AF67" s="427"/>
      <c r="AG67" s="427"/>
      <c r="AH67" s="427"/>
      <c r="AI67" s="428"/>
      <c r="AJ67" s="564"/>
      <c r="AK67" s="565"/>
      <c r="AL67" s="565"/>
      <c r="AM67" s="565"/>
      <c r="AN67" s="566"/>
      <c r="AO67" s="150" t="s">
        <v>376</v>
      </c>
      <c r="AP67" s="389" t="str">
        <f t="shared" ref="AP67" si="9">IF(AJ65="","",IF($B$56=0,"",IFERROR(Y67*AJ65,"")))</f>
        <v/>
      </c>
      <c r="AQ67" s="389"/>
      <c r="AR67" s="389"/>
      <c r="AS67" s="389"/>
      <c r="AT67" s="389"/>
      <c r="AU67" s="151" t="s">
        <v>377</v>
      </c>
      <c r="AV67" s="573"/>
      <c r="AW67" s="574"/>
      <c r="AX67" s="574"/>
      <c r="AY67" s="574"/>
      <c r="AZ67" s="574"/>
      <c r="BA67" s="575"/>
      <c r="BB67" s="619"/>
      <c r="BE67" s="79"/>
      <c r="BM67" s="611"/>
      <c r="BN67" s="611"/>
      <c r="BO67" s="611"/>
      <c r="BP67" s="610"/>
      <c r="BQ67" s="706"/>
      <c r="BR67" s="620"/>
      <c r="BS67" s="686"/>
      <c r="BT67" s="620"/>
      <c r="BU67" s="620"/>
      <c r="BV67" s="620"/>
      <c r="BZ67" s="23"/>
      <c r="CA67" s="23"/>
      <c r="CN67" s="78"/>
      <c r="CO67" s="80"/>
      <c r="CP67" s="80"/>
      <c r="CQ67" s="80"/>
      <c r="CR67" s="80"/>
      <c r="CS67" s="81"/>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row>
    <row r="68" spans="1:142" ht="11.1" customHeight="1">
      <c r="A68" s="716"/>
      <c r="B68" s="411" t="str">
        <f>IF($B$56=0,BR68,IF($B$56=0.5,BT68,IF($B$56=1,"","")))</f>
        <v/>
      </c>
      <c r="C68" s="412"/>
      <c r="D68" s="412"/>
      <c r="E68" s="412"/>
      <c r="F68" s="412"/>
      <c r="G68" s="413"/>
      <c r="H68" s="420" t="str">
        <f t="shared" ref="H68" si="10">IFERROR(BP68,"")</f>
        <v/>
      </c>
      <c r="I68" s="421"/>
      <c r="J68" s="421"/>
      <c r="K68" s="421"/>
      <c r="L68" s="421"/>
      <c r="M68" s="421"/>
      <c r="N68" s="421"/>
      <c r="O68" s="421"/>
      <c r="P68" s="421"/>
      <c r="Q68" s="421"/>
      <c r="R68" s="421"/>
      <c r="S68" s="421"/>
      <c r="T68" s="421"/>
      <c r="U68" s="421"/>
      <c r="V68" s="421"/>
      <c r="W68" s="422"/>
      <c r="X68" s="393" t="str">
        <f t="shared" ref="X68" si="11">IF($H68="","",IF($B$56=0,BQ68,IF($B$56=0.5,BS68,IF($B$56=1,BU68,""))))</f>
        <v/>
      </c>
      <c r="Y68" s="394"/>
      <c r="Z68" s="394"/>
      <c r="AA68" s="394"/>
      <c r="AB68" s="394"/>
      <c r="AC68" s="394"/>
      <c r="AD68" s="394"/>
      <c r="AE68" s="420" t="str">
        <f t="shared" ref="AE68" si="12">IF($H68="","",IF(BQ68=0,0,BV68))</f>
        <v/>
      </c>
      <c r="AF68" s="421"/>
      <c r="AG68" s="421"/>
      <c r="AH68" s="421"/>
      <c r="AI68" s="422"/>
      <c r="AJ68" s="558"/>
      <c r="AK68" s="559"/>
      <c r="AL68" s="559"/>
      <c r="AM68" s="559"/>
      <c r="AN68" s="560"/>
      <c r="AO68" s="390" t="str">
        <f t="shared" ref="AO68" si="13">IF(AJ68="","",IFERROR(X68*AJ68,""))</f>
        <v/>
      </c>
      <c r="AP68" s="391"/>
      <c r="AQ68" s="391"/>
      <c r="AR68" s="391"/>
      <c r="AS68" s="391"/>
      <c r="AT68" s="391"/>
      <c r="AU68" s="392"/>
      <c r="AV68" s="567"/>
      <c r="AW68" s="568"/>
      <c r="AX68" s="568"/>
      <c r="AY68" s="568"/>
      <c r="AZ68" s="568"/>
      <c r="BA68" s="569"/>
      <c r="BB68" s="619"/>
      <c r="BE68" s="79"/>
      <c r="BM68" s="611">
        <v>4</v>
      </c>
      <c r="BN68" s="611"/>
      <c r="BO68" s="611"/>
      <c r="BP68" s="608" t="e">
        <f>VLOOKUP(BM68,設備機器一覧!K:L,2,FALSE)</f>
        <v>#N/A</v>
      </c>
      <c r="BQ68" s="706">
        <f>IFERROR(VLOOKUP(BP68,設備機器一覧!C:G,2,FALSE),0)</f>
        <v>0</v>
      </c>
      <c r="BR68" s="620" t="str">
        <f>IFERROR(VLOOKUP(BP68,設備機器一覧!C:G,3,FALSE),"")</f>
        <v/>
      </c>
      <c r="BS68" s="686">
        <f>IFERROR(VLOOKUP(BP68,設備機器一覧!C:G,4,FALSE),0)</f>
        <v>0</v>
      </c>
      <c r="BT68" s="620" t="str">
        <f>IFERROR(VLOOKUP(BP68,設備機器一覧!C:G,5,FALSE),"")</f>
        <v/>
      </c>
      <c r="BU68" s="620">
        <v>0</v>
      </c>
      <c r="BV68" s="620" t="str">
        <f>IFERROR(VLOOKUP(BP68,設備機器一覧!C:H,6,FALSE),"")</f>
        <v/>
      </c>
      <c r="BZ68" s="23"/>
      <c r="CA68" s="23"/>
      <c r="CN68" s="78"/>
      <c r="CO68" s="81"/>
      <c r="CP68" s="81"/>
      <c r="CQ68" s="81"/>
      <c r="CR68" s="81"/>
      <c r="CS68" s="81"/>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row>
    <row r="69" spans="1:142" ht="10.5" customHeight="1">
      <c r="A69" s="716"/>
      <c r="B69" s="414"/>
      <c r="C69" s="415"/>
      <c r="D69" s="415"/>
      <c r="E69" s="415"/>
      <c r="F69" s="415"/>
      <c r="G69" s="416"/>
      <c r="H69" s="423"/>
      <c r="I69" s="424"/>
      <c r="J69" s="424"/>
      <c r="K69" s="424"/>
      <c r="L69" s="424"/>
      <c r="M69" s="424"/>
      <c r="N69" s="424"/>
      <c r="O69" s="424"/>
      <c r="P69" s="424"/>
      <c r="Q69" s="424"/>
      <c r="R69" s="424"/>
      <c r="S69" s="424"/>
      <c r="T69" s="424"/>
      <c r="U69" s="424"/>
      <c r="V69" s="424"/>
      <c r="W69" s="425"/>
      <c r="X69" s="393"/>
      <c r="Y69" s="394"/>
      <c r="Z69" s="394"/>
      <c r="AA69" s="394"/>
      <c r="AB69" s="394"/>
      <c r="AC69" s="394"/>
      <c r="AD69" s="394"/>
      <c r="AE69" s="423"/>
      <c r="AF69" s="424"/>
      <c r="AG69" s="424"/>
      <c r="AH69" s="424"/>
      <c r="AI69" s="425"/>
      <c r="AJ69" s="561"/>
      <c r="AK69" s="562"/>
      <c r="AL69" s="562"/>
      <c r="AM69" s="562"/>
      <c r="AN69" s="563"/>
      <c r="AO69" s="393"/>
      <c r="AP69" s="394"/>
      <c r="AQ69" s="394"/>
      <c r="AR69" s="394"/>
      <c r="AS69" s="394"/>
      <c r="AT69" s="394"/>
      <c r="AU69" s="395"/>
      <c r="AV69" s="570"/>
      <c r="AW69" s="571"/>
      <c r="AX69" s="571"/>
      <c r="AY69" s="571"/>
      <c r="AZ69" s="571"/>
      <c r="BA69" s="572"/>
      <c r="BB69" s="619"/>
      <c r="BE69" s="79"/>
      <c r="BM69" s="611"/>
      <c r="BN69" s="611"/>
      <c r="BO69" s="611"/>
      <c r="BP69" s="609"/>
      <c r="BQ69" s="706"/>
      <c r="BR69" s="620"/>
      <c r="BS69" s="686"/>
      <c r="BT69" s="620"/>
      <c r="BU69" s="620"/>
      <c r="BV69" s="620"/>
      <c r="BZ69" s="23"/>
      <c r="CA69" s="23"/>
      <c r="CN69" s="78"/>
      <c r="CO69" s="81"/>
      <c r="CP69" s="81"/>
      <c r="CQ69" s="81"/>
      <c r="CR69" s="81"/>
      <c r="CS69" s="81"/>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row>
    <row r="70" spans="1:142" ht="12" customHeight="1">
      <c r="A70" s="716"/>
      <c r="B70" s="417"/>
      <c r="C70" s="418"/>
      <c r="D70" s="418"/>
      <c r="E70" s="418"/>
      <c r="F70" s="418"/>
      <c r="G70" s="419"/>
      <c r="H70" s="426"/>
      <c r="I70" s="427"/>
      <c r="J70" s="427"/>
      <c r="K70" s="427"/>
      <c r="L70" s="427"/>
      <c r="M70" s="427"/>
      <c r="N70" s="427"/>
      <c r="O70" s="427"/>
      <c r="P70" s="427"/>
      <c r="Q70" s="427"/>
      <c r="R70" s="427"/>
      <c r="S70" s="427"/>
      <c r="T70" s="427"/>
      <c r="U70" s="427"/>
      <c r="V70" s="427"/>
      <c r="W70" s="428"/>
      <c r="X70" s="150" t="s">
        <v>376</v>
      </c>
      <c r="Y70" s="389" t="str">
        <f t="shared" ref="Y70" si="14">IF($H68="","",IF($B$56=0,"",BQ68))</f>
        <v/>
      </c>
      <c r="Z70" s="389"/>
      <c r="AA70" s="389"/>
      <c r="AB70" s="389"/>
      <c r="AC70" s="389"/>
      <c r="AD70" s="151" t="s">
        <v>377</v>
      </c>
      <c r="AE70" s="426"/>
      <c r="AF70" s="427"/>
      <c r="AG70" s="427"/>
      <c r="AH70" s="427"/>
      <c r="AI70" s="428"/>
      <c r="AJ70" s="564"/>
      <c r="AK70" s="565"/>
      <c r="AL70" s="565"/>
      <c r="AM70" s="565"/>
      <c r="AN70" s="566"/>
      <c r="AO70" s="150" t="s">
        <v>376</v>
      </c>
      <c r="AP70" s="389" t="str">
        <f t="shared" ref="AP70" si="15">IF(AJ68="","",IF($B$56=0,"",IFERROR(Y70*AJ68,"")))</f>
        <v/>
      </c>
      <c r="AQ70" s="389"/>
      <c r="AR70" s="389"/>
      <c r="AS70" s="389"/>
      <c r="AT70" s="389"/>
      <c r="AU70" s="151" t="s">
        <v>377</v>
      </c>
      <c r="AV70" s="573"/>
      <c r="AW70" s="574"/>
      <c r="AX70" s="574"/>
      <c r="AY70" s="574"/>
      <c r="AZ70" s="574"/>
      <c r="BA70" s="575"/>
      <c r="BB70" s="619"/>
      <c r="BM70" s="611"/>
      <c r="BN70" s="611"/>
      <c r="BO70" s="611"/>
      <c r="BP70" s="610"/>
      <c r="BQ70" s="706"/>
      <c r="BR70" s="620"/>
      <c r="BS70" s="686"/>
      <c r="BT70" s="620"/>
      <c r="BU70" s="620"/>
      <c r="BV70" s="620"/>
      <c r="BZ70" s="23"/>
      <c r="CA70" s="23"/>
      <c r="CN70" s="78"/>
      <c r="CO70" s="80"/>
      <c r="CP70" s="1"/>
      <c r="CQ70" s="1"/>
      <c r="CR70" s="1"/>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row>
    <row r="71" spans="1:142" ht="11.1" customHeight="1">
      <c r="A71" s="716"/>
      <c r="B71" s="411" t="str">
        <f>IF($B$56=0,BR71,IF($B$56=0.5,BT71,IF($B$56=1,"","")))</f>
        <v/>
      </c>
      <c r="C71" s="412"/>
      <c r="D71" s="412"/>
      <c r="E71" s="412"/>
      <c r="F71" s="412"/>
      <c r="G71" s="413"/>
      <c r="H71" s="420" t="str">
        <f t="shared" ref="H71" si="16">IFERROR(BP71,"")</f>
        <v/>
      </c>
      <c r="I71" s="421"/>
      <c r="J71" s="421"/>
      <c r="K71" s="421"/>
      <c r="L71" s="421"/>
      <c r="M71" s="421"/>
      <c r="N71" s="421"/>
      <c r="O71" s="421"/>
      <c r="P71" s="421"/>
      <c r="Q71" s="421"/>
      <c r="R71" s="421"/>
      <c r="S71" s="421"/>
      <c r="T71" s="421"/>
      <c r="U71" s="421"/>
      <c r="V71" s="421"/>
      <c r="W71" s="422"/>
      <c r="X71" s="393" t="str">
        <f t="shared" ref="X71" si="17">IF($H71="","",IF($B$56=0,BQ71,IF($B$56=0.5,BS71,IF($B$56=1,BU71,""))))</f>
        <v/>
      </c>
      <c r="Y71" s="394"/>
      <c r="Z71" s="394"/>
      <c r="AA71" s="394"/>
      <c r="AB71" s="394"/>
      <c r="AC71" s="394"/>
      <c r="AD71" s="394"/>
      <c r="AE71" s="420" t="str">
        <f t="shared" ref="AE71" si="18">IF($H71="","",IF(BQ71=0,0,BV71))</f>
        <v/>
      </c>
      <c r="AF71" s="421"/>
      <c r="AG71" s="421"/>
      <c r="AH71" s="421"/>
      <c r="AI71" s="422"/>
      <c r="AJ71" s="558"/>
      <c r="AK71" s="559"/>
      <c r="AL71" s="559"/>
      <c r="AM71" s="559"/>
      <c r="AN71" s="560"/>
      <c r="AO71" s="390" t="str">
        <f t="shared" ref="AO71" si="19">IF(AJ71="","",IFERROR(X71*AJ71,""))</f>
        <v/>
      </c>
      <c r="AP71" s="391"/>
      <c r="AQ71" s="391"/>
      <c r="AR71" s="391"/>
      <c r="AS71" s="391"/>
      <c r="AT71" s="391"/>
      <c r="AU71" s="392"/>
      <c r="AV71" s="567"/>
      <c r="AW71" s="568"/>
      <c r="AX71" s="568"/>
      <c r="AY71" s="568"/>
      <c r="AZ71" s="568"/>
      <c r="BA71" s="569"/>
      <c r="BB71" s="619"/>
      <c r="BM71" s="611">
        <v>5</v>
      </c>
      <c r="BN71" s="611"/>
      <c r="BO71" s="611"/>
      <c r="BP71" s="608" t="e">
        <f>VLOOKUP(BM71,設備機器一覧!K:L,2,FALSE)</f>
        <v>#N/A</v>
      </c>
      <c r="BQ71" s="706">
        <f>IFERROR(VLOOKUP(BP71,設備機器一覧!C:G,2,FALSE),0)</f>
        <v>0</v>
      </c>
      <c r="BR71" s="620" t="str">
        <f>IFERROR(VLOOKUP(BP71,設備機器一覧!C:G,3,FALSE),"")</f>
        <v/>
      </c>
      <c r="BS71" s="686">
        <f>IFERROR(VLOOKUP(BP71,設備機器一覧!C:G,4,FALSE),0)</f>
        <v>0</v>
      </c>
      <c r="BT71" s="620" t="str">
        <f>IFERROR(VLOOKUP(BP71,設備機器一覧!C:G,5,FALSE),"")</f>
        <v/>
      </c>
      <c r="BU71" s="620">
        <v>0</v>
      </c>
      <c r="BV71" s="620" t="str">
        <f>IFERROR(VLOOKUP(BP71,設備機器一覧!C:H,6,FALSE),"")</f>
        <v/>
      </c>
      <c r="BZ71" s="23"/>
      <c r="CA71" s="23"/>
      <c r="CN71" s="78"/>
      <c r="CO71" s="80"/>
      <c r="CP71" s="1"/>
      <c r="CQ71" s="1"/>
      <c r="CR71" s="1"/>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row>
    <row r="72" spans="1:142" ht="11.1" customHeight="1">
      <c r="A72" s="716"/>
      <c r="B72" s="414"/>
      <c r="C72" s="415"/>
      <c r="D72" s="415"/>
      <c r="E72" s="415"/>
      <c r="F72" s="415"/>
      <c r="G72" s="416"/>
      <c r="H72" s="423"/>
      <c r="I72" s="424"/>
      <c r="J72" s="424"/>
      <c r="K72" s="424"/>
      <c r="L72" s="424"/>
      <c r="M72" s="424"/>
      <c r="N72" s="424"/>
      <c r="O72" s="424"/>
      <c r="P72" s="424"/>
      <c r="Q72" s="424"/>
      <c r="R72" s="424"/>
      <c r="S72" s="424"/>
      <c r="T72" s="424"/>
      <c r="U72" s="424"/>
      <c r="V72" s="424"/>
      <c r="W72" s="425"/>
      <c r="X72" s="393"/>
      <c r="Y72" s="394"/>
      <c r="Z72" s="394"/>
      <c r="AA72" s="394"/>
      <c r="AB72" s="394"/>
      <c r="AC72" s="394"/>
      <c r="AD72" s="394"/>
      <c r="AE72" s="423"/>
      <c r="AF72" s="424"/>
      <c r="AG72" s="424"/>
      <c r="AH72" s="424"/>
      <c r="AI72" s="425"/>
      <c r="AJ72" s="561"/>
      <c r="AK72" s="562"/>
      <c r="AL72" s="562"/>
      <c r="AM72" s="562"/>
      <c r="AN72" s="563"/>
      <c r="AO72" s="393"/>
      <c r="AP72" s="394"/>
      <c r="AQ72" s="394"/>
      <c r="AR72" s="394"/>
      <c r="AS72" s="394"/>
      <c r="AT72" s="394"/>
      <c r="AU72" s="395"/>
      <c r="AV72" s="570"/>
      <c r="AW72" s="571"/>
      <c r="AX72" s="571"/>
      <c r="AY72" s="571"/>
      <c r="AZ72" s="571"/>
      <c r="BA72" s="572"/>
      <c r="BB72" s="619"/>
      <c r="BM72" s="611"/>
      <c r="BN72" s="611"/>
      <c r="BO72" s="611"/>
      <c r="BP72" s="609"/>
      <c r="BQ72" s="706"/>
      <c r="BR72" s="620"/>
      <c r="BS72" s="686"/>
      <c r="BT72" s="620"/>
      <c r="BU72" s="620"/>
      <c r="BV72" s="620"/>
      <c r="BZ72" s="23"/>
      <c r="CA72" s="23"/>
      <c r="CN72" s="78"/>
      <c r="CO72" s="80"/>
      <c r="CP72" s="1"/>
      <c r="CQ72" s="1"/>
      <c r="CR72" s="1"/>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row>
    <row r="73" spans="1:142" ht="11.1" customHeight="1">
      <c r="A73" s="716"/>
      <c r="B73" s="417"/>
      <c r="C73" s="418"/>
      <c r="D73" s="418"/>
      <c r="E73" s="418"/>
      <c r="F73" s="418"/>
      <c r="G73" s="419"/>
      <c r="H73" s="426"/>
      <c r="I73" s="427"/>
      <c r="J73" s="427"/>
      <c r="K73" s="427"/>
      <c r="L73" s="427"/>
      <c r="M73" s="427"/>
      <c r="N73" s="427"/>
      <c r="O73" s="427"/>
      <c r="P73" s="427"/>
      <c r="Q73" s="427"/>
      <c r="R73" s="427"/>
      <c r="S73" s="427"/>
      <c r="T73" s="427"/>
      <c r="U73" s="427"/>
      <c r="V73" s="427"/>
      <c r="W73" s="428"/>
      <c r="X73" s="150" t="s">
        <v>376</v>
      </c>
      <c r="Y73" s="389" t="str">
        <f t="shared" ref="Y73" si="20">IF($H71="","",IF($B$56=0,"",BQ71))</f>
        <v/>
      </c>
      <c r="Z73" s="389"/>
      <c r="AA73" s="389"/>
      <c r="AB73" s="389"/>
      <c r="AC73" s="389"/>
      <c r="AD73" s="151" t="s">
        <v>377</v>
      </c>
      <c r="AE73" s="426"/>
      <c r="AF73" s="427"/>
      <c r="AG73" s="427"/>
      <c r="AH73" s="427"/>
      <c r="AI73" s="428"/>
      <c r="AJ73" s="564"/>
      <c r="AK73" s="565"/>
      <c r="AL73" s="565"/>
      <c r="AM73" s="565"/>
      <c r="AN73" s="566"/>
      <c r="AO73" s="150" t="s">
        <v>376</v>
      </c>
      <c r="AP73" s="389" t="str">
        <f t="shared" ref="AP73" si="21">IF(AJ71="","",IF($B$56=0,"",IFERROR(Y73*AJ71,"")))</f>
        <v/>
      </c>
      <c r="AQ73" s="389"/>
      <c r="AR73" s="389"/>
      <c r="AS73" s="389"/>
      <c r="AT73" s="389"/>
      <c r="AU73" s="151" t="s">
        <v>377</v>
      </c>
      <c r="AV73" s="573"/>
      <c r="AW73" s="574"/>
      <c r="AX73" s="574"/>
      <c r="AY73" s="574"/>
      <c r="AZ73" s="574"/>
      <c r="BA73" s="575"/>
      <c r="BB73" s="619"/>
      <c r="BM73" s="611"/>
      <c r="BN73" s="611"/>
      <c r="BO73" s="611"/>
      <c r="BP73" s="610"/>
      <c r="BQ73" s="706"/>
      <c r="BR73" s="620"/>
      <c r="BS73" s="686"/>
      <c r="BT73" s="620"/>
      <c r="BU73" s="620"/>
      <c r="BV73" s="620"/>
      <c r="BZ73" s="23"/>
      <c r="CA73" s="23"/>
      <c r="CN73" s="78"/>
      <c r="CO73" s="80"/>
      <c r="CP73" s="1"/>
      <c r="CQ73" s="1"/>
      <c r="CR73" s="1"/>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row>
    <row r="74" spans="1:142" ht="11.1" customHeight="1">
      <c r="A74" s="716"/>
      <c r="B74" s="411" t="str">
        <f>IF($B$56=0,BR74,IF($B$56=0.5,BT74,IF($B$56=1,"","")))</f>
        <v/>
      </c>
      <c r="C74" s="412"/>
      <c r="D74" s="412"/>
      <c r="E74" s="412"/>
      <c r="F74" s="412"/>
      <c r="G74" s="413"/>
      <c r="H74" s="420" t="str">
        <f t="shared" ref="H74" si="22">IFERROR(BP74,"")</f>
        <v/>
      </c>
      <c r="I74" s="421"/>
      <c r="J74" s="421"/>
      <c r="K74" s="421"/>
      <c r="L74" s="421"/>
      <c r="M74" s="421"/>
      <c r="N74" s="421"/>
      <c r="O74" s="421"/>
      <c r="P74" s="421"/>
      <c r="Q74" s="421"/>
      <c r="R74" s="421"/>
      <c r="S74" s="421"/>
      <c r="T74" s="421"/>
      <c r="U74" s="421"/>
      <c r="V74" s="421"/>
      <c r="W74" s="422"/>
      <c r="X74" s="393" t="str">
        <f t="shared" ref="X74" si="23">IF($H74="","",IF($B$56=0,BQ74,IF($B$56=0.5,BS74,IF($B$56=1,BU74,""))))</f>
        <v/>
      </c>
      <c r="Y74" s="394"/>
      <c r="Z74" s="394"/>
      <c r="AA74" s="394"/>
      <c r="AB74" s="394"/>
      <c r="AC74" s="394"/>
      <c r="AD74" s="394"/>
      <c r="AE74" s="420" t="str">
        <f t="shared" ref="AE74" si="24">IF($H74="","",IF(BQ74=0,0,BV74))</f>
        <v/>
      </c>
      <c r="AF74" s="421"/>
      <c r="AG74" s="421"/>
      <c r="AH74" s="421"/>
      <c r="AI74" s="422"/>
      <c r="AJ74" s="558"/>
      <c r="AK74" s="559"/>
      <c r="AL74" s="559"/>
      <c r="AM74" s="559"/>
      <c r="AN74" s="560"/>
      <c r="AO74" s="390" t="str">
        <f t="shared" ref="AO74" si="25">IF(AJ74="","",IFERROR(X74*AJ74,""))</f>
        <v/>
      </c>
      <c r="AP74" s="391"/>
      <c r="AQ74" s="391"/>
      <c r="AR74" s="391"/>
      <c r="AS74" s="391"/>
      <c r="AT74" s="391"/>
      <c r="AU74" s="392"/>
      <c r="AV74" s="567"/>
      <c r="AW74" s="568"/>
      <c r="AX74" s="568"/>
      <c r="AY74" s="568"/>
      <c r="AZ74" s="568"/>
      <c r="BA74" s="569"/>
      <c r="BB74" s="619"/>
      <c r="BM74" s="611">
        <v>6</v>
      </c>
      <c r="BN74" s="611"/>
      <c r="BO74" s="611"/>
      <c r="BP74" s="608" t="e">
        <f>VLOOKUP(BM74,設備機器一覧!K:L,2,FALSE)</f>
        <v>#N/A</v>
      </c>
      <c r="BQ74" s="706">
        <f>IFERROR(VLOOKUP(BP74,設備機器一覧!C:G,2,FALSE),0)</f>
        <v>0</v>
      </c>
      <c r="BR74" s="620" t="str">
        <f>IFERROR(VLOOKUP(BP74,設備機器一覧!C:G,3,FALSE),"")</f>
        <v/>
      </c>
      <c r="BS74" s="686">
        <f>IFERROR(VLOOKUP(BP74,設備機器一覧!C:G,4,FALSE),0)</f>
        <v>0</v>
      </c>
      <c r="BT74" s="620" t="str">
        <f>IFERROR(VLOOKUP(BP74,設備機器一覧!C:G,5,FALSE),"")</f>
        <v/>
      </c>
      <c r="BU74" s="620">
        <v>0</v>
      </c>
      <c r="BV74" s="620" t="str">
        <f>IFERROR(VLOOKUP(BP74,設備機器一覧!C:H,6,FALSE),"")</f>
        <v/>
      </c>
      <c r="BZ74" s="23"/>
      <c r="CA74" s="23"/>
      <c r="CN74" s="78"/>
      <c r="CO74" s="80"/>
      <c r="CP74" s="1"/>
      <c r="CQ74" s="1"/>
      <c r="CR74" s="1"/>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row>
    <row r="75" spans="1:142" ht="11.1" customHeight="1">
      <c r="A75" s="716"/>
      <c r="B75" s="414"/>
      <c r="C75" s="415"/>
      <c r="D75" s="415"/>
      <c r="E75" s="415"/>
      <c r="F75" s="415"/>
      <c r="G75" s="416"/>
      <c r="H75" s="423"/>
      <c r="I75" s="424"/>
      <c r="J75" s="424"/>
      <c r="K75" s="424"/>
      <c r="L75" s="424"/>
      <c r="M75" s="424"/>
      <c r="N75" s="424"/>
      <c r="O75" s="424"/>
      <c r="P75" s="424"/>
      <c r="Q75" s="424"/>
      <c r="R75" s="424"/>
      <c r="S75" s="424"/>
      <c r="T75" s="424"/>
      <c r="U75" s="424"/>
      <c r="V75" s="424"/>
      <c r="W75" s="425"/>
      <c r="X75" s="393"/>
      <c r="Y75" s="394"/>
      <c r="Z75" s="394"/>
      <c r="AA75" s="394"/>
      <c r="AB75" s="394"/>
      <c r="AC75" s="394"/>
      <c r="AD75" s="394"/>
      <c r="AE75" s="423"/>
      <c r="AF75" s="424"/>
      <c r="AG75" s="424"/>
      <c r="AH75" s="424"/>
      <c r="AI75" s="425"/>
      <c r="AJ75" s="561"/>
      <c r="AK75" s="562"/>
      <c r="AL75" s="562"/>
      <c r="AM75" s="562"/>
      <c r="AN75" s="563"/>
      <c r="AO75" s="393"/>
      <c r="AP75" s="394"/>
      <c r="AQ75" s="394"/>
      <c r="AR75" s="394"/>
      <c r="AS75" s="394"/>
      <c r="AT75" s="394"/>
      <c r="AU75" s="395"/>
      <c r="AV75" s="570"/>
      <c r="AW75" s="571"/>
      <c r="AX75" s="571"/>
      <c r="AY75" s="571"/>
      <c r="AZ75" s="571"/>
      <c r="BA75" s="572"/>
      <c r="BB75" s="619"/>
      <c r="BM75" s="611"/>
      <c r="BN75" s="611"/>
      <c r="BO75" s="611"/>
      <c r="BP75" s="609"/>
      <c r="BQ75" s="706"/>
      <c r="BR75" s="620"/>
      <c r="BS75" s="686"/>
      <c r="BT75" s="620"/>
      <c r="BU75" s="620"/>
      <c r="BV75" s="620"/>
      <c r="BZ75" s="23"/>
      <c r="CA75" s="23"/>
      <c r="CN75" s="78"/>
      <c r="CO75" s="80"/>
      <c r="CP75" s="1"/>
      <c r="CQ75" s="1"/>
      <c r="CR75" s="1"/>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row>
    <row r="76" spans="1:142" ht="11.1" customHeight="1">
      <c r="A76" s="716"/>
      <c r="B76" s="417"/>
      <c r="C76" s="418"/>
      <c r="D76" s="418"/>
      <c r="E76" s="418"/>
      <c r="F76" s="418"/>
      <c r="G76" s="419"/>
      <c r="H76" s="426"/>
      <c r="I76" s="427"/>
      <c r="J76" s="427"/>
      <c r="K76" s="427"/>
      <c r="L76" s="427"/>
      <c r="M76" s="427"/>
      <c r="N76" s="427"/>
      <c r="O76" s="427"/>
      <c r="P76" s="427"/>
      <c r="Q76" s="427"/>
      <c r="R76" s="427"/>
      <c r="S76" s="427"/>
      <c r="T76" s="427"/>
      <c r="U76" s="427"/>
      <c r="V76" s="427"/>
      <c r="W76" s="428"/>
      <c r="X76" s="150" t="s">
        <v>376</v>
      </c>
      <c r="Y76" s="389" t="str">
        <f t="shared" ref="Y76" si="26">IF($H74="","",IF($B$56=0,"",BQ74))</f>
        <v/>
      </c>
      <c r="Z76" s="389"/>
      <c r="AA76" s="389"/>
      <c r="AB76" s="389"/>
      <c r="AC76" s="389"/>
      <c r="AD76" s="151" t="s">
        <v>377</v>
      </c>
      <c r="AE76" s="426"/>
      <c r="AF76" s="427"/>
      <c r="AG76" s="427"/>
      <c r="AH76" s="427"/>
      <c r="AI76" s="428"/>
      <c r="AJ76" s="564"/>
      <c r="AK76" s="565"/>
      <c r="AL76" s="565"/>
      <c r="AM76" s="565"/>
      <c r="AN76" s="566"/>
      <c r="AO76" s="150" t="s">
        <v>376</v>
      </c>
      <c r="AP76" s="389" t="str">
        <f t="shared" ref="AP76" si="27">IF(AJ74="","",IF($B$56=0,"",IFERROR(Y76*AJ74,"")))</f>
        <v/>
      </c>
      <c r="AQ76" s="389"/>
      <c r="AR76" s="389"/>
      <c r="AS76" s="389"/>
      <c r="AT76" s="389"/>
      <c r="AU76" s="151" t="s">
        <v>377</v>
      </c>
      <c r="AV76" s="573"/>
      <c r="AW76" s="574"/>
      <c r="AX76" s="574"/>
      <c r="AY76" s="574"/>
      <c r="AZ76" s="574"/>
      <c r="BA76" s="575"/>
      <c r="BB76" s="619"/>
      <c r="BM76" s="611"/>
      <c r="BN76" s="611"/>
      <c r="BO76" s="611"/>
      <c r="BP76" s="610"/>
      <c r="BQ76" s="706"/>
      <c r="BR76" s="620"/>
      <c r="BS76" s="686"/>
      <c r="BT76" s="620"/>
      <c r="BU76" s="620"/>
      <c r="BV76" s="620"/>
      <c r="BZ76" s="23"/>
      <c r="CA76" s="23"/>
      <c r="CN76" s="78"/>
      <c r="CO76" s="80"/>
      <c r="CP76" s="1"/>
      <c r="CQ76" s="1"/>
      <c r="CR76" s="1"/>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row>
    <row r="77" spans="1:142" ht="11.1" customHeight="1">
      <c r="A77" s="716"/>
      <c r="B77" s="411" t="str">
        <f>IF($B$56=0,BR77,IF($B$56=0.5,BT77,IF($B$56=1,"","")))</f>
        <v/>
      </c>
      <c r="C77" s="412"/>
      <c r="D77" s="412"/>
      <c r="E77" s="412"/>
      <c r="F77" s="412"/>
      <c r="G77" s="413"/>
      <c r="H77" s="420" t="str">
        <f t="shared" ref="H77" si="28">IFERROR(BP77,"")</f>
        <v/>
      </c>
      <c r="I77" s="421"/>
      <c r="J77" s="421"/>
      <c r="K77" s="421"/>
      <c r="L77" s="421"/>
      <c r="M77" s="421"/>
      <c r="N77" s="421"/>
      <c r="O77" s="421"/>
      <c r="P77" s="421"/>
      <c r="Q77" s="421"/>
      <c r="R77" s="421"/>
      <c r="S77" s="421"/>
      <c r="T77" s="421"/>
      <c r="U77" s="421"/>
      <c r="V77" s="421"/>
      <c r="W77" s="422"/>
      <c r="X77" s="393" t="str">
        <f t="shared" ref="X77" si="29">IF($H77="","",IF($B$56=0,BQ77,IF($B$56=0.5,BS77,IF($B$56=1,BU77,""))))</f>
        <v/>
      </c>
      <c r="Y77" s="394"/>
      <c r="Z77" s="394"/>
      <c r="AA77" s="394"/>
      <c r="AB77" s="394"/>
      <c r="AC77" s="394"/>
      <c r="AD77" s="394"/>
      <c r="AE77" s="420" t="str">
        <f t="shared" ref="AE77" si="30">IF($H77="","",IF(BQ77=0,0,BV77))</f>
        <v/>
      </c>
      <c r="AF77" s="421"/>
      <c r="AG77" s="421"/>
      <c r="AH77" s="421"/>
      <c r="AI77" s="422"/>
      <c r="AJ77" s="558"/>
      <c r="AK77" s="559"/>
      <c r="AL77" s="559"/>
      <c r="AM77" s="559"/>
      <c r="AN77" s="560"/>
      <c r="AO77" s="390" t="str">
        <f t="shared" ref="AO77" si="31">IF(AJ77="","",IFERROR(X77*AJ77,""))</f>
        <v/>
      </c>
      <c r="AP77" s="391"/>
      <c r="AQ77" s="391"/>
      <c r="AR77" s="391"/>
      <c r="AS77" s="391"/>
      <c r="AT77" s="391"/>
      <c r="AU77" s="392"/>
      <c r="AV77" s="567"/>
      <c r="AW77" s="568"/>
      <c r="AX77" s="568"/>
      <c r="AY77" s="568"/>
      <c r="AZ77" s="568"/>
      <c r="BA77" s="569"/>
      <c r="BB77" s="619"/>
      <c r="BM77" s="611">
        <v>7</v>
      </c>
      <c r="BN77" s="611"/>
      <c r="BO77" s="611"/>
      <c r="BP77" s="608" t="e">
        <f>VLOOKUP(BM77,設備機器一覧!K:L,2,FALSE)</f>
        <v>#N/A</v>
      </c>
      <c r="BQ77" s="706">
        <f>IFERROR(VLOOKUP(BP77,設備機器一覧!C:G,2,FALSE),0)</f>
        <v>0</v>
      </c>
      <c r="BR77" s="620" t="str">
        <f>IFERROR(VLOOKUP(BP77,設備機器一覧!C:G,3,FALSE),"")</f>
        <v/>
      </c>
      <c r="BS77" s="686">
        <f>IFERROR(VLOOKUP(BP77,設備機器一覧!C:G,4,FALSE),0)</f>
        <v>0</v>
      </c>
      <c r="BT77" s="620" t="str">
        <f>IFERROR(VLOOKUP(BP77,設備機器一覧!C:G,5,FALSE),"")</f>
        <v/>
      </c>
      <c r="BU77" s="620">
        <v>0</v>
      </c>
      <c r="BV77" s="620" t="str">
        <f>IFERROR(VLOOKUP(BP77,設備機器一覧!C:H,6,FALSE),"")</f>
        <v/>
      </c>
      <c r="BZ77" s="23"/>
      <c r="CA77" s="23"/>
      <c r="CN77" s="78"/>
      <c r="CO77" s="80"/>
      <c r="CP77" s="1"/>
      <c r="CQ77" s="1"/>
      <c r="CR77" s="1"/>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row>
    <row r="78" spans="1:142" ht="11.1" customHeight="1">
      <c r="A78" s="716"/>
      <c r="B78" s="414"/>
      <c r="C78" s="415"/>
      <c r="D78" s="415"/>
      <c r="E78" s="415"/>
      <c r="F78" s="415"/>
      <c r="G78" s="416"/>
      <c r="H78" s="423"/>
      <c r="I78" s="424"/>
      <c r="J78" s="424"/>
      <c r="K78" s="424"/>
      <c r="L78" s="424"/>
      <c r="M78" s="424"/>
      <c r="N78" s="424"/>
      <c r="O78" s="424"/>
      <c r="P78" s="424"/>
      <c r="Q78" s="424"/>
      <c r="R78" s="424"/>
      <c r="S78" s="424"/>
      <c r="T78" s="424"/>
      <c r="U78" s="424"/>
      <c r="V78" s="424"/>
      <c r="W78" s="425"/>
      <c r="X78" s="393"/>
      <c r="Y78" s="394"/>
      <c r="Z78" s="394"/>
      <c r="AA78" s="394"/>
      <c r="AB78" s="394"/>
      <c r="AC78" s="394"/>
      <c r="AD78" s="394"/>
      <c r="AE78" s="423"/>
      <c r="AF78" s="424"/>
      <c r="AG78" s="424"/>
      <c r="AH78" s="424"/>
      <c r="AI78" s="425"/>
      <c r="AJ78" s="561"/>
      <c r="AK78" s="562"/>
      <c r="AL78" s="562"/>
      <c r="AM78" s="562"/>
      <c r="AN78" s="563"/>
      <c r="AO78" s="393"/>
      <c r="AP78" s="394"/>
      <c r="AQ78" s="394"/>
      <c r="AR78" s="394"/>
      <c r="AS78" s="394"/>
      <c r="AT78" s="394"/>
      <c r="AU78" s="395"/>
      <c r="AV78" s="570"/>
      <c r="AW78" s="571"/>
      <c r="AX78" s="571"/>
      <c r="AY78" s="571"/>
      <c r="AZ78" s="571"/>
      <c r="BA78" s="572"/>
      <c r="BB78" s="619"/>
      <c r="BM78" s="611"/>
      <c r="BN78" s="611"/>
      <c r="BO78" s="611"/>
      <c r="BP78" s="609"/>
      <c r="BQ78" s="706"/>
      <c r="BR78" s="620"/>
      <c r="BS78" s="686"/>
      <c r="BT78" s="620"/>
      <c r="BU78" s="620"/>
      <c r="BV78" s="620"/>
      <c r="BZ78" s="23"/>
      <c r="CA78" s="23"/>
      <c r="CN78" s="78"/>
      <c r="CO78" s="80"/>
      <c r="CP78" s="1"/>
      <c r="CQ78" s="1"/>
      <c r="CR78" s="1"/>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row>
    <row r="79" spans="1:142" ht="11.1" customHeight="1">
      <c r="A79" s="716"/>
      <c r="B79" s="417"/>
      <c r="C79" s="418"/>
      <c r="D79" s="418"/>
      <c r="E79" s="418"/>
      <c r="F79" s="418"/>
      <c r="G79" s="419"/>
      <c r="H79" s="426"/>
      <c r="I79" s="427"/>
      <c r="J79" s="427"/>
      <c r="K79" s="427"/>
      <c r="L79" s="427"/>
      <c r="M79" s="427"/>
      <c r="N79" s="427"/>
      <c r="O79" s="427"/>
      <c r="P79" s="427"/>
      <c r="Q79" s="427"/>
      <c r="R79" s="427"/>
      <c r="S79" s="427"/>
      <c r="T79" s="427"/>
      <c r="U79" s="427"/>
      <c r="V79" s="427"/>
      <c r="W79" s="428"/>
      <c r="X79" s="150" t="s">
        <v>376</v>
      </c>
      <c r="Y79" s="389" t="str">
        <f t="shared" ref="Y79" si="32">IF($H77="","",IF($B$56=0,"",BQ77))</f>
        <v/>
      </c>
      <c r="Z79" s="389"/>
      <c r="AA79" s="389"/>
      <c r="AB79" s="389"/>
      <c r="AC79" s="389"/>
      <c r="AD79" s="151" t="s">
        <v>377</v>
      </c>
      <c r="AE79" s="426"/>
      <c r="AF79" s="427"/>
      <c r="AG79" s="427"/>
      <c r="AH79" s="427"/>
      <c r="AI79" s="428"/>
      <c r="AJ79" s="564"/>
      <c r="AK79" s="565"/>
      <c r="AL79" s="565"/>
      <c r="AM79" s="565"/>
      <c r="AN79" s="566"/>
      <c r="AO79" s="150" t="s">
        <v>376</v>
      </c>
      <c r="AP79" s="389" t="str">
        <f t="shared" ref="AP79" si="33">IF(AJ77="","",IF($B$56=0,"",IFERROR(Y79*AJ77,"")))</f>
        <v/>
      </c>
      <c r="AQ79" s="389"/>
      <c r="AR79" s="389"/>
      <c r="AS79" s="389"/>
      <c r="AT79" s="389"/>
      <c r="AU79" s="151" t="s">
        <v>377</v>
      </c>
      <c r="AV79" s="573"/>
      <c r="AW79" s="574"/>
      <c r="AX79" s="574"/>
      <c r="AY79" s="574"/>
      <c r="AZ79" s="574"/>
      <c r="BA79" s="575"/>
      <c r="BB79" s="619"/>
      <c r="BM79" s="611"/>
      <c r="BN79" s="611"/>
      <c r="BO79" s="611"/>
      <c r="BP79" s="610"/>
      <c r="BQ79" s="706"/>
      <c r="BR79" s="620"/>
      <c r="BS79" s="686"/>
      <c r="BT79" s="620"/>
      <c r="BU79" s="620"/>
      <c r="BV79" s="620"/>
      <c r="BZ79" s="23"/>
      <c r="CA79" s="23"/>
      <c r="CN79" s="78"/>
      <c r="CO79" s="80"/>
      <c r="CP79" s="1"/>
      <c r="CQ79" s="1"/>
      <c r="CR79" s="1"/>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row>
    <row r="80" spans="1:142" ht="11.1" customHeight="1">
      <c r="A80" s="716"/>
      <c r="B80" s="411" t="str">
        <f>IF($B$56=0,BR80,IF($B$56=0.5,BT80,IF($B$56=1,"","")))</f>
        <v/>
      </c>
      <c r="C80" s="412"/>
      <c r="D80" s="412"/>
      <c r="E80" s="412"/>
      <c r="F80" s="412"/>
      <c r="G80" s="413"/>
      <c r="H80" s="420" t="str">
        <f t="shared" ref="H80" si="34">IFERROR(BP80,"")</f>
        <v/>
      </c>
      <c r="I80" s="421"/>
      <c r="J80" s="421"/>
      <c r="K80" s="421"/>
      <c r="L80" s="421"/>
      <c r="M80" s="421"/>
      <c r="N80" s="421"/>
      <c r="O80" s="421"/>
      <c r="P80" s="421"/>
      <c r="Q80" s="421"/>
      <c r="R80" s="421"/>
      <c r="S80" s="421"/>
      <c r="T80" s="421"/>
      <c r="U80" s="421"/>
      <c r="V80" s="421"/>
      <c r="W80" s="422"/>
      <c r="X80" s="393" t="str">
        <f t="shared" ref="X80" si="35">IF($H80="","",IF($B$56=0,BQ80,IF($B$56=0.5,BS80,IF($B$56=1,BU80,""))))</f>
        <v/>
      </c>
      <c r="Y80" s="394"/>
      <c r="Z80" s="394"/>
      <c r="AA80" s="394"/>
      <c r="AB80" s="394"/>
      <c r="AC80" s="394"/>
      <c r="AD80" s="394"/>
      <c r="AE80" s="420" t="str">
        <f t="shared" ref="AE80" si="36">IF($H80="","",IF(BQ80=0,0,BV80))</f>
        <v/>
      </c>
      <c r="AF80" s="421"/>
      <c r="AG80" s="421"/>
      <c r="AH80" s="421"/>
      <c r="AI80" s="422"/>
      <c r="AJ80" s="558"/>
      <c r="AK80" s="559"/>
      <c r="AL80" s="559"/>
      <c r="AM80" s="559"/>
      <c r="AN80" s="560"/>
      <c r="AO80" s="390" t="str">
        <f t="shared" ref="AO80" si="37">IF(AJ80="","",IFERROR(X80*AJ80,""))</f>
        <v/>
      </c>
      <c r="AP80" s="391"/>
      <c r="AQ80" s="391"/>
      <c r="AR80" s="391"/>
      <c r="AS80" s="391"/>
      <c r="AT80" s="391"/>
      <c r="AU80" s="392"/>
      <c r="AV80" s="567"/>
      <c r="AW80" s="568"/>
      <c r="AX80" s="568"/>
      <c r="AY80" s="568"/>
      <c r="AZ80" s="568"/>
      <c r="BA80" s="569"/>
      <c r="BB80" s="619"/>
      <c r="BM80" s="611">
        <v>8</v>
      </c>
      <c r="BN80" s="611"/>
      <c r="BO80" s="611"/>
      <c r="BP80" s="608" t="e">
        <f>VLOOKUP(BM80,設備機器一覧!K:L,2,FALSE)</f>
        <v>#N/A</v>
      </c>
      <c r="BQ80" s="706">
        <f>IFERROR(VLOOKUP(BP80,設備機器一覧!C:G,2,FALSE),0)</f>
        <v>0</v>
      </c>
      <c r="BR80" s="620" t="str">
        <f>IFERROR(VLOOKUP(BP80,設備機器一覧!C:G,3,FALSE),"")</f>
        <v/>
      </c>
      <c r="BS80" s="686">
        <f>IFERROR(VLOOKUP(BP80,設備機器一覧!C:G,4,FALSE),0)</f>
        <v>0</v>
      </c>
      <c r="BT80" s="620" t="str">
        <f>IFERROR(VLOOKUP(BP80,設備機器一覧!C:G,5,FALSE),"")</f>
        <v/>
      </c>
      <c r="BU80" s="620">
        <v>0</v>
      </c>
      <c r="BV80" s="620" t="str">
        <f>IFERROR(VLOOKUP(BP80,設備機器一覧!C:H,6,FALSE),"")</f>
        <v/>
      </c>
      <c r="BZ80" s="23"/>
      <c r="CA80" s="23"/>
      <c r="CN80" s="78"/>
      <c r="CO80" s="80"/>
      <c r="CP80" s="1"/>
      <c r="CQ80" s="1"/>
      <c r="CR80" s="1"/>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row>
    <row r="81" spans="1:145" ht="11.1" customHeight="1">
      <c r="A81" s="716"/>
      <c r="B81" s="414"/>
      <c r="C81" s="415"/>
      <c r="D81" s="415"/>
      <c r="E81" s="415"/>
      <c r="F81" s="415"/>
      <c r="G81" s="416"/>
      <c r="H81" s="423"/>
      <c r="I81" s="424"/>
      <c r="J81" s="424"/>
      <c r="K81" s="424"/>
      <c r="L81" s="424"/>
      <c r="M81" s="424"/>
      <c r="N81" s="424"/>
      <c r="O81" s="424"/>
      <c r="P81" s="424"/>
      <c r="Q81" s="424"/>
      <c r="R81" s="424"/>
      <c r="S81" s="424"/>
      <c r="T81" s="424"/>
      <c r="U81" s="424"/>
      <c r="V81" s="424"/>
      <c r="W81" s="425"/>
      <c r="X81" s="393"/>
      <c r="Y81" s="394"/>
      <c r="Z81" s="394"/>
      <c r="AA81" s="394"/>
      <c r="AB81" s="394"/>
      <c r="AC81" s="394"/>
      <c r="AD81" s="394"/>
      <c r="AE81" s="423"/>
      <c r="AF81" s="424"/>
      <c r="AG81" s="424"/>
      <c r="AH81" s="424"/>
      <c r="AI81" s="425"/>
      <c r="AJ81" s="561"/>
      <c r="AK81" s="562"/>
      <c r="AL81" s="562"/>
      <c r="AM81" s="562"/>
      <c r="AN81" s="563"/>
      <c r="AO81" s="393"/>
      <c r="AP81" s="394"/>
      <c r="AQ81" s="394"/>
      <c r="AR81" s="394"/>
      <c r="AS81" s="394"/>
      <c r="AT81" s="394"/>
      <c r="AU81" s="395"/>
      <c r="AV81" s="570"/>
      <c r="AW81" s="571"/>
      <c r="AX81" s="571"/>
      <c r="AY81" s="571"/>
      <c r="AZ81" s="571"/>
      <c r="BA81" s="572"/>
      <c r="BB81" s="619"/>
      <c r="BM81" s="611"/>
      <c r="BN81" s="611"/>
      <c r="BO81" s="611"/>
      <c r="BP81" s="609"/>
      <c r="BQ81" s="706"/>
      <c r="BR81" s="620"/>
      <c r="BS81" s="686"/>
      <c r="BT81" s="620"/>
      <c r="BU81" s="620"/>
      <c r="BV81" s="620"/>
      <c r="BZ81" s="23"/>
      <c r="CA81" s="23"/>
      <c r="CN81" s="78"/>
      <c r="CO81" s="80"/>
      <c r="CP81" s="1"/>
      <c r="CQ81" s="1"/>
      <c r="CR81" s="1"/>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row>
    <row r="82" spans="1:145" ht="11.1" customHeight="1">
      <c r="A82" s="716"/>
      <c r="B82" s="417"/>
      <c r="C82" s="418"/>
      <c r="D82" s="418"/>
      <c r="E82" s="418"/>
      <c r="F82" s="418"/>
      <c r="G82" s="419"/>
      <c r="H82" s="426"/>
      <c r="I82" s="427"/>
      <c r="J82" s="427"/>
      <c r="K82" s="427"/>
      <c r="L82" s="427"/>
      <c r="M82" s="427"/>
      <c r="N82" s="427"/>
      <c r="O82" s="427"/>
      <c r="P82" s="427"/>
      <c r="Q82" s="427"/>
      <c r="R82" s="427"/>
      <c r="S82" s="427"/>
      <c r="T82" s="427"/>
      <c r="U82" s="427"/>
      <c r="V82" s="427"/>
      <c r="W82" s="428"/>
      <c r="X82" s="150" t="s">
        <v>376</v>
      </c>
      <c r="Y82" s="389" t="str">
        <f t="shared" ref="Y82" si="38">IF($H80="","",IF($B$56=0,"",BQ80))</f>
        <v/>
      </c>
      <c r="Z82" s="389"/>
      <c r="AA82" s="389"/>
      <c r="AB82" s="389"/>
      <c r="AC82" s="389"/>
      <c r="AD82" s="151" t="s">
        <v>377</v>
      </c>
      <c r="AE82" s="426"/>
      <c r="AF82" s="427"/>
      <c r="AG82" s="427"/>
      <c r="AH82" s="427"/>
      <c r="AI82" s="428"/>
      <c r="AJ82" s="564"/>
      <c r="AK82" s="565"/>
      <c r="AL82" s="565"/>
      <c r="AM82" s="565"/>
      <c r="AN82" s="566"/>
      <c r="AO82" s="150" t="s">
        <v>376</v>
      </c>
      <c r="AP82" s="389" t="str">
        <f t="shared" ref="AP82" si="39">IF(AJ80="","",IF($B$56=0,"",IFERROR(Y82*AJ80,"")))</f>
        <v/>
      </c>
      <c r="AQ82" s="389"/>
      <c r="AR82" s="389"/>
      <c r="AS82" s="389"/>
      <c r="AT82" s="389"/>
      <c r="AU82" s="151" t="s">
        <v>377</v>
      </c>
      <c r="AV82" s="573"/>
      <c r="AW82" s="574"/>
      <c r="AX82" s="574"/>
      <c r="AY82" s="574"/>
      <c r="AZ82" s="574"/>
      <c r="BA82" s="575"/>
      <c r="BB82" s="619"/>
      <c r="BM82" s="611"/>
      <c r="BN82" s="611"/>
      <c r="BO82" s="611"/>
      <c r="BP82" s="610"/>
      <c r="BQ82" s="706"/>
      <c r="BR82" s="620"/>
      <c r="BS82" s="686"/>
      <c r="BT82" s="620"/>
      <c r="BU82" s="620"/>
      <c r="BV82" s="620"/>
      <c r="BZ82" s="23"/>
      <c r="CA82" s="23"/>
      <c r="CN82" s="78"/>
      <c r="CO82" s="80"/>
      <c r="CP82" s="1"/>
      <c r="CQ82" s="1"/>
      <c r="CR82" s="1"/>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row>
    <row r="83" spans="1:145" ht="11.1" customHeight="1">
      <c r="A83" s="716"/>
      <c r="B83" s="411" t="str">
        <f>IF($B$56=0,BR83,IF($B$56=0.5,BT83,IF($B$56=1,"","")))</f>
        <v/>
      </c>
      <c r="C83" s="412"/>
      <c r="D83" s="412"/>
      <c r="E83" s="412"/>
      <c r="F83" s="412"/>
      <c r="G83" s="413"/>
      <c r="H83" s="420" t="str">
        <f t="shared" ref="H83" si="40">IFERROR(BP83,"")</f>
        <v/>
      </c>
      <c r="I83" s="421"/>
      <c r="J83" s="421"/>
      <c r="K83" s="421"/>
      <c r="L83" s="421"/>
      <c r="M83" s="421"/>
      <c r="N83" s="421"/>
      <c r="O83" s="421"/>
      <c r="P83" s="421"/>
      <c r="Q83" s="421"/>
      <c r="R83" s="421"/>
      <c r="S83" s="421"/>
      <c r="T83" s="421"/>
      <c r="U83" s="421"/>
      <c r="V83" s="421"/>
      <c r="W83" s="422"/>
      <c r="X83" s="393" t="str">
        <f t="shared" ref="X83" si="41">IF($H83="","",IF($B$56=0,BQ83,IF($B$56=0.5,BS83,IF($B$56=1,BU83,""))))</f>
        <v/>
      </c>
      <c r="Y83" s="394"/>
      <c r="Z83" s="394"/>
      <c r="AA83" s="394"/>
      <c r="AB83" s="394"/>
      <c r="AC83" s="394"/>
      <c r="AD83" s="394"/>
      <c r="AE83" s="420" t="str">
        <f t="shared" ref="AE83" si="42">IF($H83="","",IF(BQ83=0,0,BV83))</f>
        <v/>
      </c>
      <c r="AF83" s="421"/>
      <c r="AG83" s="421"/>
      <c r="AH83" s="421"/>
      <c r="AI83" s="422"/>
      <c r="AJ83" s="558"/>
      <c r="AK83" s="559"/>
      <c r="AL83" s="559"/>
      <c r="AM83" s="559"/>
      <c r="AN83" s="560"/>
      <c r="AO83" s="390" t="str">
        <f t="shared" ref="AO83" si="43">IF(AJ83="","",IFERROR(X83*AJ83,""))</f>
        <v/>
      </c>
      <c r="AP83" s="391"/>
      <c r="AQ83" s="391"/>
      <c r="AR83" s="391"/>
      <c r="AS83" s="391"/>
      <c r="AT83" s="391"/>
      <c r="AU83" s="392"/>
      <c r="AV83" s="567"/>
      <c r="AW83" s="568"/>
      <c r="AX83" s="568"/>
      <c r="AY83" s="568"/>
      <c r="AZ83" s="568"/>
      <c r="BA83" s="569"/>
      <c r="BB83" s="619"/>
      <c r="BM83" s="611">
        <v>9</v>
      </c>
      <c r="BN83" s="611"/>
      <c r="BO83" s="611"/>
      <c r="BP83" s="608" t="e">
        <f>VLOOKUP(BM83,設備機器一覧!K:L,2,FALSE)</f>
        <v>#N/A</v>
      </c>
      <c r="BQ83" s="706">
        <f>IFERROR(VLOOKUP(BP83,設備機器一覧!C:G,2,FALSE),0)</f>
        <v>0</v>
      </c>
      <c r="BR83" s="620" t="str">
        <f>IFERROR(VLOOKUP(BP83,設備機器一覧!C:G,3,FALSE),"")</f>
        <v/>
      </c>
      <c r="BS83" s="686">
        <f>IFERROR(VLOOKUP(BP83,設備機器一覧!C:G,4,FALSE),0)</f>
        <v>0</v>
      </c>
      <c r="BT83" s="620" t="str">
        <f>IFERROR(VLOOKUP(BP83,設備機器一覧!C:G,5,FALSE),"")</f>
        <v/>
      </c>
      <c r="BU83" s="620">
        <v>0</v>
      </c>
      <c r="BV83" s="620" t="str">
        <f>IFERROR(VLOOKUP(BP83,設備機器一覧!C:H,6,FALSE),"")</f>
        <v/>
      </c>
      <c r="BZ83" s="23"/>
      <c r="CA83" s="23"/>
      <c r="CN83" s="78"/>
      <c r="CO83" s="80"/>
      <c r="CP83" s="1"/>
      <c r="CQ83" s="1"/>
      <c r="CR83" s="1"/>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row>
    <row r="84" spans="1:145" ht="11.1" customHeight="1">
      <c r="A84" s="716"/>
      <c r="B84" s="414"/>
      <c r="C84" s="415"/>
      <c r="D84" s="415"/>
      <c r="E84" s="415"/>
      <c r="F84" s="415"/>
      <c r="G84" s="416"/>
      <c r="H84" s="423"/>
      <c r="I84" s="424"/>
      <c r="J84" s="424"/>
      <c r="K84" s="424"/>
      <c r="L84" s="424"/>
      <c r="M84" s="424"/>
      <c r="N84" s="424"/>
      <c r="O84" s="424"/>
      <c r="P84" s="424"/>
      <c r="Q84" s="424"/>
      <c r="R84" s="424"/>
      <c r="S84" s="424"/>
      <c r="T84" s="424"/>
      <c r="U84" s="424"/>
      <c r="V84" s="424"/>
      <c r="W84" s="425"/>
      <c r="X84" s="393"/>
      <c r="Y84" s="394"/>
      <c r="Z84" s="394"/>
      <c r="AA84" s="394"/>
      <c r="AB84" s="394"/>
      <c r="AC84" s="394"/>
      <c r="AD84" s="394"/>
      <c r="AE84" s="423"/>
      <c r="AF84" s="424"/>
      <c r="AG84" s="424"/>
      <c r="AH84" s="424"/>
      <c r="AI84" s="425"/>
      <c r="AJ84" s="561"/>
      <c r="AK84" s="562"/>
      <c r="AL84" s="562"/>
      <c r="AM84" s="562"/>
      <c r="AN84" s="563"/>
      <c r="AO84" s="393"/>
      <c r="AP84" s="394"/>
      <c r="AQ84" s="394"/>
      <c r="AR84" s="394"/>
      <c r="AS84" s="394"/>
      <c r="AT84" s="394"/>
      <c r="AU84" s="395"/>
      <c r="AV84" s="570"/>
      <c r="AW84" s="571"/>
      <c r="AX84" s="571"/>
      <c r="AY84" s="571"/>
      <c r="AZ84" s="571"/>
      <c r="BA84" s="572"/>
      <c r="BB84" s="619"/>
      <c r="BM84" s="611"/>
      <c r="BN84" s="611"/>
      <c r="BO84" s="611"/>
      <c r="BP84" s="609"/>
      <c r="BQ84" s="706"/>
      <c r="BR84" s="620"/>
      <c r="BS84" s="686"/>
      <c r="BT84" s="620"/>
      <c r="BU84" s="620"/>
      <c r="BV84" s="620"/>
      <c r="BZ84" s="23"/>
      <c r="CA84" s="23"/>
      <c r="CN84" s="78"/>
      <c r="CO84" s="80"/>
      <c r="CP84" s="1"/>
      <c r="CQ84" s="1"/>
      <c r="CR84" s="1"/>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row>
    <row r="85" spans="1:145" ht="11.1" customHeight="1">
      <c r="A85" s="716"/>
      <c r="B85" s="417"/>
      <c r="C85" s="418"/>
      <c r="D85" s="418"/>
      <c r="E85" s="418"/>
      <c r="F85" s="418"/>
      <c r="G85" s="419"/>
      <c r="H85" s="426"/>
      <c r="I85" s="427"/>
      <c r="J85" s="427"/>
      <c r="K85" s="427"/>
      <c r="L85" s="427"/>
      <c r="M85" s="427"/>
      <c r="N85" s="427"/>
      <c r="O85" s="427"/>
      <c r="P85" s="427"/>
      <c r="Q85" s="427"/>
      <c r="R85" s="427"/>
      <c r="S85" s="427"/>
      <c r="T85" s="427"/>
      <c r="U85" s="427"/>
      <c r="V85" s="427"/>
      <c r="W85" s="428"/>
      <c r="X85" s="150" t="s">
        <v>376</v>
      </c>
      <c r="Y85" s="389" t="str">
        <f t="shared" ref="Y85" si="44">IF($H83="","",IF($B$56=0,"",BQ83))</f>
        <v/>
      </c>
      <c r="Z85" s="389"/>
      <c r="AA85" s="389"/>
      <c r="AB85" s="389"/>
      <c r="AC85" s="389"/>
      <c r="AD85" s="151" t="s">
        <v>377</v>
      </c>
      <c r="AE85" s="426"/>
      <c r="AF85" s="427"/>
      <c r="AG85" s="427"/>
      <c r="AH85" s="427"/>
      <c r="AI85" s="428"/>
      <c r="AJ85" s="564"/>
      <c r="AK85" s="565"/>
      <c r="AL85" s="565"/>
      <c r="AM85" s="565"/>
      <c r="AN85" s="566"/>
      <c r="AO85" s="150" t="s">
        <v>376</v>
      </c>
      <c r="AP85" s="389" t="str">
        <f t="shared" ref="AP85" si="45">IF(AJ83="","",IF($B$56=0,"",IFERROR(Y85*AJ83,"")))</f>
        <v/>
      </c>
      <c r="AQ85" s="389"/>
      <c r="AR85" s="389"/>
      <c r="AS85" s="389"/>
      <c r="AT85" s="389"/>
      <c r="AU85" s="151" t="s">
        <v>377</v>
      </c>
      <c r="AV85" s="573"/>
      <c r="AW85" s="574"/>
      <c r="AX85" s="574"/>
      <c r="AY85" s="574"/>
      <c r="AZ85" s="574"/>
      <c r="BA85" s="575"/>
      <c r="BB85" s="619"/>
      <c r="BM85" s="611"/>
      <c r="BN85" s="611"/>
      <c r="BO85" s="611"/>
      <c r="BP85" s="610"/>
      <c r="BQ85" s="706"/>
      <c r="BR85" s="620"/>
      <c r="BS85" s="686"/>
      <c r="BT85" s="620"/>
      <c r="BU85" s="620"/>
      <c r="BV85" s="620"/>
      <c r="BZ85" s="23"/>
      <c r="CA85" s="23"/>
      <c r="CN85" s="78"/>
      <c r="CO85" s="80"/>
      <c r="CP85" s="1"/>
      <c r="CQ85" s="1"/>
      <c r="CR85" s="1"/>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row>
    <row r="86" spans="1:145" ht="11.1" customHeight="1">
      <c r="A86" s="716"/>
      <c r="B86" s="411" t="str">
        <f>IF($B$56=0,BR86,IF($B$56=0.5,BT86,IF($B$56=1,"","")))</f>
        <v/>
      </c>
      <c r="C86" s="412"/>
      <c r="D86" s="412"/>
      <c r="E86" s="412"/>
      <c r="F86" s="412"/>
      <c r="G86" s="413"/>
      <c r="H86" s="420" t="str">
        <f t="shared" ref="H86" si="46">IFERROR(BP86,"")</f>
        <v/>
      </c>
      <c r="I86" s="421"/>
      <c r="J86" s="421"/>
      <c r="K86" s="421"/>
      <c r="L86" s="421"/>
      <c r="M86" s="421"/>
      <c r="N86" s="421"/>
      <c r="O86" s="421"/>
      <c r="P86" s="421"/>
      <c r="Q86" s="421"/>
      <c r="R86" s="421"/>
      <c r="S86" s="421"/>
      <c r="T86" s="421"/>
      <c r="U86" s="421"/>
      <c r="V86" s="421"/>
      <c r="W86" s="422"/>
      <c r="X86" s="393" t="str">
        <f t="shared" ref="X86" si="47">IF($H86="","",IF($B$56=0,BQ86,IF($B$56=0.5,BS86,IF($B$56=1,BU86,""))))</f>
        <v/>
      </c>
      <c r="Y86" s="394"/>
      <c r="Z86" s="394"/>
      <c r="AA86" s="394"/>
      <c r="AB86" s="394"/>
      <c r="AC86" s="394"/>
      <c r="AD86" s="394"/>
      <c r="AE86" s="420" t="str">
        <f t="shared" ref="AE86" si="48">IF($H86="","",IF(BQ86=0,0,BV86))</f>
        <v/>
      </c>
      <c r="AF86" s="421"/>
      <c r="AG86" s="421"/>
      <c r="AH86" s="421"/>
      <c r="AI86" s="422"/>
      <c r="AJ86" s="558"/>
      <c r="AK86" s="559"/>
      <c r="AL86" s="559"/>
      <c r="AM86" s="559"/>
      <c r="AN86" s="560"/>
      <c r="AO86" s="390" t="str">
        <f t="shared" ref="AO86" si="49">IF(AJ86="","",IFERROR(X86*AJ86,""))</f>
        <v/>
      </c>
      <c r="AP86" s="391"/>
      <c r="AQ86" s="391"/>
      <c r="AR86" s="391"/>
      <c r="AS86" s="391"/>
      <c r="AT86" s="391"/>
      <c r="AU86" s="392"/>
      <c r="AV86" s="567"/>
      <c r="AW86" s="568"/>
      <c r="AX86" s="568"/>
      <c r="AY86" s="568"/>
      <c r="AZ86" s="568"/>
      <c r="BA86" s="569"/>
      <c r="BB86" s="619"/>
      <c r="BM86" s="611">
        <v>10</v>
      </c>
      <c r="BN86" s="611"/>
      <c r="BO86" s="611"/>
      <c r="BP86" s="608" t="e">
        <f>VLOOKUP(BM86,設備機器一覧!K:L,2,FALSE)</f>
        <v>#N/A</v>
      </c>
      <c r="BQ86" s="706">
        <f>IFERROR(VLOOKUP(BP86,設備機器一覧!C:G,2,FALSE),0)</f>
        <v>0</v>
      </c>
      <c r="BR86" s="620" t="str">
        <f>IFERROR(VLOOKUP(BP86,設備機器一覧!C:G,3,FALSE),"")</f>
        <v/>
      </c>
      <c r="BS86" s="686">
        <f>IFERROR(VLOOKUP(BP86,設備機器一覧!C:G,4,FALSE),0)</f>
        <v>0</v>
      </c>
      <c r="BT86" s="620" t="str">
        <f>IFERROR(VLOOKUP(BP86,設備機器一覧!C:G,5,FALSE),"")</f>
        <v/>
      </c>
      <c r="BU86" s="620">
        <v>0</v>
      </c>
      <c r="BV86" s="620" t="str">
        <f>IFERROR(VLOOKUP(BP86,設備機器一覧!C:H,6,FALSE),"")</f>
        <v/>
      </c>
      <c r="BZ86" s="23"/>
      <c r="CA86" s="23"/>
      <c r="CN86" s="78"/>
      <c r="CO86" s="80"/>
      <c r="CP86" s="1"/>
      <c r="CQ86" s="1"/>
      <c r="CR86" s="1"/>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row>
    <row r="87" spans="1:145" ht="11.1" customHeight="1">
      <c r="A87" s="716"/>
      <c r="B87" s="414"/>
      <c r="C87" s="415"/>
      <c r="D87" s="415"/>
      <c r="E87" s="415"/>
      <c r="F87" s="415"/>
      <c r="G87" s="416"/>
      <c r="H87" s="423"/>
      <c r="I87" s="424"/>
      <c r="J87" s="424"/>
      <c r="K87" s="424"/>
      <c r="L87" s="424"/>
      <c r="M87" s="424"/>
      <c r="N87" s="424"/>
      <c r="O87" s="424"/>
      <c r="P87" s="424"/>
      <c r="Q87" s="424"/>
      <c r="R87" s="424"/>
      <c r="S87" s="424"/>
      <c r="T87" s="424"/>
      <c r="U87" s="424"/>
      <c r="V87" s="424"/>
      <c r="W87" s="425"/>
      <c r="X87" s="393"/>
      <c r="Y87" s="394"/>
      <c r="Z87" s="394"/>
      <c r="AA87" s="394"/>
      <c r="AB87" s="394"/>
      <c r="AC87" s="394"/>
      <c r="AD87" s="394"/>
      <c r="AE87" s="423"/>
      <c r="AF87" s="424"/>
      <c r="AG87" s="424"/>
      <c r="AH87" s="424"/>
      <c r="AI87" s="425"/>
      <c r="AJ87" s="561"/>
      <c r="AK87" s="562"/>
      <c r="AL87" s="562"/>
      <c r="AM87" s="562"/>
      <c r="AN87" s="563"/>
      <c r="AO87" s="393"/>
      <c r="AP87" s="394"/>
      <c r="AQ87" s="394"/>
      <c r="AR87" s="394"/>
      <c r="AS87" s="394"/>
      <c r="AT87" s="394"/>
      <c r="AU87" s="395"/>
      <c r="AV87" s="570"/>
      <c r="AW87" s="571"/>
      <c r="AX87" s="571"/>
      <c r="AY87" s="571"/>
      <c r="AZ87" s="571"/>
      <c r="BA87" s="572"/>
      <c r="BB87" s="619"/>
      <c r="BM87" s="611"/>
      <c r="BN87" s="611"/>
      <c r="BO87" s="611"/>
      <c r="BP87" s="609"/>
      <c r="BQ87" s="706"/>
      <c r="BR87" s="620"/>
      <c r="BS87" s="686"/>
      <c r="BT87" s="620"/>
      <c r="BU87" s="620"/>
      <c r="BV87" s="620"/>
      <c r="BZ87" s="23"/>
      <c r="CA87" s="23"/>
      <c r="CN87" s="78"/>
      <c r="CO87" s="80"/>
      <c r="CP87" s="1"/>
      <c r="CQ87" s="1"/>
      <c r="CR87" s="1"/>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row>
    <row r="88" spans="1:145" ht="11.1" customHeight="1" thickBot="1">
      <c r="A88" s="716"/>
      <c r="B88" s="417"/>
      <c r="C88" s="418"/>
      <c r="D88" s="418"/>
      <c r="E88" s="418"/>
      <c r="F88" s="418"/>
      <c r="G88" s="419"/>
      <c r="H88" s="426"/>
      <c r="I88" s="427"/>
      <c r="J88" s="427"/>
      <c r="K88" s="427"/>
      <c r="L88" s="427"/>
      <c r="M88" s="427"/>
      <c r="N88" s="427"/>
      <c r="O88" s="427"/>
      <c r="P88" s="427"/>
      <c r="Q88" s="427"/>
      <c r="R88" s="427"/>
      <c r="S88" s="427"/>
      <c r="T88" s="427"/>
      <c r="U88" s="427"/>
      <c r="V88" s="427"/>
      <c r="W88" s="428"/>
      <c r="X88" s="150" t="s">
        <v>376</v>
      </c>
      <c r="Y88" s="389" t="str">
        <f t="shared" ref="Y88" si="50">IF($H86="","",IF($B$56=0,"",BQ86))</f>
        <v/>
      </c>
      <c r="Z88" s="389"/>
      <c r="AA88" s="389"/>
      <c r="AB88" s="389"/>
      <c r="AC88" s="389"/>
      <c r="AD88" s="151" t="s">
        <v>377</v>
      </c>
      <c r="AE88" s="426"/>
      <c r="AF88" s="427"/>
      <c r="AG88" s="427"/>
      <c r="AH88" s="427"/>
      <c r="AI88" s="428"/>
      <c r="AJ88" s="564"/>
      <c r="AK88" s="565"/>
      <c r="AL88" s="565"/>
      <c r="AM88" s="565"/>
      <c r="AN88" s="566"/>
      <c r="AO88" s="150" t="s">
        <v>376</v>
      </c>
      <c r="AP88" s="389" t="str">
        <f t="shared" ref="AP88" si="51">IF(AJ86="","",IF($B$56=0,"",IFERROR(Y88*AJ86,"")))</f>
        <v/>
      </c>
      <c r="AQ88" s="389"/>
      <c r="AR88" s="389"/>
      <c r="AS88" s="389"/>
      <c r="AT88" s="389"/>
      <c r="AU88" s="151" t="s">
        <v>377</v>
      </c>
      <c r="AV88" s="573"/>
      <c r="AW88" s="574"/>
      <c r="AX88" s="574"/>
      <c r="AY88" s="574"/>
      <c r="AZ88" s="574"/>
      <c r="BA88" s="575"/>
      <c r="BB88" s="619"/>
      <c r="BM88" s="611"/>
      <c r="BN88" s="611"/>
      <c r="BO88" s="611"/>
      <c r="BP88" s="712"/>
      <c r="BQ88" s="706"/>
      <c r="BR88" s="620"/>
      <c r="BS88" s="686"/>
      <c r="BT88" s="620"/>
      <c r="BU88" s="620"/>
      <c r="BV88" s="620"/>
      <c r="BZ88" s="23"/>
      <c r="CA88" s="23"/>
      <c r="CN88" s="78"/>
      <c r="CO88" s="80"/>
      <c r="CP88" s="1"/>
      <c r="CQ88" s="1"/>
      <c r="CR88" s="1"/>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row>
    <row r="89" spans="1:145" ht="11.1" customHeight="1">
      <c r="B89" s="598" t="str">
        <f>IF(設備機器一覧!J112=0,"",IF(設備機器一覧!J112&gt;10,"使用する機器の合計が11件以上の場合はセンター職員にお問い合わせ願います",設備機器一覧!J112))</f>
        <v/>
      </c>
      <c r="C89" s="598"/>
      <c r="D89" s="598"/>
      <c r="E89" s="598"/>
      <c r="F89" s="598"/>
      <c r="G89" s="598"/>
      <c r="H89" s="598"/>
      <c r="I89" s="598"/>
      <c r="J89" s="598"/>
      <c r="K89" s="598"/>
      <c r="L89" s="598"/>
      <c r="M89" s="598"/>
      <c r="N89" s="598"/>
      <c r="O89" s="598"/>
      <c r="P89" s="598"/>
      <c r="Q89" s="598"/>
      <c r="R89" s="598"/>
      <c r="S89" s="598"/>
      <c r="T89" s="598"/>
      <c r="U89" s="598"/>
      <c r="V89" s="598"/>
      <c r="W89" s="598"/>
      <c r="X89" s="598"/>
      <c r="Y89" s="598"/>
      <c r="Z89" s="598"/>
      <c r="AA89" s="598"/>
      <c r="AB89" s="598"/>
      <c r="AC89" s="598"/>
      <c r="AD89" s="598"/>
      <c r="AE89" s="598"/>
      <c r="AF89" s="598"/>
      <c r="AG89" s="598"/>
      <c r="AH89" s="598"/>
      <c r="AI89" s="598"/>
      <c r="AJ89" s="598"/>
      <c r="AK89" s="598"/>
      <c r="AL89" s="598"/>
      <c r="AM89" s="598"/>
      <c r="AN89" s="598"/>
      <c r="AO89" s="598"/>
      <c r="AP89" s="598"/>
      <c r="AQ89" s="598"/>
      <c r="AR89" s="598"/>
      <c r="AS89" s="598"/>
      <c r="AT89" s="598"/>
      <c r="AU89" s="598"/>
      <c r="AV89" s="598"/>
      <c r="AW89" s="598"/>
      <c r="AX89" s="598"/>
      <c r="AY89" s="598"/>
      <c r="AZ89" s="598"/>
      <c r="BA89" s="598"/>
      <c r="BE89" s="82"/>
      <c r="BM89" s="611"/>
      <c r="BN89" s="611"/>
      <c r="BO89" s="611"/>
      <c r="BP89" s="612"/>
      <c r="BQ89" s="613"/>
      <c r="BR89" s="597"/>
      <c r="BS89" s="613"/>
      <c r="BT89" s="597"/>
      <c r="BU89" s="597"/>
      <c r="BV89" s="597"/>
      <c r="BW89" s="83"/>
      <c r="BX89" s="84"/>
      <c r="BY89" s="84"/>
      <c r="BZ89" s="23"/>
      <c r="CA89" s="23"/>
      <c r="CQ89" s="78"/>
      <c r="CR89" s="80"/>
      <c r="CS89" s="1"/>
      <c r="CT89" s="1"/>
      <c r="CU89" s="1"/>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c r="EN89" s="76"/>
      <c r="EO89" s="76"/>
    </row>
    <row r="90" spans="1:145" ht="11.25" customHeight="1">
      <c r="B90" s="677" t="s">
        <v>489</v>
      </c>
      <c r="C90" s="678"/>
      <c r="D90" s="678"/>
      <c r="E90" s="678"/>
      <c r="F90" s="678"/>
      <c r="G90" s="670" t="s">
        <v>4</v>
      </c>
      <c r="H90" s="671"/>
      <c r="I90" s="683" t="str">
        <f>IF(B56=1,0,IF(SUM(AO59,AO62,AO65,AO68,AO71,AO74,AO77,AO80,AO83,AO86)&gt;0,SUM(AO59,AO62,AO65,AO68,AO71,AO74,AO77,AO80,AO83,AO86),""))</f>
        <v/>
      </c>
      <c r="J90" s="684"/>
      <c r="K90" s="684"/>
      <c r="L90" s="684"/>
      <c r="M90" s="684"/>
      <c r="N90" s="684"/>
      <c r="O90" s="684"/>
      <c r="P90" s="684"/>
      <c r="Q90" s="684"/>
      <c r="R90" s="85"/>
      <c r="S90" s="674" t="str">
        <f>IF($B$56=0,"","←減免後の金額(支払額)")</f>
        <v/>
      </c>
      <c r="T90" s="675"/>
      <c r="U90" s="675"/>
      <c r="V90" s="675"/>
      <c r="W90" s="675"/>
      <c r="X90" s="675"/>
      <c r="Y90" s="675"/>
      <c r="Z90" s="675"/>
      <c r="AA90" s="675"/>
      <c r="AB90" s="676"/>
      <c r="AC90" s="658" t="s">
        <v>34</v>
      </c>
      <c r="AD90" s="659"/>
      <c r="AE90" s="659"/>
      <c r="AF90" s="659"/>
      <c r="AG90" s="659"/>
      <c r="AH90" s="659"/>
      <c r="AI90" s="659"/>
      <c r="AJ90" s="659"/>
      <c r="AK90" s="659"/>
      <c r="AL90" s="659"/>
      <c r="AM90" s="659"/>
      <c r="AN90" s="659"/>
      <c r="AO90" s="659"/>
      <c r="AP90" s="659"/>
      <c r="AQ90" s="659"/>
      <c r="AR90" s="659"/>
      <c r="AS90" s="659"/>
      <c r="AT90" s="659"/>
      <c r="AU90" s="659"/>
      <c r="AV90" s="659"/>
      <c r="AW90" s="659"/>
      <c r="AX90" s="659"/>
      <c r="AY90" s="659"/>
      <c r="AZ90" s="660"/>
      <c r="BA90" s="301"/>
      <c r="BB90" s="302"/>
      <c r="BC90" s="29"/>
      <c r="BD90" s="29"/>
      <c r="BE90" s="29"/>
      <c r="BF90" s="29"/>
      <c r="BG90" s="86"/>
      <c r="BH90" s="86"/>
      <c r="BI90" s="86"/>
      <c r="BJ90" s="86"/>
      <c r="BK90" s="86"/>
      <c r="BL90" s="86"/>
      <c r="BM90" s="611"/>
      <c r="BN90" s="611"/>
      <c r="BO90" s="611"/>
      <c r="BP90" s="612"/>
      <c r="BQ90" s="613"/>
      <c r="BR90" s="597"/>
      <c r="BS90" s="613"/>
      <c r="BT90" s="597"/>
      <c r="BU90" s="597"/>
      <c r="BV90" s="597"/>
      <c r="BW90" s="87"/>
      <c r="BX90" s="87"/>
      <c r="BY90" s="87"/>
      <c r="BZ90" s="23"/>
      <c r="CA90" s="23"/>
      <c r="CJ90" s="76"/>
      <c r="CK90" s="76"/>
      <c r="CL90" s="76"/>
      <c r="CM90" s="76"/>
      <c r="CN90" s="76"/>
      <c r="CO90" s="76"/>
      <c r="CP90" s="76"/>
      <c r="CQ90" s="78"/>
      <c r="CR90" s="80"/>
      <c r="CS90" s="88"/>
      <c r="CT90" s="1"/>
      <c r="CU90" s="1"/>
      <c r="CW90" s="76"/>
      <c r="CX90" s="76"/>
      <c r="CY90" s="76"/>
      <c r="CZ90" s="76"/>
      <c r="DA90" s="76"/>
      <c r="DB90" s="76"/>
      <c r="DC90" s="76"/>
      <c r="DD90" s="76"/>
      <c r="DE90" s="76"/>
    </row>
    <row r="91" spans="1:145" ht="11.25" customHeight="1">
      <c r="B91" s="679"/>
      <c r="C91" s="680"/>
      <c r="D91" s="680"/>
      <c r="E91" s="680"/>
      <c r="F91" s="680"/>
      <c r="G91" s="672"/>
      <c r="H91" s="673"/>
      <c r="I91" s="685"/>
      <c r="J91" s="685"/>
      <c r="K91" s="685"/>
      <c r="L91" s="685"/>
      <c r="M91" s="685"/>
      <c r="N91" s="685"/>
      <c r="O91" s="685"/>
      <c r="P91" s="685"/>
      <c r="Q91" s="685"/>
      <c r="R91" s="89"/>
      <c r="S91" s="674"/>
      <c r="T91" s="675"/>
      <c r="U91" s="675"/>
      <c r="V91" s="675"/>
      <c r="W91" s="675"/>
      <c r="X91" s="675"/>
      <c r="Y91" s="675"/>
      <c r="Z91" s="675"/>
      <c r="AA91" s="675"/>
      <c r="AB91" s="676"/>
      <c r="AC91" s="661"/>
      <c r="AD91" s="662"/>
      <c r="AE91" s="662"/>
      <c r="AF91" s="662"/>
      <c r="AG91" s="662"/>
      <c r="AH91" s="662"/>
      <c r="AI91" s="662"/>
      <c r="AJ91" s="662"/>
      <c r="AK91" s="662"/>
      <c r="AL91" s="662"/>
      <c r="AM91" s="662"/>
      <c r="AN91" s="662"/>
      <c r="AO91" s="662"/>
      <c r="AP91" s="662"/>
      <c r="AQ91" s="662"/>
      <c r="AR91" s="662"/>
      <c r="AS91" s="662"/>
      <c r="AT91" s="662"/>
      <c r="AU91" s="662"/>
      <c r="AV91" s="662"/>
      <c r="AW91" s="662"/>
      <c r="AX91" s="662"/>
      <c r="AY91" s="662"/>
      <c r="AZ91" s="663"/>
      <c r="BA91" s="301"/>
      <c r="BB91" s="302"/>
      <c r="BC91" s="29"/>
      <c r="BD91" s="29"/>
      <c r="BE91" s="29"/>
      <c r="BF91" s="29"/>
      <c r="BG91" s="86"/>
      <c r="BH91" s="86"/>
      <c r="BI91" s="86"/>
      <c r="BJ91" s="86"/>
      <c r="BK91" s="86"/>
      <c r="BL91" s="86"/>
      <c r="BM91" s="611"/>
      <c r="BN91" s="611"/>
      <c r="BO91" s="611"/>
      <c r="BP91" s="612"/>
      <c r="BQ91" s="613"/>
      <c r="BR91" s="597"/>
      <c r="BS91" s="613"/>
      <c r="BT91" s="597"/>
      <c r="BU91" s="597"/>
      <c r="BV91" s="597"/>
      <c r="BW91" s="87"/>
      <c r="BX91" s="87"/>
      <c r="BY91" s="87"/>
      <c r="BZ91" s="23"/>
      <c r="CA91" s="23"/>
      <c r="CJ91" s="76"/>
      <c r="CK91" s="76"/>
      <c r="CL91" s="76"/>
      <c r="CM91" s="76"/>
      <c r="CN91" s="76"/>
      <c r="CO91" s="76"/>
      <c r="CP91" s="76"/>
      <c r="CQ91" s="78"/>
      <c r="CR91" s="80"/>
      <c r="CS91" s="88"/>
      <c r="CT91" s="1"/>
      <c r="CU91" s="1"/>
      <c r="CW91" s="76"/>
      <c r="CX91" s="76"/>
      <c r="CY91" s="76"/>
      <c r="CZ91" s="76"/>
      <c r="DA91" s="76"/>
      <c r="DB91" s="76"/>
      <c r="DC91" s="76"/>
      <c r="DD91" s="76"/>
      <c r="DE91" s="76"/>
    </row>
    <row r="92" spans="1:145" ht="11.25" customHeight="1">
      <c r="B92" s="679"/>
      <c r="C92" s="680"/>
      <c r="D92" s="680"/>
      <c r="E92" s="680"/>
      <c r="F92" s="680"/>
      <c r="G92" s="90"/>
      <c r="H92" s="641" t="s">
        <v>33</v>
      </c>
      <c r="I92" s="666" t="str">
        <f>IF(SUM(AP61,AP64,AP67,AP70,AP73,AP76,AP79,AP82,AP85,AP88)&gt;0,SUM(AP61,AP64,AP67,AP70,AP73,AP76,AP79,AP82,AP85,AP88),"")</f>
        <v/>
      </c>
      <c r="J92" s="667"/>
      <c r="K92" s="667"/>
      <c r="L92" s="667"/>
      <c r="M92" s="667"/>
      <c r="N92" s="667"/>
      <c r="O92" s="667"/>
      <c r="P92" s="667"/>
      <c r="Q92" s="667"/>
      <c r="R92" s="664" t="s">
        <v>32</v>
      </c>
      <c r="S92" s="674" t="str">
        <f>IF($B$56=0,"","←減免前の金額(参考)")</f>
        <v/>
      </c>
      <c r="T92" s="675"/>
      <c r="U92" s="675"/>
      <c r="V92" s="675"/>
      <c r="W92" s="675"/>
      <c r="X92" s="675"/>
      <c r="Y92" s="675"/>
      <c r="Z92" s="675"/>
      <c r="AA92" s="675"/>
      <c r="AB92" s="676"/>
      <c r="AC92" s="621" t="s">
        <v>35</v>
      </c>
      <c r="AD92" s="621"/>
      <c r="AE92" s="621"/>
      <c r="AF92" s="621"/>
      <c r="AG92" s="621"/>
      <c r="AH92" s="622"/>
      <c r="AI92" s="621" t="s">
        <v>36</v>
      </c>
      <c r="AJ92" s="621"/>
      <c r="AK92" s="621"/>
      <c r="AL92" s="621"/>
      <c r="AM92" s="621"/>
      <c r="AN92" s="622"/>
      <c r="AO92" s="621" t="s">
        <v>37</v>
      </c>
      <c r="AP92" s="621"/>
      <c r="AQ92" s="621"/>
      <c r="AR92" s="621"/>
      <c r="AS92" s="621"/>
      <c r="AT92" s="622"/>
      <c r="AU92" s="621" t="s">
        <v>0</v>
      </c>
      <c r="AV92" s="621"/>
      <c r="AW92" s="621"/>
      <c r="AX92" s="621"/>
      <c r="AY92" s="621"/>
      <c r="AZ92" s="621"/>
      <c r="BA92" s="303"/>
      <c r="BB92" s="302"/>
      <c r="BC92" s="29"/>
      <c r="BD92" s="29"/>
      <c r="BE92" s="29"/>
      <c r="BF92" s="29"/>
      <c r="BG92" s="86"/>
      <c r="BH92" s="86"/>
      <c r="BI92" s="86"/>
      <c r="BJ92" s="86"/>
      <c r="BK92" s="86"/>
      <c r="BL92" s="86"/>
      <c r="BM92" s="86"/>
      <c r="BN92" s="86"/>
      <c r="BO92" s="86"/>
      <c r="BP92" s="91"/>
      <c r="BQ92" s="87"/>
      <c r="BR92" s="87"/>
      <c r="BS92" s="87"/>
      <c r="BT92" s="87"/>
      <c r="BU92" s="87"/>
      <c r="BV92" s="87"/>
      <c r="BW92" s="87"/>
      <c r="BX92" s="87"/>
      <c r="BY92" s="87"/>
      <c r="BZ92" s="23"/>
      <c r="CA92" s="23"/>
      <c r="CJ92" s="76"/>
      <c r="CK92" s="76"/>
      <c r="CL92" s="76"/>
      <c r="CM92" s="76"/>
      <c r="CN92" s="76"/>
      <c r="CO92" s="76"/>
      <c r="CP92" s="76"/>
      <c r="CQ92" s="78"/>
      <c r="CR92" s="80"/>
      <c r="CS92" s="1"/>
      <c r="CT92" s="1"/>
      <c r="CU92" s="1"/>
      <c r="CW92" s="76"/>
      <c r="CX92" s="76"/>
      <c r="CY92" s="76"/>
      <c r="CZ92" s="76"/>
      <c r="DA92" s="76"/>
      <c r="DB92" s="76"/>
      <c r="DC92" s="76"/>
      <c r="DD92" s="76"/>
      <c r="DE92" s="76"/>
    </row>
    <row r="93" spans="1:145" ht="11.25" customHeight="1">
      <c r="B93" s="681"/>
      <c r="C93" s="682"/>
      <c r="D93" s="682"/>
      <c r="E93" s="682"/>
      <c r="F93" s="682"/>
      <c r="G93" s="92"/>
      <c r="H93" s="642"/>
      <c r="I93" s="668"/>
      <c r="J93" s="668"/>
      <c r="K93" s="668"/>
      <c r="L93" s="668"/>
      <c r="M93" s="668"/>
      <c r="N93" s="668"/>
      <c r="O93" s="668"/>
      <c r="P93" s="668"/>
      <c r="Q93" s="668"/>
      <c r="R93" s="665"/>
      <c r="S93" s="674"/>
      <c r="T93" s="675"/>
      <c r="U93" s="675"/>
      <c r="V93" s="675"/>
      <c r="W93" s="675"/>
      <c r="X93" s="675"/>
      <c r="Y93" s="675"/>
      <c r="Z93" s="675"/>
      <c r="AA93" s="675"/>
      <c r="AB93" s="676"/>
      <c r="AC93" s="303"/>
      <c r="AD93" s="301"/>
      <c r="AE93" s="302"/>
      <c r="AF93" s="302"/>
      <c r="AG93" s="302"/>
      <c r="AH93" s="304"/>
      <c r="AI93" s="301"/>
      <c r="AJ93" s="302"/>
      <c r="AK93" s="302"/>
      <c r="AL93" s="302"/>
      <c r="AM93" s="302"/>
      <c r="AN93" s="305"/>
      <c r="AO93" s="302"/>
      <c r="AP93" s="302"/>
      <c r="AQ93" s="302"/>
      <c r="AR93" s="302"/>
      <c r="AS93" s="302"/>
      <c r="AT93" s="306"/>
      <c r="AU93" s="302"/>
      <c r="AV93" s="302"/>
      <c r="AW93" s="302"/>
      <c r="AX93" s="302"/>
      <c r="AY93" s="302"/>
      <c r="AZ93" s="307"/>
      <c r="BA93" s="301"/>
      <c r="BB93" s="302"/>
      <c r="BC93" s="29"/>
      <c r="BD93" s="29"/>
      <c r="BE93" s="29"/>
      <c r="BF93" s="29"/>
      <c r="BG93" s="86"/>
      <c r="BH93" s="86"/>
      <c r="BI93" s="86"/>
      <c r="BJ93" s="86"/>
      <c r="BK93" s="86"/>
      <c r="BL93" s="86"/>
      <c r="BM93" s="86"/>
      <c r="BN93" s="86"/>
      <c r="BO93" s="86"/>
      <c r="BP93" s="710"/>
      <c r="BQ93" s="710"/>
      <c r="BR93" s="710"/>
      <c r="BS93" s="710"/>
      <c r="BT93" s="710"/>
      <c r="BU93" s="710"/>
      <c r="BV93" s="710"/>
      <c r="BW93" s="710"/>
      <c r="BX93" s="710"/>
      <c r="BY93" s="710"/>
      <c r="BZ93" s="23"/>
      <c r="CA93" s="23"/>
      <c r="CQ93" s="78"/>
      <c r="CR93" s="80"/>
      <c r="CS93" s="1"/>
      <c r="CT93" s="1"/>
      <c r="CU93" s="93"/>
      <c r="CV93" s="93"/>
    </row>
    <row r="94" spans="1:145" ht="11.25" customHeight="1">
      <c r="AB94" s="89"/>
      <c r="AC94" s="303"/>
      <c r="AD94" s="301"/>
      <c r="AE94" s="302"/>
      <c r="AF94" s="302"/>
      <c r="AG94" s="302"/>
      <c r="AH94" s="304"/>
      <c r="AI94" s="301"/>
      <c r="AJ94" s="302"/>
      <c r="AK94" s="302"/>
      <c r="AL94" s="302"/>
      <c r="AM94" s="302"/>
      <c r="AN94" s="308"/>
      <c r="AO94" s="302"/>
      <c r="AP94" s="302"/>
      <c r="AQ94" s="302"/>
      <c r="AR94" s="302"/>
      <c r="AS94" s="302"/>
      <c r="AT94" s="304"/>
      <c r="AU94" s="302"/>
      <c r="AV94" s="302"/>
      <c r="AW94" s="302"/>
      <c r="AX94" s="302"/>
      <c r="AY94" s="302"/>
      <c r="AZ94" s="307"/>
      <c r="BA94" s="301"/>
      <c r="BB94" s="302"/>
      <c r="BC94" s="29"/>
      <c r="BD94" s="29"/>
      <c r="BE94" s="29"/>
      <c r="BF94" s="29"/>
      <c r="BG94" s="86"/>
      <c r="BH94" s="86"/>
      <c r="BI94" s="86"/>
      <c r="BJ94" s="86"/>
      <c r="BK94" s="86"/>
      <c r="BL94" s="86"/>
      <c r="BM94" s="86"/>
      <c r="BN94" s="86"/>
      <c r="BO94" s="86"/>
      <c r="BP94" s="710"/>
      <c r="BQ94" s="710"/>
      <c r="BR94" s="710"/>
      <c r="BS94" s="710"/>
      <c r="BT94" s="710"/>
      <c r="BU94" s="710"/>
      <c r="BV94" s="710"/>
      <c r="BW94" s="710"/>
      <c r="BX94" s="710"/>
      <c r="BY94" s="710"/>
      <c r="BZ94" s="23"/>
      <c r="CA94" s="23"/>
      <c r="CQ94" s="78"/>
      <c r="CR94" s="80"/>
      <c r="CS94" s="1"/>
      <c r="CT94" s="1"/>
      <c r="CU94" s="1"/>
    </row>
    <row r="95" spans="1:145" ht="11.25" customHeight="1">
      <c r="AB95" s="89"/>
      <c r="AC95" s="309"/>
      <c r="AD95" s="310"/>
      <c r="AE95" s="311"/>
      <c r="AF95" s="311"/>
      <c r="AG95" s="311"/>
      <c r="AH95" s="312"/>
      <c r="AI95" s="310"/>
      <c r="AJ95" s="311"/>
      <c r="AK95" s="311"/>
      <c r="AL95" s="311"/>
      <c r="AM95" s="311"/>
      <c r="AN95" s="313"/>
      <c r="AO95" s="311"/>
      <c r="AP95" s="311"/>
      <c r="AQ95" s="311"/>
      <c r="AR95" s="311"/>
      <c r="AS95" s="311"/>
      <c r="AT95" s="312"/>
      <c r="AU95" s="311"/>
      <c r="AV95" s="311"/>
      <c r="AW95" s="311"/>
      <c r="AX95" s="311"/>
      <c r="AY95" s="311"/>
      <c r="AZ95" s="314"/>
      <c r="BA95" s="301"/>
      <c r="BB95" s="302"/>
      <c r="BC95" s="29"/>
      <c r="BD95" s="29"/>
      <c r="BE95" s="29"/>
      <c r="BF95" s="29"/>
      <c r="BG95" s="86"/>
      <c r="BH95" s="86"/>
      <c r="BI95" s="86"/>
      <c r="BJ95" s="86"/>
      <c r="BK95" s="86"/>
      <c r="BL95" s="86"/>
      <c r="BM95" s="86"/>
      <c r="BN95" s="86"/>
      <c r="BO95" s="86"/>
      <c r="BP95" s="710"/>
      <c r="BQ95" s="710"/>
      <c r="BR95" s="710"/>
      <c r="BS95" s="710"/>
      <c r="BT95" s="710"/>
      <c r="BU95" s="710"/>
      <c r="BV95" s="710"/>
      <c r="BW95" s="710"/>
      <c r="BX95" s="710"/>
      <c r="BY95" s="710"/>
      <c r="BZ95" s="23"/>
      <c r="CA95" s="23"/>
      <c r="CQ95" s="78"/>
      <c r="CR95" s="1"/>
      <c r="CS95" s="1"/>
      <c r="CT95" s="1"/>
      <c r="CU95" s="1"/>
    </row>
    <row r="96" spans="1:145" ht="11.25" customHeight="1">
      <c r="AB96" s="89"/>
      <c r="AC96" s="315" t="s">
        <v>38</v>
      </c>
      <c r="AD96" s="302"/>
      <c r="AE96" s="302"/>
      <c r="AF96" s="302"/>
      <c r="AG96" s="302"/>
      <c r="AH96" s="302"/>
      <c r="AI96" s="302"/>
      <c r="AJ96" s="302"/>
      <c r="AK96" s="302"/>
      <c r="AL96" s="302"/>
      <c r="AM96" s="302"/>
      <c r="AN96" s="302"/>
      <c r="AO96" s="302"/>
      <c r="AP96" s="302"/>
      <c r="AQ96" s="302"/>
      <c r="AR96" s="302"/>
      <c r="AS96" s="302"/>
      <c r="AT96" s="302"/>
      <c r="AU96" s="302"/>
      <c r="AV96" s="302"/>
      <c r="AW96" s="302"/>
      <c r="AX96" s="302"/>
      <c r="AY96" s="301"/>
      <c r="AZ96" s="307"/>
      <c r="BA96" s="302"/>
      <c r="BB96" s="302"/>
      <c r="BC96" s="29"/>
      <c r="BD96" s="29"/>
      <c r="BE96" s="29"/>
      <c r="BP96" s="708"/>
      <c r="BQ96" s="708"/>
      <c r="BR96" s="708"/>
      <c r="BS96" s="708"/>
      <c r="BT96" s="708"/>
      <c r="BU96" s="708"/>
      <c r="BV96" s="708"/>
      <c r="BW96" s="708"/>
      <c r="BX96" s="708"/>
      <c r="BY96" s="708"/>
      <c r="BZ96" s="23"/>
      <c r="CA96" s="23"/>
      <c r="CO96" s="703"/>
      <c r="CP96" s="80"/>
      <c r="CQ96" s="1"/>
      <c r="CR96" s="1"/>
      <c r="CS96" s="1"/>
    </row>
    <row r="97" spans="17:97" ht="11.25" customHeight="1">
      <c r="AB97" s="89"/>
      <c r="AC97" s="316"/>
      <c r="AD97" s="311"/>
      <c r="AE97" s="311"/>
      <c r="AF97" s="311"/>
      <c r="AG97" s="311"/>
      <c r="AH97" s="311"/>
      <c r="AI97" s="311"/>
      <c r="AJ97" s="311"/>
      <c r="AK97" s="311"/>
      <c r="AL97" s="311"/>
      <c r="AM97" s="311"/>
      <c r="AN97" s="311"/>
      <c r="AO97" s="311"/>
      <c r="AP97" s="311"/>
      <c r="AQ97" s="311"/>
      <c r="AR97" s="311"/>
      <c r="AS97" s="311"/>
      <c r="AT97" s="311"/>
      <c r="AU97" s="311"/>
      <c r="AV97" s="311"/>
      <c r="AW97" s="311"/>
      <c r="AX97" s="311"/>
      <c r="AY97" s="310"/>
      <c r="AZ97" s="314"/>
      <c r="BA97" s="302"/>
      <c r="BB97" s="302"/>
      <c r="BC97" s="29"/>
      <c r="BD97" s="29"/>
      <c r="BE97" s="29"/>
      <c r="BP97" s="708"/>
      <c r="BQ97" s="708"/>
      <c r="BR97" s="708"/>
      <c r="BS97" s="708"/>
      <c r="BT97" s="708"/>
      <c r="BU97" s="708"/>
      <c r="BV97" s="708"/>
      <c r="BW97" s="708"/>
      <c r="BX97" s="708"/>
      <c r="BY97" s="708"/>
      <c r="BZ97" s="23"/>
      <c r="CA97" s="23"/>
      <c r="CO97" s="704"/>
      <c r="CP97" s="1"/>
      <c r="CQ97" s="1"/>
      <c r="CR97" s="1"/>
      <c r="CS97" s="1"/>
    </row>
    <row r="98" spans="17:97" ht="11.25" customHeight="1">
      <c r="AB98" s="89"/>
      <c r="AC98" s="315" t="s">
        <v>39</v>
      </c>
      <c r="AD98" s="302"/>
      <c r="AE98" s="302"/>
      <c r="AF98" s="302"/>
      <c r="AG98" s="302"/>
      <c r="AH98" s="302"/>
      <c r="AI98" s="302"/>
      <c r="AJ98" s="302"/>
      <c r="AK98" s="302"/>
      <c r="AL98" s="302"/>
      <c r="AM98" s="302"/>
      <c r="AN98" s="302"/>
      <c r="AO98" s="302"/>
      <c r="AP98" s="302"/>
      <c r="AQ98" s="302"/>
      <c r="AR98" s="302"/>
      <c r="AS98" s="302"/>
      <c r="AT98" s="302"/>
      <c r="AU98" s="302"/>
      <c r="AV98" s="302"/>
      <c r="AW98" s="302"/>
      <c r="AX98" s="302"/>
      <c r="AY98" s="301"/>
      <c r="AZ98" s="307"/>
      <c r="BA98" s="302"/>
      <c r="BB98" s="302"/>
      <c r="BC98" s="29"/>
      <c r="BD98" s="29"/>
      <c r="BE98" s="29"/>
      <c r="BP98" s="708"/>
      <c r="BQ98" s="708"/>
      <c r="BR98" s="708"/>
      <c r="BS98" s="708"/>
      <c r="BT98" s="708"/>
      <c r="BU98" s="708"/>
      <c r="BV98" s="708"/>
      <c r="BW98" s="708"/>
      <c r="BX98" s="708"/>
      <c r="BY98" s="708"/>
      <c r="BZ98" s="23"/>
      <c r="CA98" s="23"/>
      <c r="CO98" s="704"/>
      <c r="CP98" s="80"/>
      <c r="CQ98" s="1"/>
      <c r="CR98" s="1"/>
      <c r="CS98" s="1"/>
    </row>
    <row r="99" spans="17:97" ht="11.25" customHeight="1">
      <c r="Q99" s="649" t="s">
        <v>490</v>
      </c>
      <c r="R99" s="650"/>
      <c r="S99" s="650"/>
      <c r="T99" s="650"/>
      <c r="U99" s="650"/>
      <c r="V99" s="651"/>
      <c r="W99" s="669" t="s">
        <v>491</v>
      </c>
      <c r="X99" s="669"/>
      <c r="Y99" s="669"/>
      <c r="Z99" s="669"/>
      <c r="AA99" s="669"/>
      <c r="AB99" s="669"/>
      <c r="AC99" s="316"/>
      <c r="AD99" s="311"/>
      <c r="AE99" s="311"/>
      <c r="AF99" s="311"/>
      <c r="AG99" s="311"/>
      <c r="AH99" s="311"/>
      <c r="AI99" s="311"/>
      <c r="AJ99" s="311"/>
      <c r="AK99" s="311"/>
      <c r="AL99" s="311"/>
      <c r="AM99" s="311"/>
      <c r="AN99" s="311"/>
      <c r="AO99" s="311"/>
      <c r="AP99" s="311"/>
      <c r="AQ99" s="311"/>
      <c r="AR99" s="311"/>
      <c r="AS99" s="311"/>
      <c r="AT99" s="311"/>
      <c r="AU99" s="311"/>
      <c r="AV99" s="311"/>
      <c r="AW99" s="311"/>
      <c r="AX99" s="311"/>
      <c r="AY99" s="310"/>
      <c r="AZ99" s="314"/>
      <c r="BA99" s="302"/>
      <c r="BB99" s="302"/>
      <c r="BC99" s="29"/>
      <c r="BD99" s="29"/>
      <c r="BE99" s="29"/>
      <c r="BP99" s="709"/>
      <c r="BQ99" s="709"/>
      <c r="BR99" s="709"/>
      <c r="BS99" s="709"/>
      <c r="BT99" s="709"/>
      <c r="BU99" s="709"/>
      <c r="BV99" s="709"/>
      <c r="BW99" s="709"/>
      <c r="BX99" s="709"/>
      <c r="BY99" s="709"/>
      <c r="BZ99" s="23"/>
      <c r="CA99" s="23"/>
      <c r="CO99" s="704"/>
      <c r="CP99" s="1"/>
      <c r="CR99" s="1"/>
      <c r="CS99" s="1"/>
    </row>
    <row r="100" spans="17:97" ht="11.25" customHeight="1">
      <c r="Q100" s="652"/>
      <c r="R100" s="653"/>
      <c r="S100" s="653"/>
      <c r="T100" s="653"/>
      <c r="U100" s="653"/>
      <c r="V100" s="654"/>
      <c r="W100" s="669"/>
      <c r="X100" s="669"/>
      <c r="Y100" s="669"/>
      <c r="Z100" s="669"/>
      <c r="AA100" s="669"/>
      <c r="AB100" s="669"/>
      <c r="AC100" s="315" t="s">
        <v>40</v>
      </c>
      <c r="AD100" s="302"/>
      <c r="AE100" s="302"/>
      <c r="AF100" s="302"/>
      <c r="AG100" s="302"/>
      <c r="AH100" s="302"/>
      <c r="AI100" s="302"/>
      <c r="AJ100" s="302"/>
      <c r="AK100" s="302"/>
      <c r="AL100" s="302"/>
      <c r="AM100" s="302"/>
      <c r="AN100" s="302"/>
      <c r="AO100" s="302"/>
      <c r="AP100" s="302"/>
      <c r="AQ100" s="302"/>
      <c r="AR100" s="302"/>
      <c r="AS100" s="302"/>
      <c r="AT100" s="302"/>
      <c r="AU100" s="302"/>
      <c r="AV100" s="302"/>
      <c r="AW100" s="302"/>
      <c r="AX100" s="302"/>
      <c r="AY100" s="301"/>
      <c r="AZ100" s="307"/>
      <c r="BA100" s="302"/>
      <c r="BB100" s="302"/>
      <c r="BC100" s="29"/>
      <c r="BD100" s="29"/>
      <c r="BE100" s="29"/>
      <c r="BP100" s="709"/>
      <c r="BQ100" s="709"/>
      <c r="BR100" s="709"/>
      <c r="BS100" s="709"/>
      <c r="BT100" s="709"/>
      <c r="BU100" s="709"/>
      <c r="BV100" s="709"/>
      <c r="BW100" s="709"/>
      <c r="BX100" s="709"/>
      <c r="BY100" s="709"/>
      <c r="BZ100" s="23"/>
      <c r="CA100" s="23"/>
    </row>
    <row r="101" spans="17:97" ht="11.25" customHeight="1">
      <c r="Q101" s="655"/>
      <c r="R101" s="656"/>
      <c r="S101" s="656"/>
      <c r="T101" s="656"/>
      <c r="U101" s="656"/>
      <c r="V101" s="657"/>
      <c r="W101" s="643"/>
      <c r="X101" s="644"/>
      <c r="Y101" s="644"/>
      <c r="Z101" s="644"/>
      <c r="AA101" s="644"/>
      <c r="AB101" s="645"/>
      <c r="AC101" s="317"/>
      <c r="AD101" s="318"/>
      <c r="AE101" s="318"/>
      <c r="AF101" s="318"/>
      <c r="AG101" s="318"/>
      <c r="AH101" s="318"/>
      <c r="AI101" s="318"/>
      <c r="AJ101" s="318"/>
      <c r="AK101" s="318"/>
      <c r="AL101" s="318"/>
      <c r="AM101" s="318"/>
      <c r="AN101" s="318"/>
      <c r="AO101" s="318"/>
      <c r="AP101" s="318"/>
      <c r="AQ101" s="318"/>
      <c r="AR101" s="318"/>
      <c r="AS101" s="318"/>
      <c r="AT101" s="318"/>
      <c r="AU101" s="318"/>
      <c r="AV101" s="318"/>
      <c r="AW101" s="318"/>
      <c r="AX101" s="318"/>
      <c r="AY101" s="319"/>
      <c r="AZ101" s="320"/>
      <c r="BA101" s="302"/>
      <c r="BB101" s="302"/>
      <c r="BC101" s="29"/>
      <c r="BD101" s="29"/>
      <c r="BE101" s="29"/>
      <c r="BP101" s="709"/>
      <c r="BQ101" s="709"/>
      <c r="BR101" s="709"/>
      <c r="BS101" s="709"/>
      <c r="BT101" s="709"/>
      <c r="BU101" s="709"/>
      <c r="BV101" s="709"/>
      <c r="BW101" s="709"/>
      <c r="BX101" s="709"/>
      <c r="BY101" s="709"/>
      <c r="BZ101" s="23"/>
      <c r="CA101" s="23"/>
    </row>
    <row r="102" spans="17:97" ht="11.25" customHeight="1">
      <c r="Q102" s="643"/>
      <c r="R102" s="644"/>
      <c r="S102" s="644"/>
      <c r="T102" s="644"/>
      <c r="U102" s="644"/>
      <c r="V102" s="645"/>
      <c r="W102" s="643"/>
      <c r="X102" s="644"/>
      <c r="Y102" s="644"/>
      <c r="Z102" s="644"/>
      <c r="AA102" s="644"/>
      <c r="AB102" s="645"/>
      <c r="AC102" s="321" t="s">
        <v>41</v>
      </c>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3"/>
      <c r="AZ102" s="324"/>
      <c r="BA102" s="302"/>
      <c r="BB102" s="302"/>
      <c r="BC102" s="29"/>
      <c r="BD102" s="29"/>
      <c r="BE102" s="29"/>
      <c r="BY102" s="23"/>
      <c r="BZ102" s="23"/>
      <c r="CA102" s="23"/>
    </row>
    <row r="103" spans="17:97" ht="11.25" customHeight="1">
      <c r="Q103" s="643"/>
      <c r="R103" s="644"/>
      <c r="S103" s="644"/>
      <c r="T103" s="644"/>
      <c r="U103" s="644"/>
      <c r="V103" s="645"/>
      <c r="W103" s="643"/>
      <c r="X103" s="644"/>
      <c r="Y103" s="644"/>
      <c r="Z103" s="644"/>
      <c r="AA103" s="644"/>
      <c r="AB103" s="645"/>
      <c r="AC103" s="316"/>
      <c r="AD103" s="311"/>
      <c r="AE103" s="311"/>
      <c r="AF103" s="311"/>
      <c r="AG103" s="311"/>
      <c r="AH103" s="311"/>
      <c r="AI103" s="311"/>
      <c r="AJ103" s="311"/>
      <c r="AK103" s="311"/>
      <c r="AL103" s="311"/>
      <c r="AM103" s="311"/>
      <c r="AN103" s="311"/>
      <c r="AO103" s="311"/>
      <c r="AP103" s="311"/>
      <c r="AQ103" s="311"/>
      <c r="AR103" s="311"/>
      <c r="AS103" s="311"/>
      <c r="AT103" s="311"/>
      <c r="AU103" s="311"/>
      <c r="AV103" s="311"/>
      <c r="AW103" s="311"/>
      <c r="AX103" s="311"/>
      <c r="AY103" s="310"/>
      <c r="AZ103" s="314"/>
      <c r="BA103" s="302"/>
      <c r="BB103" s="302"/>
      <c r="BC103" s="29"/>
      <c r="BD103" s="29"/>
      <c r="BE103" s="29"/>
      <c r="BY103" s="29"/>
      <c r="BZ103" s="23"/>
      <c r="CA103" s="23"/>
    </row>
    <row r="104" spans="17:97" ht="11.25" customHeight="1">
      <c r="Q104" s="643"/>
      <c r="R104" s="644"/>
      <c r="S104" s="644"/>
      <c r="T104" s="644"/>
      <c r="U104" s="644"/>
      <c r="V104" s="645"/>
      <c r="W104" s="643"/>
      <c r="X104" s="644"/>
      <c r="Y104" s="644"/>
      <c r="Z104" s="644"/>
      <c r="AA104" s="644"/>
      <c r="AB104" s="645"/>
      <c r="AC104" s="315" t="s">
        <v>42</v>
      </c>
      <c r="AD104" s="302"/>
      <c r="AE104" s="302"/>
      <c r="AF104" s="302"/>
      <c r="AG104" s="302"/>
      <c r="AH104" s="302"/>
      <c r="AI104" s="302" t="s">
        <v>17</v>
      </c>
      <c r="AJ104" s="302"/>
      <c r="AK104" s="302"/>
      <c r="AL104" s="302"/>
      <c r="AM104" s="302"/>
      <c r="AN104" s="302"/>
      <c r="AO104" s="302"/>
      <c r="AP104" s="302"/>
      <c r="AQ104" s="302" t="s">
        <v>18</v>
      </c>
      <c r="AR104" s="302"/>
      <c r="AS104" s="302"/>
      <c r="AT104" s="302"/>
      <c r="AU104" s="302"/>
      <c r="AV104" s="302"/>
      <c r="AW104" s="302"/>
      <c r="AX104" s="302"/>
      <c r="AY104" s="301"/>
      <c r="AZ104" s="307"/>
      <c r="BA104" s="302"/>
      <c r="BB104" s="302"/>
      <c r="BC104" s="29"/>
      <c r="BD104" s="29"/>
      <c r="BE104" s="29"/>
      <c r="BY104" s="23"/>
      <c r="BZ104" s="23"/>
      <c r="CA104" s="23"/>
    </row>
    <row r="105" spans="17:97" ht="11.25" customHeight="1">
      <c r="Q105" s="646"/>
      <c r="R105" s="647"/>
      <c r="S105" s="647"/>
      <c r="T105" s="647"/>
      <c r="U105" s="647"/>
      <c r="V105" s="648"/>
      <c r="W105" s="646"/>
      <c r="X105" s="647"/>
      <c r="Y105" s="647"/>
      <c r="Z105" s="647"/>
      <c r="AA105" s="647"/>
      <c r="AB105" s="648"/>
      <c r="AC105" s="317"/>
      <c r="AD105" s="318"/>
      <c r="AE105" s="318"/>
      <c r="AF105" s="318"/>
      <c r="AG105" s="318"/>
      <c r="AH105" s="318"/>
      <c r="AI105" s="318"/>
      <c r="AJ105" s="318"/>
      <c r="AK105" s="318"/>
      <c r="AL105" s="318"/>
      <c r="AM105" s="318"/>
      <c r="AN105" s="318"/>
      <c r="AO105" s="318"/>
      <c r="AP105" s="318"/>
      <c r="AQ105" s="318"/>
      <c r="AR105" s="318"/>
      <c r="AS105" s="318"/>
      <c r="AT105" s="318"/>
      <c r="AU105" s="318"/>
      <c r="AV105" s="318"/>
      <c r="AW105" s="318"/>
      <c r="AX105" s="318"/>
      <c r="AY105" s="319"/>
      <c r="AZ105" s="320"/>
      <c r="BA105" s="302"/>
      <c r="BB105" s="302"/>
      <c r="BC105" s="29"/>
      <c r="BD105" s="29"/>
      <c r="BE105" s="29"/>
      <c r="BV105" s="38"/>
      <c r="BW105" s="80"/>
      <c r="BX105" s="1"/>
      <c r="BY105" s="29"/>
      <c r="BZ105" s="23"/>
      <c r="CA105" s="23"/>
    </row>
    <row r="106" spans="17:97" ht="11.25" customHeight="1">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W106" s="38"/>
      <c r="BX106" s="1"/>
      <c r="BY106" s="23"/>
      <c r="BZ106" s="23"/>
      <c r="CA106" s="23"/>
    </row>
    <row r="107" spans="17:97" ht="11.25" customHeight="1">
      <c r="AE107" s="29"/>
      <c r="AF107" s="29"/>
      <c r="AG107" s="29"/>
      <c r="AH107" s="29"/>
      <c r="AI107" s="29"/>
      <c r="AJ107" s="29"/>
      <c r="AK107" s="29"/>
      <c r="AL107" s="29"/>
      <c r="AM107" s="29"/>
      <c r="AN107" s="29"/>
      <c r="AO107" s="29"/>
      <c r="AP107" s="29"/>
      <c r="AQ107" s="29"/>
      <c r="AR107" s="29"/>
      <c r="AS107" s="29"/>
      <c r="AT107" s="29"/>
      <c r="AU107" s="29"/>
      <c r="AV107" s="29"/>
      <c r="AW107" s="29"/>
      <c r="AX107" s="29"/>
      <c r="AY107" s="29"/>
      <c r="BY107" s="29"/>
      <c r="BZ107" s="23"/>
      <c r="CA107" s="23"/>
    </row>
    <row r="108" spans="17:97" ht="11.25" customHeight="1">
      <c r="BY108" s="23"/>
      <c r="BZ108" s="23"/>
      <c r="CA108" s="23"/>
    </row>
    <row r="109" spans="17:97" ht="11.25" customHeight="1">
      <c r="BY109" s="29"/>
      <c r="BZ109" s="23"/>
      <c r="CA109" s="23"/>
    </row>
    <row r="110" spans="17:97" ht="11.25" customHeight="1">
      <c r="BY110" s="23"/>
      <c r="BZ110" s="23"/>
      <c r="CA110" s="23"/>
    </row>
    <row r="111" spans="17:97" ht="11.25" customHeight="1">
      <c r="BY111" s="29"/>
      <c r="BZ111" s="23"/>
      <c r="CA111" s="23"/>
    </row>
    <row r="112" spans="17:97" ht="11.25" customHeight="1">
      <c r="BY112" s="23"/>
      <c r="BZ112" s="23"/>
      <c r="CA112" s="23"/>
    </row>
    <row r="113" spans="77:79" ht="11.25" customHeight="1">
      <c r="BY113" s="29"/>
      <c r="BZ113" s="23"/>
      <c r="CA113" s="23"/>
    </row>
    <row r="114" spans="77:79" ht="11.25" customHeight="1">
      <c r="BY114" s="23"/>
      <c r="BZ114" s="23"/>
      <c r="CA114" s="23"/>
    </row>
    <row r="115" spans="77:79" ht="11.25" customHeight="1">
      <c r="BZ115" s="23"/>
      <c r="CA115" s="23"/>
    </row>
    <row r="116" spans="77:79" ht="11.25" customHeight="1">
      <c r="BZ116" s="23"/>
      <c r="CA116" s="23"/>
    </row>
    <row r="117" spans="77:79" ht="11.25" customHeight="1">
      <c r="BZ117" s="23"/>
      <c r="CA117" s="23"/>
    </row>
    <row r="118" spans="77:79" ht="11.25" customHeight="1">
      <c r="BZ118" s="23"/>
      <c r="CA118" s="23"/>
    </row>
    <row r="119" spans="77:79" ht="11.25" customHeight="1">
      <c r="BZ119" s="23"/>
      <c r="CA119" s="23"/>
    </row>
    <row r="120" spans="77:79" ht="11.25" customHeight="1">
      <c r="BZ120" s="23"/>
      <c r="CA120" s="23"/>
    </row>
    <row r="121" spans="77:79" ht="11.25" customHeight="1">
      <c r="BZ121" s="23"/>
      <c r="CA121" s="23"/>
    </row>
    <row r="122" spans="77:79" ht="11.25" customHeight="1">
      <c r="BZ122" s="23"/>
      <c r="CA122" s="23"/>
    </row>
    <row r="123" spans="77:79" ht="11.25" customHeight="1">
      <c r="BZ123" s="23"/>
      <c r="CA123" s="23"/>
    </row>
  </sheetData>
  <sheetProtection algorithmName="SHA-512" hashValue="VhxWR04NFY8n8pAVRAcHmbclFbCLvUA0Z2O4/VGwTyWc5gG9hwiuQUYKFohh0mEdeEPGO/t7DtTPL9P8d16rcw==" saltValue="0p6Ic7bxVT2CMkvIghgYdw==" spinCount="100000" sheet="1" formatCells="0"/>
  <mergeCells count="330">
    <mergeCell ref="A86:A88"/>
    <mergeCell ref="BD30:BP31"/>
    <mergeCell ref="B56:G56"/>
    <mergeCell ref="A59:A61"/>
    <mergeCell ref="A62:A64"/>
    <mergeCell ref="A65:A67"/>
    <mergeCell ref="A68:A70"/>
    <mergeCell ref="A71:A73"/>
    <mergeCell ref="A74:A76"/>
    <mergeCell ref="A77:A79"/>
    <mergeCell ref="A80:A82"/>
    <mergeCell ref="A83:A85"/>
    <mergeCell ref="BM59:BO61"/>
    <mergeCell ref="BM62:BO64"/>
    <mergeCell ref="BM65:BO67"/>
    <mergeCell ref="AE86:AI88"/>
    <mergeCell ref="BM86:BO88"/>
    <mergeCell ref="AV71:BA73"/>
    <mergeCell ref="AO86:AU87"/>
    <mergeCell ref="Z42:AA43"/>
    <mergeCell ref="AB42:AC43"/>
    <mergeCell ref="H77:W79"/>
    <mergeCell ref="H80:W82"/>
    <mergeCell ref="H68:W70"/>
    <mergeCell ref="AO39:AP40"/>
    <mergeCell ref="AQ39:AR40"/>
    <mergeCell ref="X62:AD63"/>
    <mergeCell ref="AE62:AI64"/>
    <mergeCell ref="AJ62:AN64"/>
    <mergeCell ref="AO62:AU63"/>
    <mergeCell ref="Y64:AC64"/>
    <mergeCell ref="AP64:AT64"/>
    <mergeCell ref="C39:L40"/>
    <mergeCell ref="AV57:BA58"/>
    <mergeCell ref="AH42:AK43"/>
    <mergeCell ref="AE42:AG43"/>
    <mergeCell ref="B62:G64"/>
    <mergeCell ref="AJ59:AN61"/>
    <mergeCell ref="AO57:AU58"/>
    <mergeCell ref="AO59:AU60"/>
    <mergeCell ref="AP61:AT61"/>
    <mergeCell ref="B57:G58"/>
    <mergeCell ref="AE57:AI58"/>
    <mergeCell ref="AJ57:AN58"/>
    <mergeCell ref="C42:L43"/>
    <mergeCell ref="H65:W67"/>
    <mergeCell ref="B68:G70"/>
    <mergeCell ref="B71:G73"/>
    <mergeCell ref="B74:G76"/>
    <mergeCell ref="AE71:AI73"/>
    <mergeCell ref="AE74:AI76"/>
    <mergeCell ref="BM77:BO79"/>
    <mergeCell ref="BB62:BB64"/>
    <mergeCell ref="BB77:BB79"/>
    <mergeCell ref="BU74:BU76"/>
    <mergeCell ref="BP74:BP76"/>
    <mergeCell ref="BQ74:BQ76"/>
    <mergeCell ref="BR74:BR76"/>
    <mergeCell ref="BQ57:BQ58"/>
    <mergeCell ref="BS74:BS76"/>
    <mergeCell ref="BD13:BE13"/>
    <mergeCell ref="BB57:BB58"/>
    <mergeCell ref="BB59:BB61"/>
    <mergeCell ref="BB65:BB67"/>
    <mergeCell ref="BB68:BB70"/>
    <mergeCell ref="BB71:BB73"/>
    <mergeCell ref="BB74:BB76"/>
    <mergeCell ref="BT74:BT76"/>
    <mergeCell ref="BR71:BR73"/>
    <mergeCell ref="BT71:BT73"/>
    <mergeCell ref="BD11:BG12"/>
    <mergeCell ref="BS57:BS58"/>
    <mergeCell ref="BQ62:BQ64"/>
    <mergeCell ref="BR57:BR58"/>
    <mergeCell ref="BM68:BO70"/>
    <mergeCell ref="BM71:BO73"/>
    <mergeCell ref="BM74:BO76"/>
    <mergeCell ref="BP86:BP88"/>
    <mergeCell ref="BQ86:BQ88"/>
    <mergeCell ref="BS86:BS88"/>
    <mergeCell ref="BP93:BY95"/>
    <mergeCell ref="BQ83:BQ85"/>
    <mergeCell ref="BU80:BU82"/>
    <mergeCell ref="BS77:BS79"/>
    <mergeCell ref="BP57:BP58"/>
    <mergeCell ref="BS62:BS64"/>
    <mergeCell ref="BT62:BT64"/>
    <mergeCell ref="BT65:BT67"/>
    <mergeCell ref="BQ65:BQ67"/>
    <mergeCell ref="BP77:BP79"/>
    <mergeCell ref="BQ77:BQ79"/>
    <mergeCell ref="BP80:BP82"/>
    <mergeCell ref="BQ80:BQ82"/>
    <mergeCell ref="BQ71:BQ73"/>
    <mergeCell ref="BP68:BP70"/>
    <mergeCell ref="BU59:BU61"/>
    <mergeCell ref="BU62:BU64"/>
    <mergeCell ref="BU65:BU67"/>
    <mergeCell ref="BU68:BU70"/>
    <mergeCell ref="BU71:BU73"/>
    <mergeCell ref="BP65:BP67"/>
    <mergeCell ref="BR77:BR79"/>
    <mergeCell ref="BV80:BV82"/>
    <mergeCell ref="BR86:BR88"/>
    <mergeCell ref="BT86:BT88"/>
    <mergeCell ref="BS80:BS82"/>
    <mergeCell ref="BR80:BR82"/>
    <mergeCell ref="BT80:BT82"/>
    <mergeCell ref="BT83:BT85"/>
    <mergeCell ref="BU83:BU85"/>
    <mergeCell ref="BU86:BU88"/>
    <mergeCell ref="BS83:BS85"/>
    <mergeCell ref="BV83:BV85"/>
    <mergeCell ref="BV86:BV88"/>
    <mergeCell ref="CO64:CS66"/>
    <mergeCell ref="CO96:CO99"/>
    <mergeCell ref="AM39:AN40"/>
    <mergeCell ref="AL42:AN43"/>
    <mergeCell ref="AV65:BA67"/>
    <mergeCell ref="AV68:BA70"/>
    <mergeCell ref="BP59:BP61"/>
    <mergeCell ref="BQ59:BQ61"/>
    <mergeCell ref="BR59:BR61"/>
    <mergeCell ref="BS59:BS61"/>
    <mergeCell ref="BT59:BT61"/>
    <mergeCell ref="BP62:BP64"/>
    <mergeCell ref="AV62:BA64"/>
    <mergeCell ref="AP70:AT70"/>
    <mergeCell ref="AJ68:AN70"/>
    <mergeCell ref="AV86:BA88"/>
    <mergeCell ref="AJ86:AN88"/>
    <mergeCell ref="BR83:BR85"/>
    <mergeCell ref="BP96:BY98"/>
    <mergeCell ref="BP99:BY101"/>
    <mergeCell ref="BQ68:BQ70"/>
    <mergeCell ref="BR68:BR70"/>
    <mergeCell ref="BS68:BS70"/>
    <mergeCell ref="BT68:BT70"/>
    <mergeCell ref="BV57:BV58"/>
    <mergeCell ref="BV59:BV61"/>
    <mergeCell ref="BV62:BV64"/>
    <mergeCell ref="P4:Z4"/>
    <mergeCell ref="P5:Z8"/>
    <mergeCell ref="AA4:AE4"/>
    <mergeCell ref="AA5:AE8"/>
    <mergeCell ref="AP13:AR13"/>
    <mergeCell ref="AU13:AW13"/>
    <mergeCell ref="AK13:AM13"/>
    <mergeCell ref="AI16:AK17"/>
    <mergeCell ref="BT57:BT58"/>
    <mergeCell ref="AL16:AZ17"/>
    <mergeCell ref="M33:X34"/>
    <mergeCell ref="Y33:AZ34"/>
    <mergeCell ref="AH13:AJ13"/>
    <mergeCell ref="AN13:AO13"/>
    <mergeCell ref="AS13:AT13"/>
    <mergeCell ref="AK39:AL40"/>
    <mergeCell ref="Y39:Z40"/>
    <mergeCell ref="BU57:BU58"/>
    <mergeCell ref="AI39:AJ40"/>
    <mergeCell ref="AS39:AX40"/>
    <mergeCell ref="AA39:AH40"/>
    <mergeCell ref="BU77:BU79"/>
    <mergeCell ref="BR65:BR67"/>
    <mergeCell ref="BS65:BS67"/>
    <mergeCell ref="BT77:BT79"/>
    <mergeCell ref="BP71:BP73"/>
    <mergeCell ref="BS71:BS73"/>
    <mergeCell ref="BV74:BV76"/>
    <mergeCell ref="BV77:BV79"/>
    <mergeCell ref="B4:E4"/>
    <mergeCell ref="B65:G67"/>
    <mergeCell ref="H59:W61"/>
    <mergeCell ref="H62:W64"/>
    <mergeCell ref="B10:BA12"/>
    <mergeCell ref="F5:J8"/>
    <mergeCell ref="C27:AZ28"/>
    <mergeCell ref="B59:G61"/>
    <mergeCell ref="AV59:BA61"/>
    <mergeCell ref="B5:E8"/>
    <mergeCell ref="F4:J4"/>
    <mergeCell ref="K4:O4"/>
    <mergeCell ref="K5:O8"/>
    <mergeCell ref="C36:L37"/>
    <mergeCell ref="AE65:AI67"/>
    <mergeCell ref="M30:AZ31"/>
    <mergeCell ref="W99:AB100"/>
    <mergeCell ref="G90:H91"/>
    <mergeCell ref="Y88:AC88"/>
    <mergeCell ref="AO71:AU72"/>
    <mergeCell ref="AP73:AT73"/>
    <mergeCell ref="AO74:AU75"/>
    <mergeCell ref="S92:AB93"/>
    <mergeCell ref="S90:AB91"/>
    <mergeCell ref="AV80:BA82"/>
    <mergeCell ref="AJ80:AN82"/>
    <mergeCell ref="AP85:AT85"/>
    <mergeCell ref="AJ71:AN73"/>
    <mergeCell ref="AJ74:AN76"/>
    <mergeCell ref="H74:W76"/>
    <mergeCell ref="H86:W88"/>
    <mergeCell ref="B77:G79"/>
    <mergeCell ref="AO80:AU81"/>
    <mergeCell ref="AP82:AT82"/>
    <mergeCell ref="B90:F93"/>
    <mergeCell ref="I90:Q91"/>
    <mergeCell ref="AV74:BA76"/>
    <mergeCell ref="B83:G85"/>
    <mergeCell ref="AV83:BA85"/>
    <mergeCell ref="AJ83:AN85"/>
    <mergeCell ref="H92:H93"/>
    <mergeCell ref="B86:G88"/>
    <mergeCell ref="W101:AB105"/>
    <mergeCell ref="H57:W58"/>
    <mergeCell ref="X57:AD58"/>
    <mergeCell ref="X59:AD60"/>
    <mergeCell ref="Y61:AC61"/>
    <mergeCell ref="X65:AD66"/>
    <mergeCell ref="X71:AD72"/>
    <mergeCell ref="Y73:AC73"/>
    <mergeCell ref="X74:AD75"/>
    <mergeCell ref="Y76:AC76"/>
    <mergeCell ref="X77:AD78"/>
    <mergeCell ref="Y79:AC79"/>
    <mergeCell ref="X80:AD81"/>
    <mergeCell ref="Y70:AC70"/>
    <mergeCell ref="X83:AD84"/>
    <mergeCell ref="Q99:V100"/>
    <mergeCell ref="Q101:V105"/>
    <mergeCell ref="AC90:AZ91"/>
    <mergeCell ref="AC92:AH92"/>
    <mergeCell ref="AI92:AN92"/>
    <mergeCell ref="R92:R93"/>
    <mergeCell ref="I92:Q93"/>
    <mergeCell ref="AO92:AT92"/>
    <mergeCell ref="AU92:AZ92"/>
    <mergeCell ref="B1:G2"/>
    <mergeCell ref="K1:M1"/>
    <mergeCell ref="P1:R1"/>
    <mergeCell ref="U1:W1"/>
    <mergeCell ref="H1:J2"/>
    <mergeCell ref="N1:O2"/>
    <mergeCell ref="S1:T2"/>
    <mergeCell ref="X1:Y2"/>
    <mergeCell ref="X68:AD69"/>
    <mergeCell ref="Q39:R40"/>
    <mergeCell ref="N42:Q43"/>
    <mergeCell ref="R42:S43"/>
    <mergeCell ref="T42:U43"/>
    <mergeCell ref="V42:W43"/>
    <mergeCell ref="X42:Y43"/>
    <mergeCell ref="U39:V40"/>
    <mergeCell ref="S39:T40"/>
    <mergeCell ref="W39:X40"/>
    <mergeCell ref="C30:L31"/>
    <mergeCell ref="C33:L34"/>
    <mergeCell ref="C15:X17"/>
    <mergeCell ref="C19:AA24"/>
    <mergeCell ref="AE1:AY1"/>
    <mergeCell ref="BM89:BO91"/>
    <mergeCell ref="BP89:BP91"/>
    <mergeCell ref="BQ89:BQ91"/>
    <mergeCell ref="BR89:BR91"/>
    <mergeCell ref="BS89:BS91"/>
    <mergeCell ref="BT89:BT91"/>
    <mergeCell ref="AD24:AI25"/>
    <mergeCell ref="AX13:AY13"/>
    <mergeCell ref="AO42:AR43"/>
    <mergeCell ref="AS42:BA43"/>
    <mergeCell ref="BM83:BO85"/>
    <mergeCell ref="BT10:BX10"/>
    <mergeCell ref="BB83:BB85"/>
    <mergeCell ref="AE83:AI85"/>
    <mergeCell ref="AE80:AI82"/>
    <mergeCell ref="AO83:AU84"/>
    <mergeCell ref="BM80:BO82"/>
    <mergeCell ref="BB80:BB82"/>
    <mergeCell ref="BB86:BB88"/>
    <mergeCell ref="BV65:BV67"/>
    <mergeCell ref="BV68:BV70"/>
    <mergeCell ref="BV71:BV73"/>
    <mergeCell ref="BR62:BR64"/>
    <mergeCell ref="BU89:BU91"/>
    <mergeCell ref="BV89:BV91"/>
    <mergeCell ref="B89:BA89"/>
    <mergeCell ref="U55:AN56"/>
    <mergeCell ref="H56:T56"/>
    <mergeCell ref="AJ18:AZ19"/>
    <mergeCell ref="AJ20:AZ21"/>
    <mergeCell ref="AJ22:AZ23"/>
    <mergeCell ref="AJ24:AZ25"/>
    <mergeCell ref="AD18:AI19"/>
    <mergeCell ref="AD20:AI21"/>
    <mergeCell ref="AD22:AI23"/>
    <mergeCell ref="M36:AZ37"/>
    <mergeCell ref="H83:W85"/>
    <mergeCell ref="M39:P40"/>
    <mergeCell ref="B80:G82"/>
    <mergeCell ref="BP83:BP85"/>
    <mergeCell ref="AP88:AT88"/>
    <mergeCell ref="Y85:AC85"/>
    <mergeCell ref="X86:AD87"/>
    <mergeCell ref="C46:L53"/>
    <mergeCell ref="M46:N47"/>
    <mergeCell ref="O46:T47"/>
    <mergeCell ref="U46:AR47"/>
    <mergeCell ref="Y82:AC82"/>
    <mergeCell ref="AV77:BA79"/>
    <mergeCell ref="AJ77:AN79"/>
    <mergeCell ref="AE77:AI79"/>
    <mergeCell ref="M48:N49"/>
    <mergeCell ref="O48:T49"/>
    <mergeCell ref="U48:AR49"/>
    <mergeCell ref="M50:N51"/>
    <mergeCell ref="O50:T51"/>
    <mergeCell ref="U50:AR51"/>
    <mergeCell ref="M52:N53"/>
    <mergeCell ref="O52:T53"/>
    <mergeCell ref="U52:AR53"/>
    <mergeCell ref="AE68:AI70"/>
    <mergeCell ref="AJ65:AN67"/>
    <mergeCell ref="AO65:AU66"/>
    <mergeCell ref="AO68:AU69"/>
    <mergeCell ref="AP76:AT76"/>
    <mergeCell ref="AO77:AU78"/>
    <mergeCell ref="AE59:AI61"/>
    <mergeCell ref="H71:W73"/>
    <mergeCell ref="Y67:AC67"/>
    <mergeCell ref="AP67:AT67"/>
    <mergeCell ref="AP79:AT79"/>
  </mergeCells>
  <phoneticPr fontId="2"/>
  <conditionalFormatting sqref="B56:G56">
    <cfRule type="cellIs" dxfId="14" priority="23" operator="greaterThan">
      <formula>0</formula>
    </cfRule>
  </conditionalFormatting>
  <conditionalFormatting sqref="B59:G88">
    <cfRule type="cellIs" dxfId="13" priority="14" operator="equal">
      <formula>0</formula>
    </cfRule>
  </conditionalFormatting>
  <conditionalFormatting sqref="B89:BA89">
    <cfRule type="cellIs" dxfId="12" priority="6" operator="greaterThanOrEqual">
      <formula>11</formula>
    </cfRule>
  </conditionalFormatting>
  <conditionalFormatting sqref="H59 H62 H65 H68 H71 H74 H77 H80 H83 H86">
    <cfRule type="expression" dxfId="11" priority="9">
      <formula>NOT(COUNTIF(INDIRECT(#REF!),H59))</formula>
    </cfRule>
  </conditionalFormatting>
  <conditionalFormatting sqref="U46:AR53">
    <cfRule type="containsBlanks" dxfId="10" priority="3">
      <formula>LEN(TRIM(U46))=0</formula>
    </cfRule>
  </conditionalFormatting>
  <conditionalFormatting sqref="X59:AD88">
    <cfRule type="cellIs" dxfId="9" priority="8" operator="lessThanOrEqual">
      <formula>#REF!</formula>
    </cfRule>
  </conditionalFormatting>
  <conditionalFormatting sqref="Y33:AZ34">
    <cfRule type="expression" dxfId="8" priority="2">
      <formula>$M$33="その他"</formula>
    </cfRule>
  </conditionalFormatting>
  <conditionalFormatting sqref="AJ24">
    <cfRule type="containsBlanks" dxfId="7" priority="1">
      <formula>LEN(TRIM(AJ24))=0</formula>
    </cfRule>
  </conditionalFormatting>
  <conditionalFormatting sqref="AK13 AP13 AU13 AL16 AJ18 AJ20 AJ22 M30 M33 M36 Q39 U39 Y39 AI39 AM39 AQ39 R42 V42 Z42 AE42">
    <cfRule type="containsBlanks" dxfId="6" priority="116">
      <formula>LEN(TRIM(M13))=0</formula>
    </cfRule>
  </conditionalFormatting>
  <conditionalFormatting sqref="AL42">
    <cfRule type="containsBlanks" dxfId="5" priority="15">
      <formula>LEN(TRIM(AL42))=0</formula>
    </cfRule>
  </conditionalFormatting>
  <conditionalFormatting sqref="BP59 BP62 BP65 BP68 BP71 BP74 BP77 BP80 BP83 BP86 BP89">
    <cfRule type="expression" dxfId="4" priority="112" stopIfTrue="1">
      <formula>NOT(COUNTIF(INDIRECT(#REF!),BP59))</formula>
    </cfRule>
  </conditionalFormatting>
  <conditionalFormatting sqref="BP59:BP91">
    <cfRule type="duplicateValues" dxfId="3" priority="109"/>
  </conditionalFormatting>
  <dataValidations count="13">
    <dataValidation type="list" allowBlank="1" showInputMessage="1" showErrorMessage="1" sqref="P1:R1 U39:V41 AM39:AN41 V42:W43" xr:uid="{00000000-0002-0000-0200-000000000000}">
      <formula1>"　,1,2,3,4,5,6,7,8,9,10,11,12"</formula1>
    </dataValidation>
    <dataValidation type="list" allowBlank="1" showInputMessage="1" showErrorMessage="1" sqref="AU13:AW13 Y39:Z41 AQ39:AR41 Z42:AA43 U1:W1" xr:uid="{00000000-0002-0000-0200-000001000000}">
      <formula1>"　,1,2,3,4,5,6,7,8,9,10,11,12,13,14,15,16,17,18,19,20,21,22,23,24,25,26,27,28,29,30,31"</formula1>
    </dataValidation>
    <dataValidation type="list" allowBlank="1" showInputMessage="1" showErrorMessage="1" sqref="K1:M1 AI41:AJ41 Q41:R41" xr:uid="{00000000-0002-0000-0200-000002000000}">
      <formula1>"　,5,6,7,8,9,10"</formula1>
    </dataValidation>
    <dataValidation type="list" allowBlank="1" showInputMessage="1" showErrorMessage="1" sqref="BI8" xr:uid="{00000000-0002-0000-0200-000003000000}">
      <formula1>"指定した日付を記入,今日の日付を記入"</formula1>
    </dataValidation>
    <dataValidation type="list" allowBlank="1" showInputMessage="1" showErrorMessage="1" sqref="AS42" xr:uid="{00000000-0002-0000-0200-000004000000}">
      <formula1>"　,(お昼休憩のため12時～13時は使用していない)"</formula1>
    </dataValidation>
    <dataValidation type="list" allowBlank="1" showInputMessage="1" showErrorMessage="1" sqref="AE42:AG43 AL42:AN43" xr:uid="{00000000-0002-0000-0200-000005000000}">
      <formula1>"　,8,9,10,11,12,13,14,15,16,17,18,19,20,21,22,23,0,1,2,3,4,5,6,7"</formula1>
    </dataValidation>
    <dataValidation type="list" allowBlank="1" showInputMessage="1" showErrorMessage="1" sqref="AV59:BA88" xr:uid="{00000000-0002-0000-0200-000006000000}">
      <formula1>担当者</formula1>
    </dataValidation>
    <dataValidation type="list" showInputMessage="1" showErrorMessage="1" sqref="B56" xr:uid="{00000000-0002-0000-0200-000007000000}">
      <formula1>減免率</formula1>
    </dataValidation>
    <dataValidation operator="greaterThanOrEqual" allowBlank="1" showInputMessage="1" showErrorMessage="1" sqref="B59:G88" xr:uid="{00000000-0002-0000-0200-000008000000}"/>
    <dataValidation type="list" allowBlank="1" showInputMessage="1" showErrorMessage="1" sqref="M33:X34" xr:uid="{00000000-0002-0000-0200-000009000000}">
      <formula1>" 　,製品の性能評価,客先クレーム対策,試作,新製品開発,海外規格評価,その他"</formula1>
    </dataValidation>
    <dataValidation type="list" allowBlank="1" showInputMessage="1" showErrorMessage="1" sqref="R42:S43 Q39:R40 AI39:AJ40" xr:uid="{00000000-0002-0000-0200-00000A000000}">
      <formula1>"　,6,7,8,9,10"</formula1>
    </dataValidation>
    <dataValidation type="list" allowBlank="1" showInputMessage="1" showErrorMessage="1" sqref="AK13:AM13" xr:uid="{70D88375-BFBA-4FBE-95A3-C1AF5FB0A5CA}">
      <formula1>"　,7,8"</formula1>
    </dataValidation>
    <dataValidation type="list" allowBlank="1" showInputMessage="1" showErrorMessage="1" sqref="AP13:AR13" xr:uid="{EE663787-B87D-48FD-87EB-A8134F99C2DF}">
      <formula1>INDIRECT("_"&amp;AK13)</formula1>
    </dataValidation>
  </dataValidations>
  <hyperlinks>
    <hyperlink ref="BD33" r:id="rId1" xr:uid="{00000000-0004-0000-0200-000000000000}"/>
  </hyperlinks>
  <printOptions horizontalCentered="1"/>
  <pageMargins left="0.19685039370078741" right="0.19685039370078741" top="0.19685039370078741" bottom="0.19685039370078741" header="0.31496062992125984" footer="0.31496062992125984"/>
  <pageSetup paperSize="9" scale="77"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200-00000B000000}">
          <x14:formula1>
            <xm:f>プルダウン用シート!$F$2:$F$103</xm:f>
          </x14:formula1>
          <xm:sqref>AJ59:AN88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3"/>
  <sheetViews>
    <sheetView showGridLines="0" view="pageBreakPreview" zoomScale="70" zoomScaleNormal="100" zoomScaleSheetLayoutView="70" workbookViewId="0">
      <selection activeCell="U17" sqref="U17"/>
    </sheetView>
  </sheetViews>
  <sheetFormatPr defaultRowHeight="13.2"/>
  <cols>
    <col min="11" max="16" width="6.109375" customWidth="1"/>
  </cols>
  <sheetData>
    <row r="1" spans="1:16" ht="9.9" customHeight="1"/>
    <row r="2" spans="1:16" ht="9.9" customHeight="1"/>
    <row r="3" spans="1:16" ht="9.9" customHeight="1">
      <c r="A3" s="721" t="s">
        <v>433</v>
      </c>
      <c r="B3" s="721"/>
      <c r="C3" s="721"/>
      <c r="D3" s="721"/>
      <c r="E3" s="721"/>
      <c r="F3" s="721"/>
      <c r="G3" s="721"/>
      <c r="H3" s="721"/>
      <c r="I3" s="721"/>
      <c r="J3" s="721"/>
      <c r="K3" s="721"/>
      <c r="L3" s="721"/>
      <c r="M3" s="721"/>
      <c r="N3" s="721"/>
      <c r="O3" s="721"/>
      <c r="P3" s="721"/>
    </row>
    <row r="4" spans="1:16">
      <c r="A4" s="721"/>
      <c r="B4" s="721"/>
      <c r="C4" s="721"/>
      <c r="D4" s="721"/>
      <c r="E4" s="721"/>
      <c r="F4" s="721"/>
      <c r="G4" s="721"/>
      <c r="H4" s="721"/>
      <c r="I4" s="721"/>
      <c r="J4" s="721"/>
      <c r="K4" s="721"/>
      <c r="L4" s="721"/>
      <c r="M4" s="721"/>
      <c r="N4" s="721"/>
      <c r="O4" s="721"/>
      <c r="P4" s="721"/>
    </row>
    <row r="5" spans="1:16">
      <c r="A5" s="721"/>
      <c r="B5" s="721"/>
      <c r="C5" s="721"/>
      <c r="D5" s="721"/>
      <c r="E5" s="721"/>
      <c r="F5" s="721"/>
      <c r="G5" s="721"/>
      <c r="H5" s="721"/>
      <c r="I5" s="721"/>
      <c r="J5" s="721"/>
      <c r="K5" s="721"/>
      <c r="L5" s="721"/>
      <c r="M5" s="721"/>
      <c r="N5" s="721"/>
      <c r="O5" s="721"/>
      <c r="P5" s="721"/>
    </row>
    <row r="6" spans="1:16" ht="19.2">
      <c r="A6" s="1"/>
      <c r="B6" s="11"/>
      <c r="C6" s="11"/>
      <c r="D6" s="11"/>
      <c r="E6" s="11"/>
      <c r="F6" s="11"/>
      <c r="G6" s="11"/>
      <c r="H6" s="11"/>
      <c r="I6" s="11"/>
      <c r="J6" s="11"/>
      <c r="K6" s="11"/>
      <c r="L6" s="11"/>
      <c r="M6" s="11"/>
      <c r="N6" s="11"/>
      <c r="O6" s="11"/>
      <c r="P6" s="11"/>
    </row>
    <row r="7" spans="1:16" ht="19.2">
      <c r="A7" s="1"/>
      <c r="B7" s="11"/>
      <c r="C7" s="11"/>
      <c r="D7" s="11"/>
      <c r="E7" s="11"/>
      <c r="F7" s="11"/>
      <c r="G7" s="11"/>
      <c r="H7" s="11"/>
      <c r="I7" s="11"/>
      <c r="J7" s="11"/>
      <c r="K7" s="11"/>
      <c r="L7" s="11"/>
      <c r="M7" s="11"/>
      <c r="N7" s="11"/>
      <c r="O7" s="11"/>
      <c r="P7" s="11"/>
    </row>
    <row r="8" spans="1:16" ht="19.2">
      <c r="A8" s="1"/>
      <c r="B8" s="11"/>
      <c r="C8" s="11"/>
      <c r="D8" s="11"/>
      <c r="E8" s="11"/>
      <c r="F8" s="11"/>
      <c r="G8" s="11"/>
      <c r="H8" s="11"/>
      <c r="I8" s="11"/>
      <c r="J8" s="11"/>
      <c r="K8" s="11"/>
      <c r="L8" s="11"/>
      <c r="M8" s="11"/>
      <c r="N8" s="11"/>
      <c r="O8" s="11"/>
      <c r="P8" s="11"/>
    </row>
    <row r="9" spans="1:16" ht="21">
      <c r="A9" s="12"/>
      <c r="B9" s="12"/>
      <c r="C9" s="12"/>
      <c r="D9" s="12"/>
      <c r="E9" s="12"/>
      <c r="F9" s="12"/>
      <c r="G9" s="12"/>
      <c r="H9" s="12"/>
      <c r="I9" s="12"/>
      <c r="J9" s="12" t="s">
        <v>24</v>
      </c>
      <c r="K9" s="329">
        <v>7</v>
      </c>
      <c r="L9" s="327" t="s">
        <v>20</v>
      </c>
      <c r="M9" s="329">
        <v>10</v>
      </c>
      <c r="N9" s="12" t="s">
        <v>27</v>
      </c>
      <c r="O9" s="329">
        <v>1</v>
      </c>
      <c r="P9" s="12" t="s">
        <v>23</v>
      </c>
    </row>
    <row r="10" spans="1:16" ht="21">
      <c r="A10" s="12"/>
      <c r="B10" s="12"/>
      <c r="C10" s="12"/>
      <c r="D10" s="12"/>
      <c r="E10" s="12"/>
      <c r="F10" s="12"/>
      <c r="G10" s="12"/>
      <c r="H10" s="12"/>
      <c r="I10" s="12"/>
      <c r="J10" s="12"/>
      <c r="K10" s="12"/>
      <c r="L10" s="12"/>
      <c r="M10" s="12"/>
      <c r="N10" s="12"/>
      <c r="O10" s="12"/>
      <c r="P10" s="12"/>
    </row>
    <row r="11" spans="1:16" ht="21">
      <c r="A11" s="12"/>
      <c r="B11" s="12"/>
      <c r="C11" s="12"/>
      <c r="D11" s="12"/>
      <c r="E11" s="12"/>
      <c r="F11" s="12"/>
      <c r="G11" s="12"/>
      <c r="H11" s="12"/>
      <c r="I11" s="12"/>
      <c r="J11" s="12"/>
      <c r="K11" s="12"/>
      <c r="L11" s="12"/>
      <c r="M11" s="12"/>
      <c r="N11" s="12"/>
      <c r="O11" s="12"/>
      <c r="P11" s="12"/>
    </row>
    <row r="12" spans="1:16" ht="21">
      <c r="A12" s="12"/>
      <c r="B12" s="12" t="s">
        <v>434</v>
      </c>
      <c r="C12" s="12"/>
      <c r="D12" s="12"/>
      <c r="E12" s="12"/>
      <c r="F12" s="12"/>
      <c r="G12" s="12"/>
      <c r="H12" s="12"/>
      <c r="I12" s="12"/>
      <c r="J12" s="12"/>
      <c r="K12" s="12"/>
      <c r="L12" s="12"/>
      <c r="M12" s="12"/>
      <c r="N12" s="12"/>
      <c r="O12" s="12"/>
      <c r="P12" s="12"/>
    </row>
    <row r="13" spans="1:16" ht="21">
      <c r="A13" s="12"/>
      <c r="B13" s="12"/>
      <c r="C13" s="12"/>
      <c r="D13" s="12"/>
      <c r="E13" s="12"/>
      <c r="F13" s="12"/>
      <c r="G13" s="12"/>
      <c r="H13" s="12"/>
      <c r="I13" s="12"/>
      <c r="J13" s="12"/>
      <c r="K13" s="12"/>
      <c r="L13" s="12"/>
      <c r="M13" s="12"/>
      <c r="N13" s="12"/>
      <c r="O13" s="12"/>
      <c r="P13" s="12"/>
    </row>
    <row r="14" spans="1:16" ht="21">
      <c r="A14" s="12"/>
      <c r="B14" s="12"/>
      <c r="C14" s="12"/>
      <c r="D14" s="12"/>
      <c r="E14" s="12"/>
      <c r="F14" s="12"/>
      <c r="G14" s="12"/>
      <c r="H14" s="12"/>
      <c r="I14" s="12"/>
      <c r="J14" s="12"/>
      <c r="K14" s="12"/>
      <c r="L14" s="12"/>
      <c r="M14" s="12"/>
      <c r="N14" s="12"/>
      <c r="O14" s="12"/>
      <c r="P14" s="12"/>
    </row>
    <row r="15" spans="1:16" ht="51" customHeight="1">
      <c r="A15" s="12"/>
      <c r="B15" s="12"/>
      <c r="C15" s="12"/>
      <c r="D15" s="12"/>
      <c r="E15" s="12"/>
      <c r="F15" s="12"/>
      <c r="G15" s="12"/>
      <c r="H15" s="722" t="s">
        <v>455</v>
      </c>
      <c r="I15" s="722"/>
      <c r="J15" s="723" t="s">
        <v>456</v>
      </c>
      <c r="K15" s="723"/>
      <c r="L15" s="723"/>
      <c r="M15" s="723"/>
      <c r="N15" s="723"/>
      <c r="O15" s="723"/>
      <c r="P15" s="723"/>
    </row>
    <row r="16" spans="1:16" ht="51" customHeight="1">
      <c r="A16" s="12"/>
      <c r="B16" s="12"/>
      <c r="C16" s="12"/>
      <c r="D16" s="12"/>
      <c r="E16" s="12"/>
      <c r="F16" s="12"/>
      <c r="G16" s="12"/>
      <c r="H16" s="724" t="s">
        <v>435</v>
      </c>
      <c r="I16" s="724"/>
      <c r="J16" s="725" t="s">
        <v>457</v>
      </c>
      <c r="K16" s="725"/>
      <c r="L16" s="725"/>
      <c r="M16" s="725"/>
      <c r="N16" s="725"/>
      <c r="O16" s="725"/>
      <c r="P16" s="725"/>
    </row>
    <row r="17" spans="1:30" ht="51" customHeight="1">
      <c r="A17" s="12"/>
      <c r="B17" s="12"/>
      <c r="C17" s="12"/>
      <c r="D17" s="12"/>
      <c r="E17" s="12"/>
      <c r="F17" s="12"/>
      <c r="G17" s="12"/>
      <c r="H17" s="724" t="s">
        <v>436</v>
      </c>
      <c r="I17" s="724"/>
      <c r="J17" s="725" t="s">
        <v>458</v>
      </c>
      <c r="K17" s="725"/>
      <c r="L17" s="725"/>
      <c r="M17" s="725"/>
      <c r="N17" s="725"/>
      <c r="O17" s="725"/>
      <c r="P17" s="725"/>
    </row>
    <row r="18" spans="1:30" ht="51" customHeight="1">
      <c r="A18" s="12"/>
      <c r="B18" s="12"/>
      <c r="C18" s="12"/>
      <c r="D18" s="12"/>
      <c r="E18" s="12"/>
      <c r="F18" s="12"/>
      <c r="G18" s="12"/>
      <c r="H18" s="726" t="s">
        <v>437</v>
      </c>
      <c r="I18" s="726"/>
      <c r="J18" s="727" t="s">
        <v>459</v>
      </c>
      <c r="K18" s="727"/>
      <c r="L18" s="727"/>
      <c r="M18" s="727"/>
      <c r="N18" s="727"/>
      <c r="O18" s="727"/>
      <c r="P18" s="727"/>
    </row>
    <row r="19" spans="1:30" ht="19.5" customHeight="1">
      <c r="A19" s="12"/>
      <c r="B19" s="12"/>
      <c r="C19" s="12"/>
      <c r="D19" s="12"/>
      <c r="E19" s="12"/>
      <c r="F19" s="12"/>
      <c r="G19" s="12"/>
      <c r="H19" s="12"/>
      <c r="I19" s="12"/>
      <c r="J19" s="12"/>
      <c r="K19" s="12"/>
      <c r="L19" s="12"/>
      <c r="M19" s="12"/>
      <c r="N19" s="12"/>
      <c r="O19" s="12"/>
      <c r="P19" s="12"/>
    </row>
    <row r="20" spans="1:30" ht="19.5" customHeight="1">
      <c r="A20" s="12"/>
      <c r="B20" s="12"/>
      <c r="C20" s="12"/>
      <c r="D20" s="12"/>
      <c r="E20" s="12"/>
      <c r="F20" s="12"/>
      <c r="G20" s="12"/>
      <c r="H20" s="12"/>
      <c r="I20" s="12"/>
      <c r="J20" s="12"/>
      <c r="K20" s="12"/>
      <c r="L20" s="12"/>
      <c r="M20" s="12"/>
      <c r="N20" s="12"/>
      <c r="O20" s="12"/>
      <c r="P20" s="12"/>
    </row>
    <row r="21" spans="1:30" ht="19.5" customHeight="1">
      <c r="A21" s="12"/>
      <c r="B21" s="12"/>
      <c r="C21" s="12"/>
      <c r="D21" s="12"/>
      <c r="E21" s="12"/>
      <c r="F21" s="12"/>
      <c r="G21" s="12"/>
      <c r="H21" s="12"/>
      <c r="I21" s="12"/>
      <c r="J21" s="12"/>
      <c r="K21" s="12"/>
      <c r="L21" s="12"/>
      <c r="M21" s="12"/>
      <c r="N21" s="12"/>
      <c r="O21" s="12"/>
      <c r="P21" s="12"/>
    </row>
    <row r="22" spans="1:30" ht="28.2" customHeight="1">
      <c r="A22" s="12"/>
      <c r="B22" s="728" t="s">
        <v>492</v>
      </c>
      <c r="C22" s="728"/>
      <c r="D22" s="728"/>
      <c r="E22" s="728"/>
      <c r="F22" s="730" t="s">
        <v>495</v>
      </c>
      <c r="G22" s="731"/>
      <c r="H22" s="731"/>
      <c r="I22" s="729" t="s">
        <v>493</v>
      </c>
      <c r="J22" s="729"/>
      <c r="K22" s="729"/>
      <c r="L22" s="729"/>
      <c r="M22" s="729"/>
      <c r="N22" s="729"/>
      <c r="O22" s="729"/>
      <c r="P22" s="12"/>
    </row>
    <row r="23" spans="1:30" ht="19.5" customHeight="1">
      <c r="A23" s="12"/>
      <c r="B23" s="728" t="s">
        <v>494</v>
      </c>
      <c r="C23" s="728"/>
      <c r="D23" s="728"/>
      <c r="E23" s="728"/>
      <c r="F23" s="728"/>
      <c r="G23" s="728"/>
      <c r="H23" s="728"/>
      <c r="I23" s="728"/>
      <c r="J23" s="728"/>
      <c r="K23" s="728"/>
      <c r="L23" s="728"/>
      <c r="M23" s="728"/>
      <c r="N23" s="728"/>
      <c r="O23" s="728"/>
      <c r="P23" s="12"/>
    </row>
    <row r="24" spans="1:30" ht="19.5" customHeight="1">
      <c r="A24" s="1"/>
      <c r="B24" s="13"/>
      <c r="C24" s="13"/>
      <c r="D24" s="13"/>
      <c r="E24" s="13"/>
      <c r="F24" s="13"/>
      <c r="G24" s="13"/>
      <c r="H24" s="13"/>
      <c r="I24" s="13"/>
      <c r="J24" s="13"/>
      <c r="K24" s="13"/>
      <c r="L24" s="13"/>
      <c r="M24" s="13"/>
      <c r="N24" s="13"/>
      <c r="O24" s="11"/>
      <c r="P24" s="11"/>
      <c r="T24" s="12"/>
      <c r="U24" s="11"/>
      <c r="V24" s="11"/>
      <c r="W24" s="11"/>
      <c r="X24" s="11"/>
      <c r="Y24" s="11"/>
      <c r="Z24" s="11"/>
      <c r="AA24" s="11"/>
      <c r="AB24" s="11"/>
      <c r="AC24" s="11"/>
      <c r="AD24" s="11"/>
    </row>
    <row r="25" spans="1:30" ht="19.5" customHeight="1">
      <c r="A25" s="1"/>
      <c r="B25" s="720" t="s">
        <v>461</v>
      </c>
      <c r="C25" s="720"/>
      <c r="D25" s="720"/>
      <c r="E25" s="720"/>
      <c r="F25" s="720"/>
      <c r="G25" s="720"/>
      <c r="H25" s="720"/>
      <c r="I25" s="720"/>
      <c r="J25" s="720"/>
      <c r="K25" s="720"/>
      <c r="L25" s="720"/>
      <c r="M25" s="720"/>
      <c r="N25" s="720"/>
      <c r="O25" s="720"/>
      <c r="P25" s="720"/>
    </row>
    <row r="26" spans="1:30" ht="19.5" customHeight="1">
      <c r="A26" s="1"/>
      <c r="B26" s="720"/>
      <c r="C26" s="720"/>
      <c r="D26" s="720"/>
      <c r="E26" s="720"/>
      <c r="F26" s="720"/>
      <c r="G26" s="720"/>
      <c r="H26" s="720"/>
      <c r="I26" s="720"/>
      <c r="J26" s="720"/>
      <c r="K26" s="720"/>
      <c r="L26" s="720"/>
      <c r="M26" s="720"/>
      <c r="N26" s="720"/>
      <c r="O26" s="720"/>
      <c r="P26" s="720"/>
    </row>
    <row r="27" spans="1:30" ht="19.5" customHeight="1">
      <c r="A27" s="1"/>
      <c r="B27" s="720"/>
      <c r="C27" s="720"/>
      <c r="D27" s="720"/>
      <c r="E27" s="720"/>
      <c r="F27" s="720"/>
      <c r="G27" s="720"/>
      <c r="H27" s="720"/>
      <c r="I27" s="720"/>
      <c r="J27" s="720"/>
      <c r="K27" s="720"/>
      <c r="L27" s="720"/>
      <c r="M27" s="720"/>
      <c r="N27" s="720"/>
      <c r="O27" s="720"/>
      <c r="P27" s="720"/>
    </row>
    <row r="28" spans="1:30" ht="19.5" customHeight="1">
      <c r="A28" s="1"/>
      <c r="B28" s="720"/>
      <c r="C28" s="720"/>
      <c r="D28" s="720"/>
      <c r="E28" s="720"/>
      <c r="F28" s="720"/>
      <c r="G28" s="720"/>
      <c r="H28" s="720"/>
      <c r="I28" s="720"/>
      <c r="J28" s="720"/>
      <c r="K28" s="720"/>
      <c r="L28" s="720"/>
      <c r="M28" s="720"/>
      <c r="N28" s="720"/>
      <c r="O28" s="720"/>
      <c r="P28" s="720"/>
    </row>
    <row r="29" spans="1:30" ht="19.5" customHeight="1">
      <c r="A29" s="1"/>
      <c r="B29" s="720"/>
      <c r="C29" s="720"/>
      <c r="D29" s="720"/>
      <c r="E29" s="720"/>
      <c r="F29" s="720"/>
      <c r="G29" s="720"/>
      <c r="H29" s="720"/>
      <c r="I29" s="720"/>
      <c r="J29" s="720"/>
      <c r="K29" s="720"/>
      <c r="L29" s="720"/>
      <c r="M29" s="720"/>
      <c r="N29" s="720"/>
      <c r="O29" s="720"/>
      <c r="P29" s="720"/>
    </row>
    <row r="30" spans="1:30" ht="19.5" customHeight="1">
      <c r="A30" s="1"/>
      <c r="B30" s="720"/>
      <c r="C30" s="720"/>
      <c r="D30" s="720"/>
      <c r="E30" s="720"/>
      <c r="F30" s="720"/>
      <c r="G30" s="720"/>
      <c r="H30" s="720"/>
      <c r="I30" s="720"/>
      <c r="J30" s="720"/>
      <c r="K30" s="720"/>
      <c r="L30" s="720"/>
      <c r="M30" s="720"/>
      <c r="N30" s="720"/>
      <c r="O30" s="720"/>
      <c r="P30" s="720"/>
    </row>
    <row r="31" spans="1:30" ht="19.5" customHeight="1">
      <c r="A31" s="1"/>
      <c r="B31" s="720"/>
      <c r="C31" s="720"/>
      <c r="D31" s="720"/>
      <c r="E31" s="720"/>
      <c r="F31" s="720"/>
      <c r="G31" s="720"/>
      <c r="H31" s="720"/>
      <c r="I31" s="720"/>
      <c r="J31" s="720"/>
      <c r="K31" s="720"/>
      <c r="L31" s="720"/>
      <c r="M31" s="720"/>
      <c r="N31" s="720"/>
      <c r="O31" s="720"/>
      <c r="P31" s="720"/>
    </row>
    <row r="32" spans="1:30" ht="19.5" customHeight="1">
      <c r="A32" s="1"/>
      <c r="B32" s="720"/>
      <c r="C32" s="720"/>
      <c r="D32" s="720"/>
      <c r="E32" s="720"/>
      <c r="F32" s="720"/>
      <c r="G32" s="720"/>
      <c r="H32" s="720"/>
      <c r="I32" s="720"/>
      <c r="J32" s="720"/>
      <c r="K32" s="720"/>
      <c r="L32" s="720"/>
      <c r="M32" s="720"/>
      <c r="N32" s="720"/>
      <c r="O32" s="720"/>
      <c r="P32" s="720"/>
    </row>
    <row r="33" spans="1:16" ht="19.5" customHeight="1">
      <c r="A33" s="1"/>
      <c r="B33" s="720"/>
      <c r="C33" s="720"/>
      <c r="D33" s="720"/>
      <c r="E33" s="720"/>
      <c r="F33" s="720"/>
      <c r="G33" s="720"/>
      <c r="H33" s="720"/>
      <c r="I33" s="720"/>
      <c r="J33" s="720"/>
      <c r="K33" s="720"/>
      <c r="L33" s="720"/>
      <c r="M33" s="720"/>
      <c r="N33" s="720"/>
      <c r="O33" s="720"/>
      <c r="P33" s="720"/>
    </row>
    <row r="34" spans="1:16" ht="19.5" customHeight="1">
      <c r="A34" s="1"/>
      <c r="B34" s="720"/>
      <c r="C34" s="720"/>
      <c r="D34" s="720"/>
      <c r="E34" s="720"/>
      <c r="F34" s="720"/>
      <c r="G34" s="720"/>
      <c r="H34" s="720"/>
      <c r="I34" s="720"/>
      <c r="J34" s="720"/>
      <c r="K34" s="720"/>
      <c r="L34" s="720"/>
      <c r="M34" s="720"/>
      <c r="N34" s="720"/>
      <c r="O34" s="720"/>
      <c r="P34" s="720"/>
    </row>
    <row r="35" spans="1:16" ht="19.5" customHeight="1">
      <c r="B35" s="720"/>
      <c r="C35" s="720"/>
      <c r="D35" s="720"/>
      <c r="E35" s="720"/>
      <c r="F35" s="720"/>
      <c r="G35" s="720"/>
      <c r="H35" s="720"/>
      <c r="I35" s="720"/>
      <c r="J35" s="720"/>
      <c r="K35" s="720"/>
      <c r="L35" s="720"/>
      <c r="M35" s="720"/>
      <c r="N35" s="720"/>
      <c r="O35" s="720"/>
      <c r="P35" s="720"/>
    </row>
    <row r="36" spans="1:16" ht="19.5" customHeight="1">
      <c r="B36" s="720"/>
      <c r="C36" s="720"/>
      <c r="D36" s="720"/>
      <c r="E36" s="720"/>
      <c r="F36" s="720"/>
      <c r="G36" s="720"/>
      <c r="H36" s="720"/>
      <c r="I36" s="720"/>
      <c r="J36" s="720"/>
      <c r="K36" s="720"/>
      <c r="L36" s="720"/>
      <c r="M36" s="720"/>
      <c r="N36" s="720"/>
      <c r="O36" s="720"/>
      <c r="P36" s="720"/>
    </row>
    <row r="37" spans="1:16" ht="19.5" customHeight="1">
      <c r="B37" s="720"/>
      <c r="C37" s="720"/>
      <c r="D37" s="720"/>
      <c r="E37" s="720"/>
      <c r="F37" s="720"/>
      <c r="G37" s="720"/>
      <c r="H37" s="720"/>
      <c r="I37" s="720"/>
      <c r="J37" s="720"/>
      <c r="K37" s="720"/>
      <c r="L37" s="720"/>
      <c r="M37" s="720"/>
      <c r="N37" s="720"/>
      <c r="O37" s="720"/>
      <c r="P37" s="720"/>
    </row>
    <row r="38" spans="1:16" ht="19.5" customHeight="1">
      <c r="B38" s="720"/>
      <c r="C38" s="720"/>
      <c r="D38" s="720"/>
      <c r="E38" s="720"/>
      <c r="F38" s="720"/>
      <c r="G38" s="720"/>
      <c r="H38" s="720"/>
      <c r="I38" s="720"/>
      <c r="J38" s="720"/>
      <c r="K38" s="720"/>
      <c r="L38" s="720"/>
      <c r="M38" s="720"/>
      <c r="N38" s="720"/>
      <c r="O38" s="720"/>
      <c r="P38" s="720"/>
    </row>
    <row r="39" spans="1:16" ht="19.5" customHeight="1">
      <c r="B39" s="720"/>
      <c r="C39" s="720"/>
      <c r="D39" s="720"/>
      <c r="E39" s="720"/>
      <c r="F39" s="720"/>
      <c r="G39" s="720"/>
      <c r="H39" s="720"/>
      <c r="I39" s="720"/>
      <c r="J39" s="720"/>
      <c r="K39" s="720"/>
      <c r="L39" s="720"/>
      <c r="M39" s="720"/>
      <c r="N39" s="720"/>
      <c r="O39" s="720"/>
      <c r="P39" s="720"/>
    </row>
    <row r="40" spans="1:16" ht="19.5" customHeight="1">
      <c r="B40" s="720"/>
      <c r="C40" s="720"/>
      <c r="D40" s="720"/>
      <c r="E40" s="720"/>
      <c r="F40" s="720"/>
      <c r="G40" s="720"/>
      <c r="H40" s="720"/>
      <c r="I40" s="720"/>
      <c r="J40" s="720"/>
      <c r="K40" s="720"/>
      <c r="L40" s="720"/>
      <c r="M40" s="720"/>
      <c r="N40" s="720"/>
      <c r="O40" s="720"/>
      <c r="P40" s="720"/>
    </row>
    <row r="41" spans="1:16" ht="19.5" customHeight="1">
      <c r="B41" s="720"/>
      <c r="C41" s="720"/>
      <c r="D41" s="720"/>
      <c r="E41" s="720"/>
      <c r="F41" s="720"/>
      <c r="G41" s="720"/>
      <c r="H41" s="720"/>
      <c r="I41" s="720"/>
      <c r="J41" s="720"/>
      <c r="K41" s="720"/>
      <c r="L41" s="720"/>
      <c r="M41" s="720"/>
      <c r="N41" s="720"/>
      <c r="O41" s="720"/>
      <c r="P41" s="720"/>
    </row>
    <row r="42" spans="1:16" ht="19.5" customHeight="1">
      <c r="B42" s="720"/>
      <c r="C42" s="720"/>
      <c r="D42" s="720"/>
      <c r="E42" s="720"/>
      <c r="F42" s="720"/>
      <c r="G42" s="720"/>
      <c r="H42" s="720"/>
      <c r="I42" s="720"/>
      <c r="J42" s="720"/>
      <c r="K42" s="720"/>
      <c r="L42" s="720"/>
      <c r="M42" s="720"/>
      <c r="N42" s="720"/>
      <c r="O42" s="720"/>
      <c r="P42" s="720"/>
    </row>
    <row r="43" spans="1:16" ht="19.5" customHeight="1">
      <c r="B43" s="720"/>
      <c r="C43" s="720"/>
      <c r="D43" s="720"/>
      <c r="E43" s="720"/>
      <c r="F43" s="720"/>
      <c r="G43" s="720"/>
      <c r="H43" s="720"/>
      <c r="I43" s="720"/>
      <c r="J43" s="720"/>
      <c r="K43" s="720"/>
      <c r="L43" s="720"/>
      <c r="M43" s="720"/>
      <c r="N43" s="720"/>
      <c r="O43" s="720"/>
      <c r="P43" s="720"/>
    </row>
    <row r="44" spans="1:16" ht="19.5" customHeight="1">
      <c r="B44" s="720"/>
      <c r="C44" s="720"/>
      <c r="D44" s="720"/>
      <c r="E44" s="720"/>
      <c r="F44" s="720"/>
      <c r="G44" s="720"/>
      <c r="H44" s="720"/>
      <c r="I44" s="720"/>
      <c r="J44" s="720"/>
      <c r="K44" s="720"/>
      <c r="L44" s="720"/>
      <c r="M44" s="720"/>
      <c r="N44" s="720"/>
      <c r="O44" s="720"/>
      <c r="P44" s="720"/>
    </row>
    <row r="45" spans="1:16" ht="19.5" customHeight="1">
      <c r="B45" s="720"/>
      <c r="C45" s="720"/>
      <c r="D45" s="720"/>
      <c r="E45" s="720"/>
      <c r="F45" s="720"/>
      <c r="G45" s="720"/>
      <c r="H45" s="720"/>
      <c r="I45" s="720"/>
      <c r="J45" s="720"/>
      <c r="K45" s="720"/>
      <c r="L45" s="720"/>
      <c r="M45" s="720"/>
      <c r="N45" s="720"/>
      <c r="O45" s="720"/>
      <c r="P45" s="720"/>
    </row>
    <row r="46" spans="1:16" ht="19.5" customHeight="1">
      <c r="B46" s="720"/>
      <c r="C46" s="720"/>
      <c r="D46" s="720"/>
      <c r="E46" s="720"/>
      <c r="F46" s="720"/>
      <c r="G46" s="720"/>
      <c r="H46" s="720"/>
      <c r="I46" s="720"/>
      <c r="J46" s="720"/>
      <c r="K46" s="720"/>
      <c r="L46" s="720"/>
      <c r="M46" s="720"/>
      <c r="N46" s="720"/>
      <c r="O46" s="720"/>
      <c r="P46" s="720"/>
    </row>
    <row r="47" spans="1:16" ht="19.5" customHeight="1">
      <c r="B47" s="720"/>
      <c r="C47" s="720"/>
      <c r="D47" s="720"/>
      <c r="E47" s="720"/>
      <c r="F47" s="720"/>
      <c r="G47" s="720"/>
      <c r="H47" s="720"/>
      <c r="I47" s="720"/>
      <c r="J47" s="720"/>
      <c r="K47" s="720"/>
      <c r="L47" s="720"/>
      <c r="M47" s="720"/>
      <c r="N47" s="720"/>
      <c r="O47" s="720"/>
      <c r="P47" s="720"/>
    </row>
    <row r="48" spans="1:16" ht="19.5" customHeight="1">
      <c r="B48" s="720"/>
      <c r="C48" s="720"/>
      <c r="D48" s="720"/>
      <c r="E48" s="720"/>
      <c r="F48" s="720"/>
      <c r="G48" s="720"/>
      <c r="H48" s="720"/>
      <c r="I48" s="720"/>
      <c r="J48" s="720"/>
      <c r="K48" s="720"/>
      <c r="L48" s="720"/>
      <c r="M48" s="720"/>
      <c r="N48" s="720"/>
      <c r="O48" s="720"/>
      <c r="P48" s="720"/>
    </row>
    <row r="49" spans="2:16" ht="19.5" customHeight="1">
      <c r="B49" s="720"/>
      <c r="C49" s="720"/>
      <c r="D49" s="720"/>
      <c r="E49" s="720"/>
      <c r="F49" s="720"/>
      <c r="G49" s="720"/>
      <c r="H49" s="720"/>
      <c r="I49" s="720"/>
      <c r="J49" s="720"/>
      <c r="K49" s="720"/>
      <c r="L49" s="720"/>
      <c r="M49" s="720"/>
      <c r="N49" s="720"/>
      <c r="O49" s="720"/>
      <c r="P49" s="720"/>
    </row>
    <row r="50" spans="2:16" ht="19.5" customHeight="1">
      <c r="B50" s="720"/>
      <c r="C50" s="720"/>
      <c r="D50" s="720"/>
      <c r="E50" s="720"/>
      <c r="F50" s="720"/>
      <c r="G50" s="720"/>
      <c r="H50" s="720"/>
      <c r="I50" s="720"/>
      <c r="J50" s="720"/>
      <c r="K50" s="720"/>
      <c r="L50" s="720"/>
      <c r="M50" s="720"/>
      <c r="N50" s="720"/>
      <c r="O50" s="720"/>
      <c r="P50" s="720"/>
    </row>
    <row r="51" spans="2:16" ht="19.5" customHeight="1">
      <c r="B51" s="720"/>
      <c r="C51" s="720"/>
      <c r="D51" s="720"/>
      <c r="E51" s="720"/>
      <c r="F51" s="720"/>
      <c r="G51" s="720"/>
      <c r="H51" s="720"/>
      <c r="I51" s="720"/>
      <c r="J51" s="720"/>
      <c r="K51" s="720"/>
      <c r="L51" s="720"/>
      <c r="M51" s="720"/>
      <c r="N51" s="720"/>
      <c r="O51" s="720"/>
      <c r="P51" s="720"/>
    </row>
    <row r="52" spans="2:16" ht="19.5" customHeight="1"/>
    <row r="53" spans="2:16" ht="19.5" customHeight="1"/>
  </sheetData>
  <sheetProtection algorithmName="SHA-512" hashValue="h8qcNKgv0UHaT7cGi/40h9Z8IpGEdMWWJYqjulgJ091yqExggpUhfKWhy1/geSSIjisig7hF7bTvYxlJpP6WVA==" saltValue="+Rr4h4XkBXPKIFeKwyAMXw==" spinCount="100000" sheet="1" objects="1" scenarios="1"/>
  <mergeCells count="14">
    <mergeCell ref="B25:P51"/>
    <mergeCell ref="A3:P5"/>
    <mergeCell ref="H15:I15"/>
    <mergeCell ref="J15:P15"/>
    <mergeCell ref="H16:I16"/>
    <mergeCell ref="J16:P16"/>
    <mergeCell ref="H17:I17"/>
    <mergeCell ref="J17:P17"/>
    <mergeCell ref="H18:I18"/>
    <mergeCell ref="J18:P18"/>
    <mergeCell ref="B22:E22"/>
    <mergeCell ref="I22:O22"/>
    <mergeCell ref="B23:O23"/>
    <mergeCell ref="F22:H22"/>
  </mergeCells>
  <phoneticPr fontId="2"/>
  <conditionalFormatting sqref="K9 M9 O9 J15:P18 F22">
    <cfRule type="containsBlanks" dxfId="2" priority="1">
      <formula>LEN(TRIM(F9))=0</formula>
    </cfRule>
  </conditionalFormatting>
  <dataValidations count="3">
    <dataValidation type="list" allowBlank="1" showInputMessage="1" showErrorMessage="1" sqref="K9" xr:uid="{1D1F7C51-A943-464B-A646-1D4C766260BA}">
      <formula1>"　,7,8"</formula1>
    </dataValidation>
    <dataValidation type="list" allowBlank="1" showInputMessage="1" showErrorMessage="1" sqref="M9" xr:uid="{C41E148D-4F1B-49C4-95E2-0EB2D6F8C3F0}">
      <formula1>INDIRECT("_"&amp;K9)</formula1>
    </dataValidation>
    <dataValidation type="list" allowBlank="1" showInputMessage="1" showErrorMessage="1" sqref="O9" xr:uid="{FC24AC3D-825F-4B35-BA53-547F944744FD}">
      <formula1>" ,1,2,3,4,5,6,7,8,9,10,11,12,13,14,15,16,17,18,19,20,21,22,23,24,25,26,27,28,29,30,31"</formula1>
    </dataValidation>
  </dataValidation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0C698-3C3B-43CE-B343-F56C3C14B7D3}">
  <dimension ref="A1:AD53"/>
  <sheetViews>
    <sheetView showGridLines="0" view="pageBreakPreview" zoomScale="70" zoomScaleNormal="100" zoomScaleSheetLayoutView="70" workbookViewId="0">
      <selection activeCell="U21" sqref="U21"/>
    </sheetView>
  </sheetViews>
  <sheetFormatPr defaultRowHeight="13.2"/>
  <cols>
    <col min="11" max="16" width="6.109375" customWidth="1"/>
  </cols>
  <sheetData>
    <row r="1" spans="1:16" ht="9.9" customHeight="1"/>
    <row r="2" spans="1:16" ht="9.9" customHeight="1"/>
    <row r="3" spans="1:16" ht="9.9" customHeight="1">
      <c r="A3" s="721" t="s">
        <v>433</v>
      </c>
      <c r="B3" s="721"/>
      <c r="C3" s="721"/>
      <c r="D3" s="721"/>
      <c r="E3" s="721"/>
      <c r="F3" s="721"/>
      <c r="G3" s="721"/>
      <c r="H3" s="721"/>
      <c r="I3" s="721"/>
      <c r="J3" s="721"/>
      <c r="K3" s="721"/>
      <c r="L3" s="721"/>
      <c r="M3" s="721"/>
      <c r="N3" s="721"/>
      <c r="O3" s="721"/>
      <c r="P3" s="721"/>
    </row>
    <row r="4" spans="1:16">
      <c r="A4" s="721"/>
      <c r="B4" s="721"/>
      <c r="C4" s="721"/>
      <c r="D4" s="721"/>
      <c r="E4" s="721"/>
      <c r="F4" s="721"/>
      <c r="G4" s="721"/>
      <c r="H4" s="721"/>
      <c r="I4" s="721"/>
      <c r="J4" s="721"/>
      <c r="K4" s="721"/>
      <c r="L4" s="721"/>
      <c r="M4" s="721"/>
      <c r="N4" s="721"/>
      <c r="O4" s="721"/>
      <c r="P4" s="721"/>
    </row>
    <row r="5" spans="1:16">
      <c r="A5" s="721"/>
      <c r="B5" s="721"/>
      <c r="C5" s="721"/>
      <c r="D5" s="721"/>
      <c r="E5" s="721"/>
      <c r="F5" s="721"/>
      <c r="G5" s="721"/>
      <c r="H5" s="721"/>
      <c r="I5" s="721"/>
      <c r="J5" s="721"/>
      <c r="K5" s="721"/>
      <c r="L5" s="721"/>
      <c r="M5" s="721"/>
      <c r="N5" s="721"/>
      <c r="O5" s="721"/>
      <c r="P5" s="721"/>
    </row>
    <row r="6" spans="1:16" ht="19.2">
      <c r="A6" s="1"/>
      <c r="B6" s="11"/>
      <c r="C6" s="11"/>
      <c r="D6" s="11"/>
      <c r="E6" s="11"/>
      <c r="F6" s="11"/>
      <c r="G6" s="11"/>
      <c r="H6" s="11"/>
      <c r="I6" s="11"/>
      <c r="J6" s="11"/>
      <c r="K6" s="11"/>
      <c r="L6" s="11"/>
      <c r="M6" s="11"/>
      <c r="N6" s="11"/>
      <c r="O6" s="11"/>
      <c r="P6" s="11"/>
    </row>
    <row r="7" spans="1:16" ht="19.2">
      <c r="A7" s="1"/>
      <c r="B7" s="11"/>
      <c r="C7" s="11"/>
      <c r="D7" s="11"/>
      <c r="E7" s="11"/>
      <c r="F7" s="11"/>
      <c r="G7" s="11"/>
      <c r="H7" s="11"/>
      <c r="I7" s="11"/>
      <c r="J7" s="11"/>
      <c r="K7" s="11"/>
      <c r="L7" s="11"/>
      <c r="M7" s="11"/>
      <c r="N7" s="11"/>
      <c r="O7" s="11"/>
      <c r="P7" s="11"/>
    </row>
    <row r="8" spans="1:16" ht="19.2">
      <c r="A8" s="1"/>
      <c r="B8" s="11"/>
      <c r="C8" s="11"/>
      <c r="D8" s="11"/>
      <c r="E8" s="11"/>
      <c r="F8" s="11"/>
      <c r="G8" s="11"/>
      <c r="H8" s="11"/>
      <c r="I8" s="11"/>
      <c r="J8" s="11"/>
      <c r="K8" s="11"/>
      <c r="L8" s="11"/>
      <c r="M8" s="11"/>
      <c r="N8" s="11"/>
      <c r="O8" s="11"/>
      <c r="P8" s="11"/>
    </row>
    <row r="9" spans="1:16" ht="21">
      <c r="A9" s="12"/>
      <c r="B9" s="12"/>
      <c r="C9" s="12"/>
      <c r="D9" s="12"/>
      <c r="E9" s="12"/>
      <c r="F9" s="12"/>
      <c r="G9" s="12"/>
      <c r="H9" s="12"/>
      <c r="I9" s="12"/>
      <c r="J9" s="12" t="s">
        <v>24</v>
      </c>
      <c r="K9" s="328"/>
      <c r="L9" s="327" t="s">
        <v>20</v>
      </c>
      <c r="M9" s="328"/>
      <c r="N9" s="12" t="s">
        <v>27</v>
      </c>
      <c r="O9" s="328"/>
      <c r="P9" s="12" t="s">
        <v>23</v>
      </c>
    </row>
    <row r="10" spans="1:16" ht="21">
      <c r="A10" s="12"/>
      <c r="B10" s="12"/>
      <c r="C10" s="12"/>
      <c r="D10" s="12"/>
      <c r="E10" s="12"/>
      <c r="F10" s="12"/>
      <c r="G10" s="12"/>
      <c r="H10" s="12"/>
      <c r="I10" s="12"/>
      <c r="J10" s="12"/>
      <c r="K10" s="12"/>
      <c r="L10" s="12"/>
      <c r="M10" s="12"/>
      <c r="N10" s="12"/>
      <c r="O10" s="12"/>
      <c r="P10" s="12"/>
    </row>
    <row r="11" spans="1:16" ht="21">
      <c r="A11" s="12"/>
      <c r="B11" s="12"/>
      <c r="C11" s="12"/>
      <c r="D11" s="12"/>
      <c r="E11" s="12"/>
      <c r="F11" s="12"/>
      <c r="G11" s="12"/>
      <c r="H11" s="12"/>
      <c r="I11" s="12"/>
      <c r="J11" s="12"/>
      <c r="K11" s="12"/>
      <c r="L11" s="12"/>
      <c r="M11" s="12"/>
      <c r="N11" s="12"/>
      <c r="O11" s="12"/>
      <c r="P11" s="12"/>
    </row>
    <row r="12" spans="1:16" ht="21">
      <c r="A12" s="12"/>
      <c r="B12" s="12" t="s">
        <v>434</v>
      </c>
      <c r="C12" s="12"/>
      <c r="D12" s="12"/>
      <c r="E12" s="12"/>
      <c r="F12" s="12"/>
      <c r="G12" s="12"/>
      <c r="H12" s="12"/>
      <c r="I12" s="12"/>
      <c r="J12" s="12"/>
      <c r="K12" s="12"/>
      <c r="L12" s="12"/>
      <c r="M12" s="12"/>
      <c r="N12" s="12"/>
      <c r="O12" s="12"/>
      <c r="P12" s="12"/>
    </row>
    <row r="13" spans="1:16" ht="21">
      <c r="A13" s="12"/>
      <c r="B13" s="12"/>
      <c r="C13" s="12"/>
      <c r="D13" s="12"/>
      <c r="E13" s="12"/>
      <c r="F13" s="12"/>
      <c r="G13" s="12"/>
      <c r="H13" s="12"/>
      <c r="I13" s="12"/>
      <c r="J13" s="12"/>
      <c r="K13" s="12"/>
      <c r="L13" s="12"/>
      <c r="M13" s="12"/>
      <c r="N13" s="12"/>
      <c r="O13" s="12"/>
      <c r="P13" s="12"/>
    </row>
    <row r="14" spans="1:16" ht="21">
      <c r="A14" s="12"/>
      <c r="B14" s="12"/>
      <c r="C14" s="12"/>
      <c r="D14" s="12"/>
      <c r="E14" s="12"/>
      <c r="F14" s="12"/>
      <c r="G14" s="12"/>
      <c r="H14" s="12"/>
      <c r="I14" s="12"/>
      <c r="J14" s="12"/>
      <c r="K14" s="12"/>
      <c r="L14" s="12"/>
      <c r="M14" s="12"/>
      <c r="N14" s="12"/>
      <c r="O14" s="12"/>
      <c r="P14" s="12"/>
    </row>
    <row r="15" spans="1:16" ht="51" customHeight="1">
      <c r="A15" s="12"/>
      <c r="B15" s="12"/>
      <c r="C15" s="12"/>
      <c r="D15" s="12"/>
      <c r="E15" s="12"/>
      <c r="F15" s="12"/>
      <c r="G15" s="12"/>
      <c r="H15" s="722" t="s">
        <v>455</v>
      </c>
      <c r="I15" s="722"/>
      <c r="J15" s="733"/>
      <c r="K15" s="733"/>
      <c r="L15" s="733"/>
      <c r="M15" s="733"/>
      <c r="N15" s="733"/>
      <c r="O15" s="733"/>
      <c r="P15" s="733"/>
    </row>
    <row r="16" spans="1:16" ht="51" customHeight="1">
      <c r="A16" s="12"/>
      <c r="B16" s="12"/>
      <c r="C16" s="12"/>
      <c r="D16" s="12"/>
      <c r="E16" s="12"/>
      <c r="F16" s="12"/>
      <c r="G16" s="12"/>
      <c r="H16" s="724" t="s">
        <v>435</v>
      </c>
      <c r="I16" s="724"/>
      <c r="J16" s="732"/>
      <c r="K16" s="732"/>
      <c r="L16" s="732"/>
      <c r="M16" s="732"/>
      <c r="N16" s="732"/>
      <c r="O16" s="732"/>
      <c r="P16" s="732"/>
    </row>
    <row r="17" spans="1:30" ht="51" customHeight="1">
      <c r="A17" s="12"/>
      <c r="B17" s="12"/>
      <c r="C17" s="12"/>
      <c r="D17" s="12"/>
      <c r="E17" s="12"/>
      <c r="F17" s="12"/>
      <c r="G17" s="12"/>
      <c r="H17" s="724" t="s">
        <v>436</v>
      </c>
      <c r="I17" s="724"/>
      <c r="J17" s="732"/>
      <c r="K17" s="732"/>
      <c r="L17" s="732"/>
      <c r="M17" s="732"/>
      <c r="N17" s="732"/>
      <c r="O17" s="732"/>
      <c r="P17" s="732"/>
    </row>
    <row r="18" spans="1:30" ht="51" customHeight="1">
      <c r="A18" s="12"/>
      <c r="B18" s="12"/>
      <c r="C18" s="12"/>
      <c r="D18" s="12"/>
      <c r="E18" s="12"/>
      <c r="F18" s="12"/>
      <c r="G18" s="12"/>
      <c r="H18" s="726" t="s">
        <v>437</v>
      </c>
      <c r="I18" s="726"/>
      <c r="J18" s="734"/>
      <c r="K18" s="735"/>
      <c r="L18" s="735"/>
      <c r="M18" s="735"/>
      <c r="N18" s="735"/>
      <c r="O18" s="735"/>
      <c r="P18" s="735"/>
    </row>
    <row r="19" spans="1:30" ht="19.5" customHeight="1">
      <c r="A19" s="12"/>
      <c r="B19" s="12"/>
      <c r="C19" s="12"/>
      <c r="D19" s="12"/>
      <c r="E19" s="12"/>
      <c r="F19" s="12"/>
      <c r="G19" s="12"/>
      <c r="H19" s="12"/>
      <c r="I19" s="12"/>
      <c r="J19" s="12"/>
      <c r="K19" s="12"/>
      <c r="L19" s="12"/>
      <c r="M19" s="12"/>
      <c r="N19" s="12"/>
      <c r="O19" s="12"/>
      <c r="P19" s="12"/>
    </row>
    <row r="20" spans="1:30" ht="19.5" customHeight="1">
      <c r="A20" s="12"/>
      <c r="B20" s="12"/>
      <c r="C20" s="12"/>
      <c r="D20" s="12"/>
      <c r="E20" s="12"/>
      <c r="F20" s="12"/>
      <c r="G20" s="12"/>
      <c r="H20" s="12"/>
      <c r="I20" s="12"/>
      <c r="J20" s="12"/>
      <c r="K20" s="12"/>
      <c r="L20" s="12"/>
      <c r="M20" s="12"/>
      <c r="N20" s="12"/>
      <c r="O20" s="12"/>
      <c r="P20" s="12"/>
    </row>
    <row r="21" spans="1:30" ht="19.5" customHeight="1">
      <c r="A21" s="12"/>
      <c r="B21" s="12"/>
      <c r="C21" s="12"/>
      <c r="D21" s="12"/>
      <c r="E21" s="12"/>
      <c r="F21" s="12"/>
      <c r="G21" s="12"/>
      <c r="H21" s="12"/>
      <c r="I21" s="12"/>
      <c r="J21" s="12"/>
      <c r="K21" s="12"/>
      <c r="L21" s="12"/>
      <c r="M21" s="12"/>
      <c r="N21" s="12"/>
      <c r="O21" s="12"/>
      <c r="P21" s="12"/>
    </row>
    <row r="22" spans="1:30" ht="28.2" customHeight="1">
      <c r="A22" s="12"/>
      <c r="B22" s="728" t="s">
        <v>492</v>
      </c>
      <c r="C22" s="728"/>
      <c r="D22" s="728"/>
      <c r="E22" s="728"/>
      <c r="F22" s="731"/>
      <c r="G22" s="731"/>
      <c r="H22" s="731"/>
      <c r="I22" s="729" t="s">
        <v>493</v>
      </c>
      <c r="J22" s="729"/>
      <c r="K22" s="729"/>
      <c r="L22" s="729"/>
      <c r="M22" s="729"/>
      <c r="N22" s="729"/>
      <c r="O22" s="729"/>
      <c r="P22" s="12"/>
    </row>
    <row r="23" spans="1:30" ht="19.5" customHeight="1">
      <c r="A23" s="12"/>
      <c r="B23" s="728" t="s">
        <v>494</v>
      </c>
      <c r="C23" s="728"/>
      <c r="D23" s="728"/>
      <c r="E23" s="728"/>
      <c r="F23" s="728"/>
      <c r="G23" s="728"/>
      <c r="H23" s="728"/>
      <c r="I23" s="728"/>
      <c r="J23" s="728"/>
      <c r="K23" s="728"/>
      <c r="L23" s="728"/>
      <c r="M23" s="728"/>
      <c r="N23" s="728"/>
      <c r="O23" s="728"/>
      <c r="P23" s="12"/>
    </row>
    <row r="24" spans="1:30" ht="19.5" customHeight="1">
      <c r="A24" s="1"/>
      <c r="B24" s="13"/>
      <c r="C24" s="13"/>
      <c r="D24" s="13"/>
      <c r="E24" s="13"/>
      <c r="F24" s="13"/>
      <c r="G24" s="13"/>
      <c r="H24" s="13"/>
      <c r="I24" s="13"/>
      <c r="J24" s="13"/>
      <c r="K24" s="13"/>
      <c r="L24" s="13"/>
      <c r="M24" s="13"/>
      <c r="N24" s="13"/>
      <c r="O24" s="11"/>
      <c r="P24" s="11"/>
      <c r="T24" s="12"/>
      <c r="U24" s="11"/>
      <c r="V24" s="11"/>
      <c r="W24" s="11"/>
      <c r="X24" s="11"/>
      <c r="Y24" s="11"/>
      <c r="Z24" s="11"/>
      <c r="AA24" s="11"/>
      <c r="AB24" s="11"/>
      <c r="AC24" s="11"/>
      <c r="AD24" s="11"/>
    </row>
    <row r="25" spans="1:30" ht="19.5" customHeight="1">
      <c r="A25" s="1"/>
      <c r="B25" s="720" t="s">
        <v>461</v>
      </c>
      <c r="C25" s="720"/>
      <c r="D25" s="720"/>
      <c r="E25" s="720"/>
      <c r="F25" s="720"/>
      <c r="G25" s="720"/>
      <c r="H25" s="720"/>
      <c r="I25" s="720"/>
      <c r="J25" s="720"/>
      <c r="K25" s="720"/>
      <c r="L25" s="720"/>
      <c r="M25" s="720"/>
      <c r="N25" s="720"/>
      <c r="O25" s="720"/>
      <c r="P25" s="720"/>
    </row>
    <row r="26" spans="1:30" ht="19.5" customHeight="1">
      <c r="A26" s="1"/>
      <c r="B26" s="720"/>
      <c r="C26" s="720"/>
      <c r="D26" s="720"/>
      <c r="E26" s="720"/>
      <c r="F26" s="720"/>
      <c r="G26" s="720"/>
      <c r="H26" s="720"/>
      <c r="I26" s="720"/>
      <c r="J26" s="720"/>
      <c r="K26" s="720"/>
      <c r="L26" s="720"/>
      <c r="M26" s="720"/>
      <c r="N26" s="720"/>
      <c r="O26" s="720"/>
      <c r="P26" s="720"/>
    </row>
    <row r="27" spans="1:30" ht="19.5" customHeight="1">
      <c r="A27" s="1"/>
      <c r="B27" s="720"/>
      <c r="C27" s="720"/>
      <c r="D27" s="720"/>
      <c r="E27" s="720"/>
      <c r="F27" s="720"/>
      <c r="G27" s="720"/>
      <c r="H27" s="720"/>
      <c r="I27" s="720"/>
      <c r="J27" s="720"/>
      <c r="K27" s="720"/>
      <c r="L27" s="720"/>
      <c r="M27" s="720"/>
      <c r="N27" s="720"/>
      <c r="O27" s="720"/>
      <c r="P27" s="720"/>
    </row>
    <row r="28" spans="1:30" ht="19.5" customHeight="1">
      <c r="A28" s="1"/>
      <c r="B28" s="720"/>
      <c r="C28" s="720"/>
      <c r="D28" s="720"/>
      <c r="E28" s="720"/>
      <c r="F28" s="720"/>
      <c r="G28" s="720"/>
      <c r="H28" s="720"/>
      <c r="I28" s="720"/>
      <c r="J28" s="720"/>
      <c r="K28" s="720"/>
      <c r="L28" s="720"/>
      <c r="M28" s="720"/>
      <c r="N28" s="720"/>
      <c r="O28" s="720"/>
      <c r="P28" s="720"/>
    </row>
    <row r="29" spans="1:30" ht="19.5" customHeight="1">
      <c r="A29" s="1"/>
      <c r="B29" s="720"/>
      <c r="C29" s="720"/>
      <c r="D29" s="720"/>
      <c r="E29" s="720"/>
      <c r="F29" s="720"/>
      <c r="G29" s="720"/>
      <c r="H29" s="720"/>
      <c r="I29" s="720"/>
      <c r="J29" s="720"/>
      <c r="K29" s="720"/>
      <c r="L29" s="720"/>
      <c r="M29" s="720"/>
      <c r="N29" s="720"/>
      <c r="O29" s="720"/>
      <c r="P29" s="720"/>
    </row>
    <row r="30" spans="1:30" ht="19.5" customHeight="1">
      <c r="A30" s="1"/>
      <c r="B30" s="720"/>
      <c r="C30" s="720"/>
      <c r="D30" s="720"/>
      <c r="E30" s="720"/>
      <c r="F30" s="720"/>
      <c r="G30" s="720"/>
      <c r="H30" s="720"/>
      <c r="I30" s="720"/>
      <c r="J30" s="720"/>
      <c r="K30" s="720"/>
      <c r="L30" s="720"/>
      <c r="M30" s="720"/>
      <c r="N30" s="720"/>
      <c r="O30" s="720"/>
      <c r="P30" s="720"/>
    </row>
    <row r="31" spans="1:30" ht="19.5" customHeight="1">
      <c r="A31" s="1"/>
      <c r="B31" s="720"/>
      <c r="C31" s="720"/>
      <c r="D31" s="720"/>
      <c r="E31" s="720"/>
      <c r="F31" s="720"/>
      <c r="G31" s="720"/>
      <c r="H31" s="720"/>
      <c r="I31" s="720"/>
      <c r="J31" s="720"/>
      <c r="K31" s="720"/>
      <c r="L31" s="720"/>
      <c r="M31" s="720"/>
      <c r="N31" s="720"/>
      <c r="O31" s="720"/>
      <c r="P31" s="720"/>
    </row>
    <row r="32" spans="1:30" ht="19.5" customHeight="1">
      <c r="A32" s="1"/>
      <c r="B32" s="720"/>
      <c r="C32" s="720"/>
      <c r="D32" s="720"/>
      <c r="E32" s="720"/>
      <c r="F32" s="720"/>
      <c r="G32" s="720"/>
      <c r="H32" s="720"/>
      <c r="I32" s="720"/>
      <c r="J32" s="720"/>
      <c r="K32" s="720"/>
      <c r="L32" s="720"/>
      <c r="M32" s="720"/>
      <c r="N32" s="720"/>
      <c r="O32" s="720"/>
      <c r="P32" s="720"/>
    </row>
    <row r="33" spans="1:16" ht="19.5" customHeight="1">
      <c r="A33" s="1"/>
      <c r="B33" s="720"/>
      <c r="C33" s="720"/>
      <c r="D33" s="720"/>
      <c r="E33" s="720"/>
      <c r="F33" s="720"/>
      <c r="G33" s="720"/>
      <c r="H33" s="720"/>
      <c r="I33" s="720"/>
      <c r="J33" s="720"/>
      <c r="K33" s="720"/>
      <c r="L33" s="720"/>
      <c r="M33" s="720"/>
      <c r="N33" s="720"/>
      <c r="O33" s="720"/>
      <c r="P33" s="720"/>
    </row>
    <row r="34" spans="1:16" ht="19.5" customHeight="1">
      <c r="A34" s="1"/>
      <c r="B34" s="720"/>
      <c r="C34" s="720"/>
      <c r="D34" s="720"/>
      <c r="E34" s="720"/>
      <c r="F34" s="720"/>
      <c r="G34" s="720"/>
      <c r="H34" s="720"/>
      <c r="I34" s="720"/>
      <c r="J34" s="720"/>
      <c r="K34" s="720"/>
      <c r="L34" s="720"/>
      <c r="M34" s="720"/>
      <c r="N34" s="720"/>
      <c r="O34" s="720"/>
      <c r="P34" s="720"/>
    </row>
    <row r="35" spans="1:16" ht="19.5" customHeight="1">
      <c r="B35" s="720"/>
      <c r="C35" s="720"/>
      <c r="D35" s="720"/>
      <c r="E35" s="720"/>
      <c r="F35" s="720"/>
      <c r="G35" s="720"/>
      <c r="H35" s="720"/>
      <c r="I35" s="720"/>
      <c r="J35" s="720"/>
      <c r="K35" s="720"/>
      <c r="L35" s="720"/>
      <c r="M35" s="720"/>
      <c r="N35" s="720"/>
      <c r="O35" s="720"/>
      <c r="P35" s="720"/>
    </row>
    <row r="36" spans="1:16" ht="19.5" customHeight="1">
      <c r="B36" s="720"/>
      <c r="C36" s="720"/>
      <c r="D36" s="720"/>
      <c r="E36" s="720"/>
      <c r="F36" s="720"/>
      <c r="G36" s="720"/>
      <c r="H36" s="720"/>
      <c r="I36" s="720"/>
      <c r="J36" s="720"/>
      <c r="K36" s="720"/>
      <c r="L36" s="720"/>
      <c r="M36" s="720"/>
      <c r="N36" s="720"/>
      <c r="O36" s="720"/>
      <c r="P36" s="720"/>
    </row>
    <row r="37" spans="1:16" ht="19.5" customHeight="1">
      <c r="B37" s="720"/>
      <c r="C37" s="720"/>
      <c r="D37" s="720"/>
      <c r="E37" s="720"/>
      <c r="F37" s="720"/>
      <c r="G37" s="720"/>
      <c r="H37" s="720"/>
      <c r="I37" s="720"/>
      <c r="J37" s="720"/>
      <c r="K37" s="720"/>
      <c r="L37" s="720"/>
      <c r="M37" s="720"/>
      <c r="N37" s="720"/>
      <c r="O37" s="720"/>
      <c r="P37" s="720"/>
    </row>
    <row r="38" spans="1:16" ht="19.5" customHeight="1">
      <c r="B38" s="720"/>
      <c r="C38" s="720"/>
      <c r="D38" s="720"/>
      <c r="E38" s="720"/>
      <c r="F38" s="720"/>
      <c r="G38" s="720"/>
      <c r="H38" s="720"/>
      <c r="I38" s="720"/>
      <c r="J38" s="720"/>
      <c r="K38" s="720"/>
      <c r="L38" s="720"/>
      <c r="M38" s="720"/>
      <c r="N38" s="720"/>
      <c r="O38" s="720"/>
      <c r="P38" s="720"/>
    </row>
    <row r="39" spans="1:16" ht="19.5" customHeight="1">
      <c r="B39" s="720"/>
      <c r="C39" s="720"/>
      <c r="D39" s="720"/>
      <c r="E39" s="720"/>
      <c r="F39" s="720"/>
      <c r="G39" s="720"/>
      <c r="H39" s="720"/>
      <c r="I39" s="720"/>
      <c r="J39" s="720"/>
      <c r="K39" s="720"/>
      <c r="L39" s="720"/>
      <c r="M39" s="720"/>
      <c r="N39" s="720"/>
      <c r="O39" s="720"/>
      <c r="P39" s="720"/>
    </row>
    <row r="40" spans="1:16" ht="19.5" customHeight="1">
      <c r="B40" s="720"/>
      <c r="C40" s="720"/>
      <c r="D40" s="720"/>
      <c r="E40" s="720"/>
      <c r="F40" s="720"/>
      <c r="G40" s="720"/>
      <c r="H40" s="720"/>
      <c r="I40" s="720"/>
      <c r="J40" s="720"/>
      <c r="K40" s="720"/>
      <c r="L40" s="720"/>
      <c r="M40" s="720"/>
      <c r="N40" s="720"/>
      <c r="O40" s="720"/>
      <c r="P40" s="720"/>
    </row>
    <row r="41" spans="1:16" ht="19.5" customHeight="1">
      <c r="B41" s="720"/>
      <c r="C41" s="720"/>
      <c r="D41" s="720"/>
      <c r="E41" s="720"/>
      <c r="F41" s="720"/>
      <c r="G41" s="720"/>
      <c r="H41" s="720"/>
      <c r="I41" s="720"/>
      <c r="J41" s="720"/>
      <c r="K41" s="720"/>
      <c r="L41" s="720"/>
      <c r="M41" s="720"/>
      <c r="N41" s="720"/>
      <c r="O41" s="720"/>
      <c r="P41" s="720"/>
    </row>
    <row r="42" spans="1:16" ht="19.5" customHeight="1">
      <c r="B42" s="720"/>
      <c r="C42" s="720"/>
      <c r="D42" s="720"/>
      <c r="E42" s="720"/>
      <c r="F42" s="720"/>
      <c r="G42" s="720"/>
      <c r="H42" s="720"/>
      <c r="I42" s="720"/>
      <c r="J42" s="720"/>
      <c r="K42" s="720"/>
      <c r="L42" s="720"/>
      <c r="M42" s="720"/>
      <c r="N42" s="720"/>
      <c r="O42" s="720"/>
      <c r="P42" s="720"/>
    </row>
    <row r="43" spans="1:16" ht="19.5" customHeight="1">
      <c r="B43" s="720"/>
      <c r="C43" s="720"/>
      <c r="D43" s="720"/>
      <c r="E43" s="720"/>
      <c r="F43" s="720"/>
      <c r="G43" s="720"/>
      <c r="H43" s="720"/>
      <c r="I43" s="720"/>
      <c r="J43" s="720"/>
      <c r="K43" s="720"/>
      <c r="L43" s="720"/>
      <c r="M43" s="720"/>
      <c r="N43" s="720"/>
      <c r="O43" s="720"/>
      <c r="P43" s="720"/>
    </row>
    <row r="44" spans="1:16" ht="19.5" customHeight="1">
      <c r="B44" s="720"/>
      <c r="C44" s="720"/>
      <c r="D44" s="720"/>
      <c r="E44" s="720"/>
      <c r="F44" s="720"/>
      <c r="G44" s="720"/>
      <c r="H44" s="720"/>
      <c r="I44" s="720"/>
      <c r="J44" s="720"/>
      <c r="K44" s="720"/>
      <c r="L44" s="720"/>
      <c r="M44" s="720"/>
      <c r="N44" s="720"/>
      <c r="O44" s="720"/>
      <c r="P44" s="720"/>
    </row>
    <row r="45" spans="1:16" ht="19.5" customHeight="1">
      <c r="B45" s="720"/>
      <c r="C45" s="720"/>
      <c r="D45" s="720"/>
      <c r="E45" s="720"/>
      <c r="F45" s="720"/>
      <c r="G45" s="720"/>
      <c r="H45" s="720"/>
      <c r="I45" s="720"/>
      <c r="J45" s="720"/>
      <c r="K45" s="720"/>
      <c r="L45" s="720"/>
      <c r="M45" s="720"/>
      <c r="N45" s="720"/>
      <c r="O45" s="720"/>
      <c r="P45" s="720"/>
    </row>
    <row r="46" spans="1:16" ht="19.5" customHeight="1">
      <c r="B46" s="720"/>
      <c r="C46" s="720"/>
      <c r="D46" s="720"/>
      <c r="E46" s="720"/>
      <c r="F46" s="720"/>
      <c r="G46" s="720"/>
      <c r="H46" s="720"/>
      <c r="I46" s="720"/>
      <c r="J46" s="720"/>
      <c r="K46" s="720"/>
      <c r="L46" s="720"/>
      <c r="M46" s="720"/>
      <c r="N46" s="720"/>
      <c r="O46" s="720"/>
      <c r="P46" s="720"/>
    </row>
    <row r="47" spans="1:16" ht="19.5" customHeight="1">
      <c r="B47" s="720"/>
      <c r="C47" s="720"/>
      <c r="D47" s="720"/>
      <c r="E47" s="720"/>
      <c r="F47" s="720"/>
      <c r="G47" s="720"/>
      <c r="H47" s="720"/>
      <c r="I47" s="720"/>
      <c r="J47" s="720"/>
      <c r="K47" s="720"/>
      <c r="L47" s="720"/>
      <c r="M47" s="720"/>
      <c r="N47" s="720"/>
      <c r="O47" s="720"/>
      <c r="P47" s="720"/>
    </row>
    <row r="48" spans="1:16" ht="19.5" customHeight="1">
      <c r="B48" s="720"/>
      <c r="C48" s="720"/>
      <c r="D48" s="720"/>
      <c r="E48" s="720"/>
      <c r="F48" s="720"/>
      <c r="G48" s="720"/>
      <c r="H48" s="720"/>
      <c r="I48" s="720"/>
      <c r="J48" s="720"/>
      <c r="K48" s="720"/>
      <c r="L48" s="720"/>
      <c r="M48" s="720"/>
      <c r="N48" s="720"/>
      <c r="O48" s="720"/>
      <c r="P48" s="720"/>
    </row>
    <row r="49" spans="2:16" ht="19.5" customHeight="1">
      <c r="B49" s="720"/>
      <c r="C49" s="720"/>
      <c r="D49" s="720"/>
      <c r="E49" s="720"/>
      <c r="F49" s="720"/>
      <c r="G49" s="720"/>
      <c r="H49" s="720"/>
      <c r="I49" s="720"/>
      <c r="J49" s="720"/>
      <c r="K49" s="720"/>
      <c r="L49" s="720"/>
      <c r="M49" s="720"/>
      <c r="N49" s="720"/>
      <c r="O49" s="720"/>
      <c r="P49" s="720"/>
    </row>
    <row r="50" spans="2:16" ht="19.5" customHeight="1">
      <c r="B50" s="720"/>
      <c r="C50" s="720"/>
      <c r="D50" s="720"/>
      <c r="E50" s="720"/>
      <c r="F50" s="720"/>
      <c r="G50" s="720"/>
      <c r="H50" s="720"/>
      <c r="I50" s="720"/>
      <c r="J50" s="720"/>
      <c r="K50" s="720"/>
      <c r="L50" s="720"/>
      <c r="M50" s="720"/>
      <c r="N50" s="720"/>
      <c r="O50" s="720"/>
      <c r="P50" s="720"/>
    </row>
    <row r="51" spans="2:16" ht="19.5" customHeight="1">
      <c r="B51" s="720"/>
      <c r="C51" s="720"/>
      <c r="D51" s="720"/>
      <c r="E51" s="720"/>
      <c r="F51" s="720"/>
      <c r="G51" s="720"/>
      <c r="H51" s="720"/>
      <c r="I51" s="720"/>
      <c r="J51" s="720"/>
      <c r="K51" s="720"/>
      <c r="L51" s="720"/>
      <c r="M51" s="720"/>
      <c r="N51" s="720"/>
      <c r="O51" s="720"/>
      <c r="P51" s="720"/>
    </row>
    <row r="52" spans="2:16" ht="19.5" customHeight="1"/>
    <row r="53" spans="2:16" ht="19.5" customHeight="1"/>
  </sheetData>
  <sheetProtection algorithmName="SHA-512" hashValue="xmcPFfGMWhOzmexDS5nBp43f77v0YayqE45y1ZHd4+S5GHj/6RMvHzPvQLd3+NM8wsYSyaxVxNcRxxHrd6dEMA==" saltValue="KgbdRL6IbHWxZHoF2AAtrg==" spinCount="100000" sheet="1" objects="1" scenarios="1"/>
  <mergeCells count="14">
    <mergeCell ref="B25:P51"/>
    <mergeCell ref="H18:I18"/>
    <mergeCell ref="J18:P18"/>
    <mergeCell ref="B22:E22"/>
    <mergeCell ref="F22:H22"/>
    <mergeCell ref="I22:O22"/>
    <mergeCell ref="B23:O23"/>
    <mergeCell ref="H17:I17"/>
    <mergeCell ref="J17:P17"/>
    <mergeCell ref="A3:P5"/>
    <mergeCell ref="H15:I15"/>
    <mergeCell ref="J15:P15"/>
    <mergeCell ref="H16:I16"/>
    <mergeCell ref="J16:P16"/>
  </mergeCells>
  <phoneticPr fontId="2"/>
  <conditionalFormatting sqref="K9 M9 O9 J15:P18 F22">
    <cfRule type="containsBlanks" dxfId="1" priority="1">
      <formula>LEN(TRIM(F9))=0</formula>
    </cfRule>
  </conditionalFormatting>
  <dataValidations count="3">
    <dataValidation type="list" allowBlank="1" showInputMessage="1" showErrorMessage="1" sqref="O9" xr:uid="{BA4657C3-0085-4BFD-BB08-C3FC7EE17C4B}">
      <formula1>" ,1,2,3,4,5,6,7,8,9,10,11,12,13,14,15,16,17,18,19,20,21,22,23,24,25,26,27,28,29,30,31"</formula1>
    </dataValidation>
    <dataValidation type="list" allowBlank="1" showInputMessage="1" showErrorMessage="1" sqref="M9" xr:uid="{A2C41DC1-7DD7-4580-BE10-470215BDC891}">
      <formula1>INDIRECT("_"&amp;K9)</formula1>
    </dataValidation>
    <dataValidation type="list" allowBlank="1" showInputMessage="1" showErrorMessage="1" sqref="K9" xr:uid="{FA45EA3E-AC4E-4EB8-9742-398FC009EC65}">
      <formula1>"　,7,8"</formula1>
    </dataValidation>
  </dataValidations>
  <pageMargins left="0.7" right="0.7" top="0.75" bottom="0.75" header="0.3" footer="0.3"/>
  <pageSetup paperSize="9" scale="7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8"/>
    <pageSetUpPr fitToPage="1"/>
  </sheetPr>
  <dimension ref="A1:R114"/>
  <sheetViews>
    <sheetView view="pageBreakPreview" zoomScale="110" zoomScaleNormal="170" zoomScaleSheetLayoutView="110" workbookViewId="0">
      <selection activeCell="F11" sqref="F11"/>
    </sheetView>
  </sheetViews>
  <sheetFormatPr defaultRowHeight="13.2"/>
  <cols>
    <col min="1" max="1" width="24.21875" style="217" customWidth="1"/>
    <col min="2" max="2" width="5" style="217" customWidth="1"/>
    <col min="3" max="3" width="41.88671875" style="217" bestFit="1" customWidth="1"/>
    <col min="4" max="4" width="9" style="293"/>
    <col min="5" max="5" width="9" style="294" customWidth="1"/>
    <col min="6" max="6" width="9" style="295" customWidth="1"/>
    <col min="7" max="7" width="9" style="294" customWidth="1"/>
    <col min="8" max="8" width="9" style="295" customWidth="1"/>
    <col min="9" max="9" width="3.109375" style="296" customWidth="1"/>
    <col min="10" max="10" width="9" style="300" hidden="1" customWidth="1"/>
    <col min="11" max="11" width="9" style="217" hidden="1" customWidth="1"/>
    <col min="12" max="12" width="37.44140625" style="217" customWidth="1"/>
    <col min="13" max="13" width="2.21875" style="217" customWidth="1"/>
    <col min="14" max="245" width="9" style="217"/>
    <col min="246" max="246" width="11.6640625" style="217" bestFit="1" customWidth="1"/>
    <col min="247" max="247" width="5" style="217" customWidth="1"/>
    <col min="248" max="249" width="9" style="217"/>
    <col min="250" max="250" width="5" style="217" customWidth="1"/>
    <col min="251" max="251" width="24.21875" style="217" bestFit="1" customWidth="1"/>
    <col min="252" max="252" width="5" style="217" customWidth="1"/>
    <col min="253" max="253" width="41.88671875" style="217" bestFit="1" customWidth="1"/>
    <col min="254" max="254" width="9" style="217"/>
    <col min="255" max="255" width="5" style="217" customWidth="1"/>
    <col min="256" max="256" width="22.21875" style="217" bestFit="1" customWidth="1"/>
    <col min="257" max="257" width="5" style="217" customWidth="1"/>
    <col min="258" max="258" width="34" style="217" bestFit="1" customWidth="1"/>
    <col min="259" max="259" width="5" style="217" customWidth="1"/>
    <col min="260" max="260" width="44.88671875" style="217" bestFit="1" customWidth="1"/>
    <col min="261" max="262" width="9" style="217"/>
    <col min="263" max="263" width="16.33203125" style="217" bestFit="1" customWidth="1"/>
    <col min="264" max="501" width="9" style="217"/>
    <col min="502" max="502" width="11.6640625" style="217" bestFit="1" customWidth="1"/>
    <col min="503" max="503" width="5" style="217" customWidth="1"/>
    <col min="504" max="505" width="9" style="217"/>
    <col min="506" max="506" width="5" style="217" customWidth="1"/>
    <col min="507" max="507" width="24.21875" style="217" bestFit="1" customWidth="1"/>
    <col min="508" max="508" width="5" style="217" customWidth="1"/>
    <col min="509" max="509" width="41.88671875" style="217" bestFit="1" customWidth="1"/>
    <col min="510" max="510" width="9" style="217"/>
    <col min="511" max="511" width="5" style="217" customWidth="1"/>
    <col min="512" max="512" width="22.21875" style="217" bestFit="1" customWidth="1"/>
    <col min="513" max="513" width="5" style="217" customWidth="1"/>
    <col min="514" max="514" width="34" style="217" bestFit="1" customWidth="1"/>
    <col min="515" max="515" width="5" style="217" customWidth="1"/>
    <col min="516" max="516" width="44.88671875" style="217" bestFit="1" customWidth="1"/>
    <col min="517" max="518" width="9" style="217"/>
    <col min="519" max="519" width="16.33203125" style="217" bestFit="1" customWidth="1"/>
    <col min="520" max="757" width="9" style="217"/>
    <col min="758" max="758" width="11.6640625" style="217" bestFit="1" customWidth="1"/>
    <col min="759" max="759" width="5" style="217" customWidth="1"/>
    <col min="760" max="761" width="9" style="217"/>
    <col min="762" max="762" width="5" style="217" customWidth="1"/>
    <col min="763" max="763" width="24.21875" style="217" bestFit="1" customWidth="1"/>
    <col min="764" max="764" width="5" style="217" customWidth="1"/>
    <col min="765" max="765" width="41.88671875" style="217" bestFit="1" customWidth="1"/>
    <col min="766" max="766" width="9" style="217"/>
    <col min="767" max="767" width="5" style="217" customWidth="1"/>
    <col min="768" max="768" width="22.21875" style="217" bestFit="1" customWidth="1"/>
    <col min="769" max="769" width="5" style="217" customWidth="1"/>
    <col min="770" max="770" width="34" style="217" bestFit="1" customWidth="1"/>
    <col min="771" max="771" width="5" style="217" customWidth="1"/>
    <col min="772" max="772" width="44.88671875" style="217" bestFit="1" customWidth="1"/>
    <col min="773" max="774" width="9" style="217"/>
    <col min="775" max="775" width="16.33203125" style="217" bestFit="1" customWidth="1"/>
    <col min="776" max="1013" width="9" style="217"/>
    <col min="1014" max="1014" width="11.6640625" style="217" bestFit="1" customWidth="1"/>
    <col min="1015" max="1015" width="5" style="217" customWidth="1"/>
    <col min="1016" max="1017" width="9" style="217"/>
    <col min="1018" max="1018" width="5" style="217" customWidth="1"/>
    <col min="1019" max="1019" width="24.21875" style="217" bestFit="1" customWidth="1"/>
    <col min="1020" max="1020" width="5" style="217" customWidth="1"/>
    <col min="1021" max="1021" width="41.88671875" style="217" bestFit="1" customWidth="1"/>
    <col min="1022" max="1022" width="9" style="217"/>
    <col min="1023" max="1023" width="5" style="217" customWidth="1"/>
    <col min="1024" max="1024" width="22.21875" style="217" bestFit="1" customWidth="1"/>
    <col min="1025" max="1025" width="5" style="217" customWidth="1"/>
    <col min="1026" max="1026" width="34" style="217" bestFit="1" customWidth="1"/>
    <col min="1027" max="1027" width="5" style="217" customWidth="1"/>
    <col min="1028" max="1028" width="44.88671875" style="217" bestFit="1" customWidth="1"/>
    <col min="1029" max="1030" width="9" style="217"/>
    <col min="1031" max="1031" width="16.33203125" style="217" bestFit="1" customWidth="1"/>
    <col min="1032" max="1269" width="9" style="217"/>
    <col min="1270" max="1270" width="11.6640625" style="217" bestFit="1" customWidth="1"/>
    <col min="1271" max="1271" width="5" style="217" customWidth="1"/>
    <col min="1272" max="1273" width="9" style="217"/>
    <col min="1274" max="1274" width="5" style="217" customWidth="1"/>
    <col min="1275" max="1275" width="24.21875" style="217" bestFit="1" customWidth="1"/>
    <col min="1276" max="1276" width="5" style="217" customWidth="1"/>
    <col min="1277" max="1277" width="41.88671875" style="217" bestFit="1" customWidth="1"/>
    <col min="1278" max="1278" width="9" style="217"/>
    <col min="1279" max="1279" width="5" style="217" customWidth="1"/>
    <col min="1280" max="1280" width="22.21875" style="217" bestFit="1" customWidth="1"/>
    <col min="1281" max="1281" width="5" style="217" customWidth="1"/>
    <col min="1282" max="1282" width="34" style="217" bestFit="1" customWidth="1"/>
    <col min="1283" max="1283" width="5" style="217" customWidth="1"/>
    <col min="1284" max="1284" width="44.88671875" style="217" bestFit="1" customWidth="1"/>
    <col min="1285" max="1286" width="9" style="217"/>
    <col min="1287" max="1287" width="16.33203125" style="217" bestFit="1" customWidth="1"/>
    <col min="1288" max="1525" width="9" style="217"/>
    <col min="1526" max="1526" width="11.6640625" style="217" bestFit="1" customWidth="1"/>
    <col min="1527" max="1527" width="5" style="217" customWidth="1"/>
    <col min="1528" max="1529" width="9" style="217"/>
    <col min="1530" max="1530" width="5" style="217" customWidth="1"/>
    <col min="1531" max="1531" width="24.21875" style="217" bestFit="1" customWidth="1"/>
    <col min="1532" max="1532" width="5" style="217" customWidth="1"/>
    <col min="1533" max="1533" width="41.88671875" style="217" bestFit="1" customWidth="1"/>
    <col min="1534" max="1534" width="9" style="217"/>
    <col min="1535" max="1535" width="5" style="217" customWidth="1"/>
    <col min="1536" max="1536" width="22.21875" style="217" bestFit="1" customWidth="1"/>
    <col min="1537" max="1537" width="5" style="217" customWidth="1"/>
    <col min="1538" max="1538" width="34" style="217" bestFit="1" customWidth="1"/>
    <col min="1539" max="1539" width="5" style="217" customWidth="1"/>
    <col min="1540" max="1540" width="44.88671875" style="217" bestFit="1" customWidth="1"/>
    <col min="1541" max="1542" width="9" style="217"/>
    <col min="1543" max="1543" width="16.33203125" style="217" bestFit="1" customWidth="1"/>
    <col min="1544" max="1781" width="9" style="217"/>
    <col min="1782" max="1782" width="11.6640625" style="217" bestFit="1" customWidth="1"/>
    <col min="1783" max="1783" width="5" style="217" customWidth="1"/>
    <col min="1784" max="1785" width="9" style="217"/>
    <col min="1786" max="1786" width="5" style="217" customWidth="1"/>
    <col min="1787" max="1787" width="24.21875" style="217" bestFit="1" customWidth="1"/>
    <col min="1788" max="1788" width="5" style="217" customWidth="1"/>
    <col min="1789" max="1789" width="41.88671875" style="217" bestFit="1" customWidth="1"/>
    <col min="1790" max="1790" width="9" style="217"/>
    <col min="1791" max="1791" width="5" style="217" customWidth="1"/>
    <col min="1792" max="1792" width="22.21875" style="217" bestFit="1" customWidth="1"/>
    <col min="1793" max="1793" width="5" style="217" customWidth="1"/>
    <col min="1794" max="1794" width="34" style="217" bestFit="1" customWidth="1"/>
    <col min="1795" max="1795" width="5" style="217" customWidth="1"/>
    <col min="1796" max="1796" width="44.88671875" style="217" bestFit="1" customWidth="1"/>
    <col min="1797" max="1798" width="9" style="217"/>
    <col min="1799" max="1799" width="16.33203125" style="217" bestFit="1" customWidth="1"/>
    <col min="1800" max="2037" width="9" style="217"/>
    <col min="2038" max="2038" width="11.6640625" style="217" bestFit="1" customWidth="1"/>
    <col min="2039" max="2039" width="5" style="217" customWidth="1"/>
    <col min="2040" max="2041" width="9" style="217"/>
    <col min="2042" max="2042" width="5" style="217" customWidth="1"/>
    <col min="2043" max="2043" width="24.21875" style="217" bestFit="1" customWidth="1"/>
    <col min="2044" max="2044" width="5" style="217" customWidth="1"/>
    <col min="2045" max="2045" width="41.88671875" style="217" bestFit="1" customWidth="1"/>
    <col min="2046" max="2046" width="9" style="217"/>
    <col min="2047" max="2047" width="5" style="217" customWidth="1"/>
    <col min="2048" max="2048" width="22.21875" style="217" bestFit="1" customWidth="1"/>
    <col min="2049" max="2049" width="5" style="217" customWidth="1"/>
    <col min="2050" max="2050" width="34" style="217" bestFit="1" customWidth="1"/>
    <col min="2051" max="2051" width="5" style="217" customWidth="1"/>
    <col min="2052" max="2052" width="44.88671875" style="217" bestFit="1" customWidth="1"/>
    <col min="2053" max="2054" width="9" style="217"/>
    <col min="2055" max="2055" width="16.33203125" style="217" bestFit="1" customWidth="1"/>
    <col min="2056" max="2293" width="9" style="217"/>
    <col min="2294" max="2294" width="11.6640625" style="217" bestFit="1" customWidth="1"/>
    <col min="2295" max="2295" width="5" style="217" customWidth="1"/>
    <col min="2296" max="2297" width="9" style="217"/>
    <col min="2298" max="2298" width="5" style="217" customWidth="1"/>
    <col min="2299" max="2299" width="24.21875" style="217" bestFit="1" customWidth="1"/>
    <col min="2300" max="2300" width="5" style="217" customWidth="1"/>
    <col min="2301" max="2301" width="41.88671875" style="217" bestFit="1" customWidth="1"/>
    <col min="2302" max="2302" width="9" style="217"/>
    <col min="2303" max="2303" width="5" style="217" customWidth="1"/>
    <col min="2304" max="2304" width="22.21875" style="217" bestFit="1" customWidth="1"/>
    <col min="2305" max="2305" width="5" style="217" customWidth="1"/>
    <col min="2306" max="2306" width="34" style="217" bestFit="1" customWidth="1"/>
    <col min="2307" max="2307" width="5" style="217" customWidth="1"/>
    <col min="2308" max="2308" width="44.88671875" style="217" bestFit="1" customWidth="1"/>
    <col min="2309" max="2310" width="9" style="217"/>
    <col min="2311" max="2311" width="16.33203125" style="217" bestFit="1" customWidth="1"/>
    <col min="2312" max="2549" width="9" style="217"/>
    <col min="2550" max="2550" width="11.6640625" style="217" bestFit="1" customWidth="1"/>
    <col min="2551" max="2551" width="5" style="217" customWidth="1"/>
    <col min="2552" max="2553" width="9" style="217"/>
    <col min="2554" max="2554" width="5" style="217" customWidth="1"/>
    <col min="2555" max="2555" width="24.21875" style="217" bestFit="1" customWidth="1"/>
    <col min="2556" max="2556" width="5" style="217" customWidth="1"/>
    <col min="2557" max="2557" width="41.88671875" style="217" bestFit="1" customWidth="1"/>
    <col min="2558" max="2558" width="9" style="217"/>
    <col min="2559" max="2559" width="5" style="217" customWidth="1"/>
    <col min="2560" max="2560" width="22.21875" style="217" bestFit="1" customWidth="1"/>
    <col min="2561" max="2561" width="5" style="217" customWidth="1"/>
    <col min="2562" max="2562" width="34" style="217" bestFit="1" customWidth="1"/>
    <col min="2563" max="2563" width="5" style="217" customWidth="1"/>
    <col min="2564" max="2564" width="44.88671875" style="217" bestFit="1" customWidth="1"/>
    <col min="2565" max="2566" width="9" style="217"/>
    <col min="2567" max="2567" width="16.33203125" style="217" bestFit="1" customWidth="1"/>
    <col min="2568" max="2805" width="9" style="217"/>
    <col min="2806" max="2806" width="11.6640625" style="217" bestFit="1" customWidth="1"/>
    <col min="2807" max="2807" width="5" style="217" customWidth="1"/>
    <col min="2808" max="2809" width="9" style="217"/>
    <col min="2810" max="2810" width="5" style="217" customWidth="1"/>
    <col min="2811" max="2811" width="24.21875" style="217" bestFit="1" customWidth="1"/>
    <col min="2812" max="2812" width="5" style="217" customWidth="1"/>
    <col min="2813" max="2813" width="41.88671875" style="217" bestFit="1" customWidth="1"/>
    <col min="2814" max="2814" width="9" style="217"/>
    <col min="2815" max="2815" width="5" style="217" customWidth="1"/>
    <col min="2816" max="2816" width="22.21875" style="217" bestFit="1" customWidth="1"/>
    <col min="2817" max="2817" width="5" style="217" customWidth="1"/>
    <col min="2818" max="2818" width="34" style="217" bestFit="1" customWidth="1"/>
    <col min="2819" max="2819" width="5" style="217" customWidth="1"/>
    <col min="2820" max="2820" width="44.88671875" style="217" bestFit="1" customWidth="1"/>
    <col min="2821" max="2822" width="9" style="217"/>
    <col min="2823" max="2823" width="16.33203125" style="217" bestFit="1" customWidth="1"/>
    <col min="2824" max="3061" width="9" style="217"/>
    <col min="3062" max="3062" width="11.6640625" style="217" bestFit="1" customWidth="1"/>
    <col min="3063" max="3063" width="5" style="217" customWidth="1"/>
    <col min="3064" max="3065" width="9" style="217"/>
    <col min="3066" max="3066" width="5" style="217" customWidth="1"/>
    <col min="3067" max="3067" width="24.21875" style="217" bestFit="1" customWidth="1"/>
    <col min="3068" max="3068" width="5" style="217" customWidth="1"/>
    <col min="3069" max="3069" width="41.88671875" style="217" bestFit="1" customWidth="1"/>
    <col min="3070" max="3070" width="9" style="217"/>
    <col min="3071" max="3071" width="5" style="217" customWidth="1"/>
    <col min="3072" max="3072" width="22.21875" style="217" bestFit="1" customWidth="1"/>
    <col min="3073" max="3073" width="5" style="217" customWidth="1"/>
    <col min="3074" max="3074" width="34" style="217" bestFit="1" customWidth="1"/>
    <col min="3075" max="3075" width="5" style="217" customWidth="1"/>
    <col min="3076" max="3076" width="44.88671875" style="217" bestFit="1" customWidth="1"/>
    <col min="3077" max="3078" width="9" style="217"/>
    <col min="3079" max="3079" width="16.33203125" style="217" bestFit="1" customWidth="1"/>
    <col min="3080" max="3317" width="9" style="217"/>
    <col min="3318" max="3318" width="11.6640625" style="217" bestFit="1" customWidth="1"/>
    <col min="3319" max="3319" width="5" style="217" customWidth="1"/>
    <col min="3320" max="3321" width="9" style="217"/>
    <col min="3322" max="3322" width="5" style="217" customWidth="1"/>
    <col min="3323" max="3323" width="24.21875" style="217" bestFit="1" customWidth="1"/>
    <col min="3324" max="3324" width="5" style="217" customWidth="1"/>
    <col min="3325" max="3325" width="41.88671875" style="217" bestFit="1" customWidth="1"/>
    <col min="3326" max="3326" width="9" style="217"/>
    <col min="3327" max="3327" width="5" style="217" customWidth="1"/>
    <col min="3328" max="3328" width="22.21875" style="217" bestFit="1" customWidth="1"/>
    <col min="3329" max="3329" width="5" style="217" customWidth="1"/>
    <col min="3330" max="3330" width="34" style="217" bestFit="1" customWidth="1"/>
    <col min="3331" max="3331" width="5" style="217" customWidth="1"/>
    <col min="3332" max="3332" width="44.88671875" style="217" bestFit="1" customWidth="1"/>
    <col min="3333" max="3334" width="9" style="217"/>
    <col min="3335" max="3335" width="16.33203125" style="217" bestFit="1" customWidth="1"/>
    <col min="3336" max="3573" width="9" style="217"/>
    <col min="3574" max="3574" width="11.6640625" style="217" bestFit="1" customWidth="1"/>
    <col min="3575" max="3575" width="5" style="217" customWidth="1"/>
    <col min="3576" max="3577" width="9" style="217"/>
    <col min="3578" max="3578" width="5" style="217" customWidth="1"/>
    <col min="3579" max="3579" width="24.21875" style="217" bestFit="1" customWidth="1"/>
    <col min="3580" max="3580" width="5" style="217" customWidth="1"/>
    <col min="3581" max="3581" width="41.88671875" style="217" bestFit="1" customWidth="1"/>
    <col min="3582" max="3582" width="9" style="217"/>
    <col min="3583" max="3583" width="5" style="217" customWidth="1"/>
    <col min="3584" max="3584" width="22.21875" style="217" bestFit="1" customWidth="1"/>
    <col min="3585" max="3585" width="5" style="217" customWidth="1"/>
    <col min="3586" max="3586" width="34" style="217" bestFit="1" customWidth="1"/>
    <col min="3587" max="3587" width="5" style="217" customWidth="1"/>
    <col min="3588" max="3588" width="44.88671875" style="217" bestFit="1" customWidth="1"/>
    <col min="3589" max="3590" width="9" style="217"/>
    <col min="3591" max="3591" width="16.33203125" style="217" bestFit="1" customWidth="1"/>
    <col min="3592" max="3829" width="9" style="217"/>
    <col min="3830" max="3830" width="11.6640625" style="217" bestFit="1" customWidth="1"/>
    <col min="3831" max="3831" width="5" style="217" customWidth="1"/>
    <col min="3832" max="3833" width="9" style="217"/>
    <col min="3834" max="3834" width="5" style="217" customWidth="1"/>
    <col min="3835" max="3835" width="24.21875" style="217" bestFit="1" customWidth="1"/>
    <col min="3836" max="3836" width="5" style="217" customWidth="1"/>
    <col min="3837" max="3837" width="41.88671875" style="217" bestFit="1" customWidth="1"/>
    <col min="3838" max="3838" width="9" style="217"/>
    <col min="3839" max="3839" width="5" style="217" customWidth="1"/>
    <col min="3840" max="3840" width="22.21875" style="217" bestFit="1" customWidth="1"/>
    <col min="3841" max="3841" width="5" style="217" customWidth="1"/>
    <col min="3842" max="3842" width="34" style="217" bestFit="1" customWidth="1"/>
    <col min="3843" max="3843" width="5" style="217" customWidth="1"/>
    <col min="3844" max="3844" width="44.88671875" style="217" bestFit="1" customWidth="1"/>
    <col min="3845" max="3846" width="9" style="217"/>
    <col min="3847" max="3847" width="16.33203125" style="217" bestFit="1" customWidth="1"/>
    <col min="3848" max="4085" width="9" style="217"/>
    <col min="4086" max="4086" width="11.6640625" style="217" bestFit="1" customWidth="1"/>
    <col min="4087" max="4087" width="5" style="217" customWidth="1"/>
    <col min="4088" max="4089" width="9" style="217"/>
    <col min="4090" max="4090" width="5" style="217" customWidth="1"/>
    <col min="4091" max="4091" width="24.21875" style="217" bestFit="1" customWidth="1"/>
    <col min="4092" max="4092" width="5" style="217" customWidth="1"/>
    <col min="4093" max="4093" width="41.88671875" style="217" bestFit="1" customWidth="1"/>
    <col min="4094" max="4094" width="9" style="217"/>
    <col min="4095" max="4095" width="5" style="217" customWidth="1"/>
    <col min="4096" max="4096" width="22.21875" style="217" bestFit="1" customWidth="1"/>
    <col min="4097" max="4097" width="5" style="217" customWidth="1"/>
    <col min="4098" max="4098" width="34" style="217" bestFit="1" customWidth="1"/>
    <col min="4099" max="4099" width="5" style="217" customWidth="1"/>
    <col min="4100" max="4100" width="44.88671875" style="217" bestFit="1" customWidth="1"/>
    <col min="4101" max="4102" width="9" style="217"/>
    <col min="4103" max="4103" width="16.33203125" style="217" bestFit="1" customWidth="1"/>
    <col min="4104" max="4341" width="9" style="217"/>
    <col min="4342" max="4342" width="11.6640625" style="217" bestFit="1" customWidth="1"/>
    <col min="4343" max="4343" width="5" style="217" customWidth="1"/>
    <col min="4344" max="4345" width="9" style="217"/>
    <col min="4346" max="4346" width="5" style="217" customWidth="1"/>
    <col min="4347" max="4347" width="24.21875" style="217" bestFit="1" customWidth="1"/>
    <col min="4348" max="4348" width="5" style="217" customWidth="1"/>
    <col min="4349" max="4349" width="41.88671875" style="217" bestFit="1" customWidth="1"/>
    <col min="4350" max="4350" width="9" style="217"/>
    <col min="4351" max="4351" width="5" style="217" customWidth="1"/>
    <col min="4352" max="4352" width="22.21875" style="217" bestFit="1" customWidth="1"/>
    <col min="4353" max="4353" width="5" style="217" customWidth="1"/>
    <col min="4354" max="4354" width="34" style="217" bestFit="1" customWidth="1"/>
    <col min="4355" max="4355" width="5" style="217" customWidth="1"/>
    <col min="4356" max="4356" width="44.88671875" style="217" bestFit="1" customWidth="1"/>
    <col min="4357" max="4358" width="9" style="217"/>
    <col min="4359" max="4359" width="16.33203125" style="217" bestFit="1" customWidth="1"/>
    <col min="4360" max="4597" width="9" style="217"/>
    <col min="4598" max="4598" width="11.6640625" style="217" bestFit="1" customWidth="1"/>
    <col min="4599" max="4599" width="5" style="217" customWidth="1"/>
    <col min="4600" max="4601" width="9" style="217"/>
    <col min="4602" max="4602" width="5" style="217" customWidth="1"/>
    <col min="4603" max="4603" width="24.21875" style="217" bestFit="1" customWidth="1"/>
    <col min="4604" max="4604" width="5" style="217" customWidth="1"/>
    <col min="4605" max="4605" width="41.88671875" style="217" bestFit="1" customWidth="1"/>
    <col min="4606" max="4606" width="9" style="217"/>
    <col min="4607" max="4607" width="5" style="217" customWidth="1"/>
    <col min="4608" max="4608" width="22.21875" style="217" bestFit="1" customWidth="1"/>
    <col min="4609" max="4609" width="5" style="217" customWidth="1"/>
    <col min="4610" max="4610" width="34" style="217" bestFit="1" customWidth="1"/>
    <col min="4611" max="4611" width="5" style="217" customWidth="1"/>
    <col min="4612" max="4612" width="44.88671875" style="217" bestFit="1" customWidth="1"/>
    <col min="4613" max="4614" width="9" style="217"/>
    <col min="4615" max="4615" width="16.33203125" style="217" bestFit="1" customWidth="1"/>
    <col min="4616" max="4853" width="9" style="217"/>
    <col min="4854" max="4854" width="11.6640625" style="217" bestFit="1" customWidth="1"/>
    <col min="4855" max="4855" width="5" style="217" customWidth="1"/>
    <col min="4856" max="4857" width="9" style="217"/>
    <col min="4858" max="4858" width="5" style="217" customWidth="1"/>
    <col min="4859" max="4859" width="24.21875" style="217" bestFit="1" customWidth="1"/>
    <col min="4860" max="4860" width="5" style="217" customWidth="1"/>
    <col min="4861" max="4861" width="41.88671875" style="217" bestFit="1" customWidth="1"/>
    <col min="4862" max="4862" width="9" style="217"/>
    <col min="4863" max="4863" width="5" style="217" customWidth="1"/>
    <col min="4864" max="4864" width="22.21875" style="217" bestFit="1" customWidth="1"/>
    <col min="4865" max="4865" width="5" style="217" customWidth="1"/>
    <col min="4866" max="4866" width="34" style="217" bestFit="1" customWidth="1"/>
    <col min="4867" max="4867" width="5" style="217" customWidth="1"/>
    <col min="4868" max="4868" width="44.88671875" style="217" bestFit="1" customWidth="1"/>
    <col min="4869" max="4870" width="9" style="217"/>
    <col min="4871" max="4871" width="16.33203125" style="217" bestFit="1" customWidth="1"/>
    <col min="4872" max="5109" width="9" style="217"/>
    <col min="5110" max="5110" width="11.6640625" style="217" bestFit="1" customWidth="1"/>
    <col min="5111" max="5111" width="5" style="217" customWidth="1"/>
    <col min="5112" max="5113" width="9" style="217"/>
    <col min="5114" max="5114" width="5" style="217" customWidth="1"/>
    <col min="5115" max="5115" width="24.21875" style="217" bestFit="1" customWidth="1"/>
    <col min="5116" max="5116" width="5" style="217" customWidth="1"/>
    <col min="5117" max="5117" width="41.88671875" style="217" bestFit="1" customWidth="1"/>
    <col min="5118" max="5118" width="9" style="217"/>
    <col min="5119" max="5119" width="5" style="217" customWidth="1"/>
    <col min="5120" max="5120" width="22.21875" style="217" bestFit="1" customWidth="1"/>
    <col min="5121" max="5121" width="5" style="217" customWidth="1"/>
    <col min="5122" max="5122" width="34" style="217" bestFit="1" customWidth="1"/>
    <col min="5123" max="5123" width="5" style="217" customWidth="1"/>
    <col min="5124" max="5124" width="44.88671875" style="217" bestFit="1" customWidth="1"/>
    <col min="5125" max="5126" width="9" style="217"/>
    <col min="5127" max="5127" width="16.33203125" style="217" bestFit="1" customWidth="1"/>
    <col min="5128" max="5365" width="9" style="217"/>
    <col min="5366" max="5366" width="11.6640625" style="217" bestFit="1" customWidth="1"/>
    <col min="5367" max="5367" width="5" style="217" customWidth="1"/>
    <col min="5368" max="5369" width="9" style="217"/>
    <col min="5370" max="5370" width="5" style="217" customWidth="1"/>
    <col min="5371" max="5371" width="24.21875" style="217" bestFit="1" customWidth="1"/>
    <col min="5372" max="5372" width="5" style="217" customWidth="1"/>
    <col min="5373" max="5373" width="41.88671875" style="217" bestFit="1" customWidth="1"/>
    <col min="5374" max="5374" width="9" style="217"/>
    <col min="5375" max="5375" width="5" style="217" customWidth="1"/>
    <col min="5376" max="5376" width="22.21875" style="217" bestFit="1" customWidth="1"/>
    <col min="5377" max="5377" width="5" style="217" customWidth="1"/>
    <col min="5378" max="5378" width="34" style="217" bestFit="1" customWidth="1"/>
    <col min="5379" max="5379" width="5" style="217" customWidth="1"/>
    <col min="5380" max="5380" width="44.88671875" style="217" bestFit="1" customWidth="1"/>
    <col min="5381" max="5382" width="9" style="217"/>
    <col min="5383" max="5383" width="16.33203125" style="217" bestFit="1" customWidth="1"/>
    <col min="5384" max="5621" width="9" style="217"/>
    <col min="5622" max="5622" width="11.6640625" style="217" bestFit="1" customWidth="1"/>
    <col min="5623" max="5623" width="5" style="217" customWidth="1"/>
    <col min="5624" max="5625" width="9" style="217"/>
    <col min="5626" max="5626" width="5" style="217" customWidth="1"/>
    <col min="5627" max="5627" width="24.21875" style="217" bestFit="1" customWidth="1"/>
    <col min="5628" max="5628" width="5" style="217" customWidth="1"/>
    <col min="5629" max="5629" width="41.88671875" style="217" bestFit="1" customWidth="1"/>
    <col min="5630" max="5630" width="9" style="217"/>
    <col min="5631" max="5631" width="5" style="217" customWidth="1"/>
    <col min="5632" max="5632" width="22.21875" style="217" bestFit="1" customWidth="1"/>
    <col min="5633" max="5633" width="5" style="217" customWidth="1"/>
    <col min="5634" max="5634" width="34" style="217" bestFit="1" customWidth="1"/>
    <col min="5635" max="5635" width="5" style="217" customWidth="1"/>
    <col min="5636" max="5636" width="44.88671875" style="217" bestFit="1" customWidth="1"/>
    <col min="5637" max="5638" width="9" style="217"/>
    <col min="5639" max="5639" width="16.33203125" style="217" bestFit="1" customWidth="1"/>
    <col min="5640" max="5877" width="9" style="217"/>
    <col min="5878" max="5878" width="11.6640625" style="217" bestFit="1" customWidth="1"/>
    <col min="5879" max="5879" width="5" style="217" customWidth="1"/>
    <col min="5880" max="5881" width="9" style="217"/>
    <col min="5882" max="5882" width="5" style="217" customWidth="1"/>
    <col min="5883" max="5883" width="24.21875" style="217" bestFit="1" customWidth="1"/>
    <col min="5884" max="5884" width="5" style="217" customWidth="1"/>
    <col min="5885" max="5885" width="41.88671875" style="217" bestFit="1" customWidth="1"/>
    <col min="5886" max="5886" width="9" style="217"/>
    <col min="5887" max="5887" width="5" style="217" customWidth="1"/>
    <col min="5888" max="5888" width="22.21875" style="217" bestFit="1" customWidth="1"/>
    <col min="5889" max="5889" width="5" style="217" customWidth="1"/>
    <col min="5890" max="5890" width="34" style="217" bestFit="1" customWidth="1"/>
    <col min="5891" max="5891" width="5" style="217" customWidth="1"/>
    <col min="5892" max="5892" width="44.88671875" style="217" bestFit="1" customWidth="1"/>
    <col min="5893" max="5894" width="9" style="217"/>
    <col min="5895" max="5895" width="16.33203125" style="217" bestFit="1" customWidth="1"/>
    <col min="5896" max="6133" width="9" style="217"/>
    <col min="6134" max="6134" width="11.6640625" style="217" bestFit="1" customWidth="1"/>
    <col min="6135" max="6135" width="5" style="217" customWidth="1"/>
    <col min="6136" max="6137" width="9" style="217"/>
    <col min="6138" max="6138" width="5" style="217" customWidth="1"/>
    <col min="6139" max="6139" width="24.21875" style="217" bestFit="1" customWidth="1"/>
    <col min="6140" max="6140" width="5" style="217" customWidth="1"/>
    <col min="6141" max="6141" width="41.88671875" style="217" bestFit="1" customWidth="1"/>
    <col min="6142" max="6142" width="9" style="217"/>
    <col min="6143" max="6143" width="5" style="217" customWidth="1"/>
    <col min="6144" max="6144" width="22.21875" style="217" bestFit="1" customWidth="1"/>
    <col min="6145" max="6145" width="5" style="217" customWidth="1"/>
    <col min="6146" max="6146" width="34" style="217" bestFit="1" customWidth="1"/>
    <col min="6147" max="6147" width="5" style="217" customWidth="1"/>
    <col min="6148" max="6148" width="44.88671875" style="217" bestFit="1" customWidth="1"/>
    <col min="6149" max="6150" width="9" style="217"/>
    <col min="6151" max="6151" width="16.33203125" style="217" bestFit="1" customWidth="1"/>
    <col min="6152" max="6389" width="9" style="217"/>
    <col min="6390" max="6390" width="11.6640625" style="217" bestFit="1" customWidth="1"/>
    <col min="6391" max="6391" width="5" style="217" customWidth="1"/>
    <col min="6392" max="6393" width="9" style="217"/>
    <col min="6394" max="6394" width="5" style="217" customWidth="1"/>
    <col min="6395" max="6395" width="24.21875" style="217" bestFit="1" customWidth="1"/>
    <col min="6396" max="6396" width="5" style="217" customWidth="1"/>
    <col min="6397" max="6397" width="41.88671875" style="217" bestFit="1" customWidth="1"/>
    <col min="6398" max="6398" width="9" style="217"/>
    <col min="6399" max="6399" width="5" style="217" customWidth="1"/>
    <col min="6400" max="6400" width="22.21875" style="217" bestFit="1" customWidth="1"/>
    <col min="6401" max="6401" width="5" style="217" customWidth="1"/>
    <col min="6402" max="6402" width="34" style="217" bestFit="1" customWidth="1"/>
    <col min="6403" max="6403" width="5" style="217" customWidth="1"/>
    <col min="6404" max="6404" width="44.88671875" style="217" bestFit="1" customWidth="1"/>
    <col min="6405" max="6406" width="9" style="217"/>
    <col min="6407" max="6407" width="16.33203125" style="217" bestFit="1" customWidth="1"/>
    <col min="6408" max="6645" width="9" style="217"/>
    <col min="6646" max="6646" width="11.6640625" style="217" bestFit="1" customWidth="1"/>
    <col min="6647" max="6647" width="5" style="217" customWidth="1"/>
    <col min="6648" max="6649" width="9" style="217"/>
    <col min="6650" max="6650" width="5" style="217" customWidth="1"/>
    <col min="6651" max="6651" width="24.21875" style="217" bestFit="1" customWidth="1"/>
    <col min="6652" max="6652" width="5" style="217" customWidth="1"/>
    <col min="6653" max="6653" width="41.88671875" style="217" bestFit="1" customWidth="1"/>
    <col min="6654" max="6654" width="9" style="217"/>
    <col min="6655" max="6655" width="5" style="217" customWidth="1"/>
    <col min="6656" max="6656" width="22.21875" style="217" bestFit="1" customWidth="1"/>
    <col min="6657" max="6657" width="5" style="217" customWidth="1"/>
    <col min="6658" max="6658" width="34" style="217" bestFit="1" customWidth="1"/>
    <col min="6659" max="6659" width="5" style="217" customWidth="1"/>
    <col min="6660" max="6660" width="44.88671875" style="217" bestFit="1" customWidth="1"/>
    <col min="6661" max="6662" width="9" style="217"/>
    <col min="6663" max="6663" width="16.33203125" style="217" bestFit="1" customWidth="1"/>
    <col min="6664" max="6901" width="9" style="217"/>
    <col min="6902" max="6902" width="11.6640625" style="217" bestFit="1" customWidth="1"/>
    <col min="6903" max="6903" width="5" style="217" customWidth="1"/>
    <col min="6904" max="6905" width="9" style="217"/>
    <col min="6906" max="6906" width="5" style="217" customWidth="1"/>
    <col min="6907" max="6907" width="24.21875" style="217" bestFit="1" customWidth="1"/>
    <col min="6908" max="6908" width="5" style="217" customWidth="1"/>
    <col min="6909" max="6909" width="41.88671875" style="217" bestFit="1" customWidth="1"/>
    <col min="6910" max="6910" width="9" style="217"/>
    <col min="6911" max="6911" width="5" style="217" customWidth="1"/>
    <col min="6912" max="6912" width="22.21875" style="217" bestFit="1" customWidth="1"/>
    <col min="6913" max="6913" width="5" style="217" customWidth="1"/>
    <col min="6914" max="6914" width="34" style="217" bestFit="1" customWidth="1"/>
    <col min="6915" max="6915" width="5" style="217" customWidth="1"/>
    <col min="6916" max="6916" width="44.88671875" style="217" bestFit="1" customWidth="1"/>
    <col min="6917" max="6918" width="9" style="217"/>
    <col min="6919" max="6919" width="16.33203125" style="217" bestFit="1" customWidth="1"/>
    <col min="6920" max="7157" width="9" style="217"/>
    <col min="7158" max="7158" width="11.6640625" style="217" bestFit="1" customWidth="1"/>
    <col min="7159" max="7159" width="5" style="217" customWidth="1"/>
    <col min="7160" max="7161" width="9" style="217"/>
    <col min="7162" max="7162" width="5" style="217" customWidth="1"/>
    <col min="7163" max="7163" width="24.21875" style="217" bestFit="1" customWidth="1"/>
    <col min="7164" max="7164" width="5" style="217" customWidth="1"/>
    <col min="7165" max="7165" width="41.88671875" style="217" bestFit="1" customWidth="1"/>
    <col min="7166" max="7166" width="9" style="217"/>
    <col min="7167" max="7167" width="5" style="217" customWidth="1"/>
    <col min="7168" max="7168" width="22.21875" style="217" bestFit="1" customWidth="1"/>
    <col min="7169" max="7169" width="5" style="217" customWidth="1"/>
    <col min="7170" max="7170" width="34" style="217" bestFit="1" customWidth="1"/>
    <col min="7171" max="7171" width="5" style="217" customWidth="1"/>
    <col min="7172" max="7172" width="44.88671875" style="217" bestFit="1" customWidth="1"/>
    <col min="7173" max="7174" width="9" style="217"/>
    <col min="7175" max="7175" width="16.33203125" style="217" bestFit="1" customWidth="1"/>
    <col min="7176" max="7413" width="9" style="217"/>
    <col min="7414" max="7414" width="11.6640625" style="217" bestFit="1" customWidth="1"/>
    <col min="7415" max="7415" width="5" style="217" customWidth="1"/>
    <col min="7416" max="7417" width="9" style="217"/>
    <col min="7418" max="7418" width="5" style="217" customWidth="1"/>
    <col min="7419" max="7419" width="24.21875" style="217" bestFit="1" customWidth="1"/>
    <col min="7420" max="7420" width="5" style="217" customWidth="1"/>
    <col min="7421" max="7421" width="41.88671875" style="217" bestFit="1" customWidth="1"/>
    <col min="7422" max="7422" width="9" style="217"/>
    <col min="7423" max="7423" width="5" style="217" customWidth="1"/>
    <col min="7424" max="7424" width="22.21875" style="217" bestFit="1" customWidth="1"/>
    <col min="7425" max="7425" width="5" style="217" customWidth="1"/>
    <col min="7426" max="7426" width="34" style="217" bestFit="1" customWidth="1"/>
    <col min="7427" max="7427" width="5" style="217" customWidth="1"/>
    <col min="7428" max="7428" width="44.88671875" style="217" bestFit="1" customWidth="1"/>
    <col min="7429" max="7430" width="9" style="217"/>
    <col min="7431" max="7431" width="16.33203125" style="217" bestFit="1" customWidth="1"/>
    <col min="7432" max="7669" width="9" style="217"/>
    <col min="7670" max="7670" width="11.6640625" style="217" bestFit="1" customWidth="1"/>
    <col min="7671" max="7671" width="5" style="217" customWidth="1"/>
    <col min="7672" max="7673" width="9" style="217"/>
    <col min="7674" max="7674" width="5" style="217" customWidth="1"/>
    <col min="7675" max="7675" width="24.21875" style="217" bestFit="1" customWidth="1"/>
    <col min="7676" max="7676" width="5" style="217" customWidth="1"/>
    <col min="7677" max="7677" width="41.88671875" style="217" bestFit="1" customWidth="1"/>
    <col min="7678" max="7678" width="9" style="217"/>
    <col min="7679" max="7679" width="5" style="217" customWidth="1"/>
    <col min="7680" max="7680" width="22.21875" style="217" bestFit="1" customWidth="1"/>
    <col min="7681" max="7681" width="5" style="217" customWidth="1"/>
    <col min="7682" max="7682" width="34" style="217" bestFit="1" customWidth="1"/>
    <col min="7683" max="7683" width="5" style="217" customWidth="1"/>
    <col min="7684" max="7684" width="44.88671875" style="217" bestFit="1" customWidth="1"/>
    <col min="7685" max="7686" width="9" style="217"/>
    <col min="7687" max="7687" width="16.33203125" style="217" bestFit="1" customWidth="1"/>
    <col min="7688" max="7925" width="9" style="217"/>
    <col min="7926" max="7926" width="11.6640625" style="217" bestFit="1" customWidth="1"/>
    <col min="7927" max="7927" width="5" style="217" customWidth="1"/>
    <col min="7928" max="7929" width="9" style="217"/>
    <col min="7930" max="7930" width="5" style="217" customWidth="1"/>
    <col min="7931" max="7931" width="24.21875" style="217" bestFit="1" customWidth="1"/>
    <col min="7932" max="7932" width="5" style="217" customWidth="1"/>
    <col min="7933" max="7933" width="41.88671875" style="217" bestFit="1" customWidth="1"/>
    <col min="7934" max="7934" width="9" style="217"/>
    <col min="7935" max="7935" width="5" style="217" customWidth="1"/>
    <col min="7936" max="7936" width="22.21875" style="217" bestFit="1" customWidth="1"/>
    <col min="7937" max="7937" width="5" style="217" customWidth="1"/>
    <col min="7938" max="7938" width="34" style="217" bestFit="1" customWidth="1"/>
    <col min="7939" max="7939" width="5" style="217" customWidth="1"/>
    <col min="7940" max="7940" width="44.88671875" style="217" bestFit="1" customWidth="1"/>
    <col min="7941" max="7942" width="9" style="217"/>
    <col min="7943" max="7943" width="16.33203125" style="217" bestFit="1" customWidth="1"/>
    <col min="7944" max="8181" width="9" style="217"/>
    <col min="8182" max="8182" width="11.6640625" style="217" bestFit="1" customWidth="1"/>
    <col min="8183" max="8183" width="5" style="217" customWidth="1"/>
    <col min="8184" max="8185" width="9" style="217"/>
    <col min="8186" max="8186" width="5" style="217" customWidth="1"/>
    <col min="8187" max="8187" width="24.21875" style="217" bestFit="1" customWidth="1"/>
    <col min="8188" max="8188" width="5" style="217" customWidth="1"/>
    <col min="8189" max="8189" width="41.88671875" style="217" bestFit="1" customWidth="1"/>
    <col min="8190" max="8190" width="9" style="217"/>
    <col min="8191" max="8191" width="5" style="217" customWidth="1"/>
    <col min="8192" max="8192" width="22.21875" style="217" bestFit="1" customWidth="1"/>
    <col min="8193" max="8193" width="5" style="217" customWidth="1"/>
    <col min="8194" max="8194" width="34" style="217" bestFit="1" customWidth="1"/>
    <col min="8195" max="8195" width="5" style="217" customWidth="1"/>
    <col min="8196" max="8196" width="44.88671875" style="217" bestFit="1" customWidth="1"/>
    <col min="8197" max="8198" width="9" style="217"/>
    <col min="8199" max="8199" width="16.33203125" style="217" bestFit="1" customWidth="1"/>
    <col min="8200" max="8437" width="9" style="217"/>
    <col min="8438" max="8438" width="11.6640625" style="217" bestFit="1" customWidth="1"/>
    <col min="8439" max="8439" width="5" style="217" customWidth="1"/>
    <col min="8440" max="8441" width="9" style="217"/>
    <col min="8442" max="8442" width="5" style="217" customWidth="1"/>
    <col min="8443" max="8443" width="24.21875" style="217" bestFit="1" customWidth="1"/>
    <col min="8444" max="8444" width="5" style="217" customWidth="1"/>
    <col min="8445" max="8445" width="41.88671875" style="217" bestFit="1" customWidth="1"/>
    <col min="8446" max="8446" width="9" style="217"/>
    <col min="8447" max="8447" width="5" style="217" customWidth="1"/>
    <col min="8448" max="8448" width="22.21875" style="217" bestFit="1" customWidth="1"/>
    <col min="8449" max="8449" width="5" style="217" customWidth="1"/>
    <col min="8450" max="8450" width="34" style="217" bestFit="1" customWidth="1"/>
    <col min="8451" max="8451" width="5" style="217" customWidth="1"/>
    <col min="8452" max="8452" width="44.88671875" style="217" bestFit="1" customWidth="1"/>
    <col min="8453" max="8454" width="9" style="217"/>
    <col min="8455" max="8455" width="16.33203125" style="217" bestFit="1" customWidth="1"/>
    <col min="8456" max="8693" width="9" style="217"/>
    <col min="8694" max="8694" width="11.6640625" style="217" bestFit="1" customWidth="1"/>
    <col min="8695" max="8695" width="5" style="217" customWidth="1"/>
    <col min="8696" max="8697" width="9" style="217"/>
    <col min="8698" max="8698" width="5" style="217" customWidth="1"/>
    <col min="8699" max="8699" width="24.21875" style="217" bestFit="1" customWidth="1"/>
    <col min="8700" max="8700" width="5" style="217" customWidth="1"/>
    <col min="8701" max="8701" width="41.88671875" style="217" bestFit="1" customWidth="1"/>
    <col min="8702" max="8702" width="9" style="217"/>
    <col min="8703" max="8703" width="5" style="217" customWidth="1"/>
    <col min="8704" max="8704" width="22.21875" style="217" bestFit="1" customWidth="1"/>
    <col min="8705" max="8705" width="5" style="217" customWidth="1"/>
    <col min="8706" max="8706" width="34" style="217" bestFit="1" customWidth="1"/>
    <col min="8707" max="8707" width="5" style="217" customWidth="1"/>
    <col min="8708" max="8708" width="44.88671875" style="217" bestFit="1" customWidth="1"/>
    <col min="8709" max="8710" width="9" style="217"/>
    <col min="8711" max="8711" width="16.33203125" style="217" bestFit="1" customWidth="1"/>
    <col min="8712" max="8949" width="9" style="217"/>
    <col min="8950" max="8950" width="11.6640625" style="217" bestFit="1" customWidth="1"/>
    <col min="8951" max="8951" width="5" style="217" customWidth="1"/>
    <col min="8952" max="8953" width="9" style="217"/>
    <col min="8954" max="8954" width="5" style="217" customWidth="1"/>
    <col min="8955" max="8955" width="24.21875" style="217" bestFit="1" customWidth="1"/>
    <col min="8956" max="8956" width="5" style="217" customWidth="1"/>
    <col min="8957" max="8957" width="41.88671875" style="217" bestFit="1" customWidth="1"/>
    <col min="8958" max="8958" width="9" style="217"/>
    <col min="8959" max="8959" width="5" style="217" customWidth="1"/>
    <col min="8960" max="8960" width="22.21875" style="217" bestFit="1" customWidth="1"/>
    <col min="8961" max="8961" width="5" style="217" customWidth="1"/>
    <col min="8962" max="8962" width="34" style="217" bestFit="1" customWidth="1"/>
    <col min="8963" max="8963" width="5" style="217" customWidth="1"/>
    <col min="8964" max="8964" width="44.88671875" style="217" bestFit="1" customWidth="1"/>
    <col min="8965" max="8966" width="9" style="217"/>
    <col min="8967" max="8967" width="16.33203125" style="217" bestFit="1" customWidth="1"/>
    <col min="8968" max="9205" width="9" style="217"/>
    <col min="9206" max="9206" width="11.6640625" style="217" bestFit="1" customWidth="1"/>
    <col min="9207" max="9207" width="5" style="217" customWidth="1"/>
    <col min="9208" max="9209" width="9" style="217"/>
    <col min="9210" max="9210" width="5" style="217" customWidth="1"/>
    <col min="9211" max="9211" width="24.21875" style="217" bestFit="1" customWidth="1"/>
    <col min="9212" max="9212" width="5" style="217" customWidth="1"/>
    <col min="9213" max="9213" width="41.88671875" style="217" bestFit="1" customWidth="1"/>
    <col min="9214" max="9214" width="9" style="217"/>
    <col min="9215" max="9215" width="5" style="217" customWidth="1"/>
    <col min="9216" max="9216" width="22.21875" style="217" bestFit="1" customWidth="1"/>
    <col min="9217" max="9217" width="5" style="217" customWidth="1"/>
    <col min="9218" max="9218" width="34" style="217" bestFit="1" customWidth="1"/>
    <col min="9219" max="9219" width="5" style="217" customWidth="1"/>
    <col min="9220" max="9220" width="44.88671875" style="217" bestFit="1" customWidth="1"/>
    <col min="9221" max="9222" width="9" style="217"/>
    <col min="9223" max="9223" width="16.33203125" style="217" bestFit="1" customWidth="1"/>
    <col min="9224" max="9461" width="9" style="217"/>
    <col min="9462" max="9462" width="11.6640625" style="217" bestFit="1" customWidth="1"/>
    <col min="9463" max="9463" width="5" style="217" customWidth="1"/>
    <col min="9464" max="9465" width="9" style="217"/>
    <col min="9466" max="9466" width="5" style="217" customWidth="1"/>
    <col min="9467" max="9467" width="24.21875" style="217" bestFit="1" customWidth="1"/>
    <col min="9468" max="9468" width="5" style="217" customWidth="1"/>
    <col min="9469" max="9469" width="41.88671875" style="217" bestFit="1" customWidth="1"/>
    <col min="9470" max="9470" width="9" style="217"/>
    <col min="9471" max="9471" width="5" style="217" customWidth="1"/>
    <col min="9472" max="9472" width="22.21875" style="217" bestFit="1" customWidth="1"/>
    <col min="9473" max="9473" width="5" style="217" customWidth="1"/>
    <col min="9474" max="9474" width="34" style="217" bestFit="1" customWidth="1"/>
    <col min="9475" max="9475" width="5" style="217" customWidth="1"/>
    <col min="9476" max="9476" width="44.88671875" style="217" bestFit="1" customWidth="1"/>
    <col min="9477" max="9478" width="9" style="217"/>
    <col min="9479" max="9479" width="16.33203125" style="217" bestFit="1" customWidth="1"/>
    <col min="9480" max="9717" width="9" style="217"/>
    <col min="9718" max="9718" width="11.6640625" style="217" bestFit="1" customWidth="1"/>
    <col min="9719" max="9719" width="5" style="217" customWidth="1"/>
    <col min="9720" max="9721" width="9" style="217"/>
    <col min="9722" max="9722" width="5" style="217" customWidth="1"/>
    <col min="9723" max="9723" width="24.21875" style="217" bestFit="1" customWidth="1"/>
    <col min="9724" max="9724" width="5" style="217" customWidth="1"/>
    <col min="9725" max="9725" width="41.88671875" style="217" bestFit="1" customWidth="1"/>
    <col min="9726" max="9726" width="9" style="217"/>
    <col min="9727" max="9727" width="5" style="217" customWidth="1"/>
    <col min="9728" max="9728" width="22.21875" style="217" bestFit="1" customWidth="1"/>
    <col min="9729" max="9729" width="5" style="217" customWidth="1"/>
    <col min="9730" max="9730" width="34" style="217" bestFit="1" customWidth="1"/>
    <col min="9731" max="9731" width="5" style="217" customWidth="1"/>
    <col min="9732" max="9732" width="44.88671875" style="217" bestFit="1" customWidth="1"/>
    <col min="9733" max="9734" width="9" style="217"/>
    <col min="9735" max="9735" width="16.33203125" style="217" bestFit="1" customWidth="1"/>
    <col min="9736" max="9973" width="9" style="217"/>
    <col min="9974" max="9974" width="11.6640625" style="217" bestFit="1" customWidth="1"/>
    <col min="9975" max="9975" width="5" style="217" customWidth="1"/>
    <col min="9976" max="9977" width="9" style="217"/>
    <col min="9978" max="9978" width="5" style="217" customWidth="1"/>
    <col min="9979" max="9979" width="24.21875" style="217" bestFit="1" customWidth="1"/>
    <col min="9980" max="9980" width="5" style="217" customWidth="1"/>
    <col min="9981" max="9981" width="41.88671875" style="217" bestFit="1" customWidth="1"/>
    <col min="9982" max="9982" width="9" style="217"/>
    <col min="9983" max="9983" width="5" style="217" customWidth="1"/>
    <col min="9984" max="9984" width="22.21875" style="217" bestFit="1" customWidth="1"/>
    <col min="9985" max="9985" width="5" style="217" customWidth="1"/>
    <col min="9986" max="9986" width="34" style="217" bestFit="1" customWidth="1"/>
    <col min="9987" max="9987" width="5" style="217" customWidth="1"/>
    <col min="9988" max="9988" width="44.88671875" style="217" bestFit="1" customWidth="1"/>
    <col min="9989" max="9990" width="9" style="217"/>
    <col min="9991" max="9991" width="16.33203125" style="217" bestFit="1" customWidth="1"/>
    <col min="9992" max="10229" width="9" style="217"/>
    <col min="10230" max="10230" width="11.6640625" style="217" bestFit="1" customWidth="1"/>
    <col min="10231" max="10231" width="5" style="217" customWidth="1"/>
    <col min="10232" max="10233" width="9" style="217"/>
    <col min="10234" max="10234" width="5" style="217" customWidth="1"/>
    <col min="10235" max="10235" width="24.21875" style="217" bestFit="1" customWidth="1"/>
    <col min="10236" max="10236" width="5" style="217" customWidth="1"/>
    <col min="10237" max="10237" width="41.88671875" style="217" bestFit="1" customWidth="1"/>
    <col min="10238" max="10238" width="9" style="217"/>
    <col min="10239" max="10239" width="5" style="217" customWidth="1"/>
    <col min="10240" max="10240" width="22.21875" style="217" bestFit="1" customWidth="1"/>
    <col min="10241" max="10241" width="5" style="217" customWidth="1"/>
    <col min="10242" max="10242" width="34" style="217" bestFit="1" customWidth="1"/>
    <col min="10243" max="10243" width="5" style="217" customWidth="1"/>
    <col min="10244" max="10244" width="44.88671875" style="217" bestFit="1" customWidth="1"/>
    <col min="10245" max="10246" width="9" style="217"/>
    <col min="10247" max="10247" width="16.33203125" style="217" bestFit="1" customWidth="1"/>
    <col min="10248" max="10485" width="9" style="217"/>
    <col min="10486" max="10486" width="11.6640625" style="217" bestFit="1" customWidth="1"/>
    <col min="10487" max="10487" width="5" style="217" customWidth="1"/>
    <col min="10488" max="10489" width="9" style="217"/>
    <col min="10490" max="10490" width="5" style="217" customWidth="1"/>
    <col min="10491" max="10491" width="24.21875" style="217" bestFit="1" customWidth="1"/>
    <col min="10492" max="10492" width="5" style="217" customWidth="1"/>
    <col min="10493" max="10493" width="41.88671875" style="217" bestFit="1" customWidth="1"/>
    <col min="10494" max="10494" width="9" style="217"/>
    <col min="10495" max="10495" width="5" style="217" customWidth="1"/>
    <col min="10496" max="10496" width="22.21875" style="217" bestFit="1" customWidth="1"/>
    <col min="10497" max="10497" width="5" style="217" customWidth="1"/>
    <col min="10498" max="10498" width="34" style="217" bestFit="1" customWidth="1"/>
    <col min="10499" max="10499" width="5" style="217" customWidth="1"/>
    <col min="10500" max="10500" width="44.88671875" style="217" bestFit="1" customWidth="1"/>
    <col min="10501" max="10502" width="9" style="217"/>
    <col min="10503" max="10503" width="16.33203125" style="217" bestFit="1" customWidth="1"/>
    <col min="10504" max="10741" width="9" style="217"/>
    <col min="10742" max="10742" width="11.6640625" style="217" bestFit="1" customWidth="1"/>
    <col min="10743" max="10743" width="5" style="217" customWidth="1"/>
    <col min="10744" max="10745" width="9" style="217"/>
    <col min="10746" max="10746" width="5" style="217" customWidth="1"/>
    <col min="10747" max="10747" width="24.21875" style="217" bestFit="1" customWidth="1"/>
    <col min="10748" max="10748" width="5" style="217" customWidth="1"/>
    <col min="10749" max="10749" width="41.88671875" style="217" bestFit="1" customWidth="1"/>
    <col min="10750" max="10750" width="9" style="217"/>
    <col min="10751" max="10751" width="5" style="217" customWidth="1"/>
    <col min="10752" max="10752" width="22.21875" style="217" bestFit="1" customWidth="1"/>
    <col min="10753" max="10753" width="5" style="217" customWidth="1"/>
    <col min="10754" max="10754" width="34" style="217" bestFit="1" customWidth="1"/>
    <col min="10755" max="10755" width="5" style="217" customWidth="1"/>
    <col min="10756" max="10756" width="44.88671875" style="217" bestFit="1" customWidth="1"/>
    <col min="10757" max="10758" width="9" style="217"/>
    <col min="10759" max="10759" width="16.33203125" style="217" bestFit="1" customWidth="1"/>
    <col min="10760" max="10997" width="9" style="217"/>
    <col min="10998" max="10998" width="11.6640625" style="217" bestFit="1" customWidth="1"/>
    <col min="10999" max="10999" width="5" style="217" customWidth="1"/>
    <col min="11000" max="11001" width="9" style="217"/>
    <col min="11002" max="11002" width="5" style="217" customWidth="1"/>
    <col min="11003" max="11003" width="24.21875" style="217" bestFit="1" customWidth="1"/>
    <col min="11004" max="11004" width="5" style="217" customWidth="1"/>
    <col min="11005" max="11005" width="41.88671875" style="217" bestFit="1" customWidth="1"/>
    <col min="11006" max="11006" width="9" style="217"/>
    <col min="11007" max="11007" width="5" style="217" customWidth="1"/>
    <col min="11008" max="11008" width="22.21875" style="217" bestFit="1" customWidth="1"/>
    <col min="11009" max="11009" width="5" style="217" customWidth="1"/>
    <col min="11010" max="11010" width="34" style="217" bestFit="1" customWidth="1"/>
    <col min="11011" max="11011" width="5" style="217" customWidth="1"/>
    <col min="11012" max="11012" width="44.88671875" style="217" bestFit="1" customWidth="1"/>
    <col min="11013" max="11014" width="9" style="217"/>
    <col min="11015" max="11015" width="16.33203125" style="217" bestFit="1" customWidth="1"/>
    <col min="11016" max="11253" width="9" style="217"/>
    <col min="11254" max="11254" width="11.6640625" style="217" bestFit="1" customWidth="1"/>
    <col min="11255" max="11255" width="5" style="217" customWidth="1"/>
    <col min="11256" max="11257" width="9" style="217"/>
    <col min="11258" max="11258" width="5" style="217" customWidth="1"/>
    <col min="11259" max="11259" width="24.21875" style="217" bestFit="1" customWidth="1"/>
    <col min="11260" max="11260" width="5" style="217" customWidth="1"/>
    <col min="11261" max="11261" width="41.88671875" style="217" bestFit="1" customWidth="1"/>
    <col min="11262" max="11262" width="9" style="217"/>
    <col min="11263" max="11263" width="5" style="217" customWidth="1"/>
    <col min="11264" max="11264" width="22.21875" style="217" bestFit="1" customWidth="1"/>
    <col min="11265" max="11265" width="5" style="217" customWidth="1"/>
    <col min="11266" max="11266" width="34" style="217" bestFit="1" customWidth="1"/>
    <col min="11267" max="11267" width="5" style="217" customWidth="1"/>
    <col min="11268" max="11268" width="44.88671875" style="217" bestFit="1" customWidth="1"/>
    <col min="11269" max="11270" width="9" style="217"/>
    <col min="11271" max="11271" width="16.33203125" style="217" bestFit="1" customWidth="1"/>
    <col min="11272" max="11509" width="9" style="217"/>
    <col min="11510" max="11510" width="11.6640625" style="217" bestFit="1" customWidth="1"/>
    <col min="11511" max="11511" width="5" style="217" customWidth="1"/>
    <col min="11512" max="11513" width="9" style="217"/>
    <col min="11514" max="11514" width="5" style="217" customWidth="1"/>
    <col min="11515" max="11515" width="24.21875" style="217" bestFit="1" customWidth="1"/>
    <col min="11516" max="11516" width="5" style="217" customWidth="1"/>
    <col min="11517" max="11517" width="41.88671875" style="217" bestFit="1" customWidth="1"/>
    <col min="11518" max="11518" width="9" style="217"/>
    <col min="11519" max="11519" width="5" style="217" customWidth="1"/>
    <col min="11520" max="11520" width="22.21875" style="217" bestFit="1" customWidth="1"/>
    <col min="11521" max="11521" width="5" style="217" customWidth="1"/>
    <col min="11522" max="11522" width="34" style="217" bestFit="1" customWidth="1"/>
    <col min="11523" max="11523" width="5" style="217" customWidth="1"/>
    <col min="11524" max="11524" width="44.88671875" style="217" bestFit="1" customWidth="1"/>
    <col min="11525" max="11526" width="9" style="217"/>
    <col min="11527" max="11527" width="16.33203125" style="217" bestFit="1" customWidth="1"/>
    <col min="11528" max="11765" width="9" style="217"/>
    <col min="11766" max="11766" width="11.6640625" style="217" bestFit="1" customWidth="1"/>
    <col min="11767" max="11767" width="5" style="217" customWidth="1"/>
    <col min="11768" max="11769" width="9" style="217"/>
    <col min="11770" max="11770" width="5" style="217" customWidth="1"/>
    <col min="11771" max="11771" width="24.21875" style="217" bestFit="1" customWidth="1"/>
    <col min="11772" max="11772" width="5" style="217" customWidth="1"/>
    <col min="11773" max="11773" width="41.88671875" style="217" bestFit="1" customWidth="1"/>
    <col min="11774" max="11774" width="9" style="217"/>
    <col min="11775" max="11775" width="5" style="217" customWidth="1"/>
    <col min="11776" max="11776" width="22.21875" style="217" bestFit="1" customWidth="1"/>
    <col min="11777" max="11777" width="5" style="217" customWidth="1"/>
    <col min="11778" max="11778" width="34" style="217" bestFit="1" customWidth="1"/>
    <col min="11779" max="11779" width="5" style="217" customWidth="1"/>
    <col min="11780" max="11780" width="44.88671875" style="217" bestFit="1" customWidth="1"/>
    <col min="11781" max="11782" width="9" style="217"/>
    <col min="11783" max="11783" width="16.33203125" style="217" bestFit="1" customWidth="1"/>
    <col min="11784" max="12021" width="9" style="217"/>
    <col min="12022" max="12022" width="11.6640625" style="217" bestFit="1" customWidth="1"/>
    <col min="12023" max="12023" width="5" style="217" customWidth="1"/>
    <col min="12024" max="12025" width="9" style="217"/>
    <col min="12026" max="12026" width="5" style="217" customWidth="1"/>
    <col min="12027" max="12027" width="24.21875" style="217" bestFit="1" customWidth="1"/>
    <col min="12028" max="12028" width="5" style="217" customWidth="1"/>
    <col min="12029" max="12029" width="41.88671875" style="217" bestFit="1" customWidth="1"/>
    <col min="12030" max="12030" width="9" style="217"/>
    <col min="12031" max="12031" width="5" style="217" customWidth="1"/>
    <col min="12032" max="12032" width="22.21875" style="217" bestFit="1" customWidth="1"/>
    <col min="12033" max="12033" width="5" style="217" customWidth="1"/>
    <col min="12034" max="12034" width="34" style="217" bestFit="1" customWidth="1"/>
    <col min="12035" max="12035" width="5" style="217" customWidth="1"/>
    <col min="12036" max="12036" width="44.88671875" style="217" bestFit="1" customWidth="1"/>
    <col min="12037" max="12038" width="9" style="217"/>
    <col min="12039" max="12039" width="16.33203125" style="217" bestFit="1" customWidth="1"/>
    <col min="12040" max="12277" width="9" style="217"/>
    <col min="12278" max="12278" width="11.6640625" style="217" bestFit="1" customWidth="1"/>
    <col min="12279" max="12279" width="5" style="217" customWidth="1"/>
    <col min="12280" max="12281" width="9" style="217"/>
    <col min="12282" max="12282" width="5" style="217" customWidth="1"/>
    <col min="12283" max="12283" width="24.21875" style="217" bestFit="1" customWidth="1"/>
    <col min="12284" max="12284" width="5" style="217" customWidth="1"/>
    <col min="12285" max="12285" width="41.88671875" style="217" bestFit="1" customWidth="1"/>
    <col min="12286" max="12286" width="9" style="217"/>
    <col min="12287" max="12287" width="5" style="217" customWidth="1"/>
    <col min="12288" max="12288" width="22.21875" style="217" bestFit="1" customWidth="1"/>
    <col min="12289" max="12289" width="5" style="217" customWidth="1"/>
    <col min="12290" max="12290" width="34" style="217" bestFit="1" customWidth="1"/>
    <col min="12291" max="12291" width="5" style="217" customWidth="1"/>
    <col min="12292" max="12292" width="44.88671875" style="217" bestFit="1" customWidth="1"/>
    <col min="12293" max="12294" width="9" style="217"/>
    <col min="12295" max="12295" width="16.33203125" style="217" bestFit="1" customWidth="1"/>
    <col min="12296" max="12533" width="9" style="217"/>
    <col min="12534" max="12534" width="11.6640625" style="217" bestFit="1" customWidth="1"/>
    <col min="12535" max="12535" width="5" style="217" customWidth="1"/>
    <col min="12536" max="12537" width="9" style="217"/>
    <col min="12538" max="12538" width="5" style="217" customWidth="1"/>
    <col min="12539" max="12539" width="24.21875" style="217" bestFit="1" customWidth="1"/>
    <col min="12540" max="12540" width="5" style="217" customWidth="1"/>
    <col min="12541" max="12541" width="41.88671875" style="217" bestFit="1" customWidth="1"/>
    <col min="12542" max="12542" width="9" style="217"/>
    <col min="12543" max="12543" width="5" style="217" customWidth="1"/>
    <col min="12544" max="12544" width="22.21875" style="217" bestFit="1" customWidth="1"/>
    <col min="12545" max="12545" width="5" style="217" customWidth="1"/>
    <col min="12546" max="12546" width="34" style="217" bestFit="1" customWidth="1"/>
    <col min="12547" max="12547" width="5" style="217" customWidth="1"/>
    <col min="12548" max="12548" width="44.88671875" style="217" bestFit="1" customWidth="1"/>
    <col min="12549" max="12550" width="9" style="217"/>
    <col min="12551" max="12551" width="16.33203125" style="217" bestFit="1" customWidth="1"/>
    <col min="12552" max="12789" width="9" style="217"/>
    <col min="12790" max="12790" width="11.6640625" style="217" bestFit="1" customWidth="1"/>
    <col min="12791" max="12791" width="5" style="217" customWidth="1"/>
    <col min="12792" max="12793" width="9" style="217"/>
    <col min="12794" max="12794" width="5" style="217" customWidth="1"/>
    <col min="12795" max="12795" width="24.21875" style="217" bestFit="1" customWidth="1"/>
    <col min="12796" max="12796" width="5" style="217" customWidth="1"/>
    <col min="12797" max="12797" width="41.88671875" style="217" bestFit="1" customWidth="1"/>
    <col min="12798" max="12798" width="9" style="217"/>
    <col min="12799" max="12799" width="5" style="217" customWidth="1"/>
    <col min="12800" max="12800" width="22.21875" style="217" bestFit="1" customWidth="1"/>
    <col min="12801" max="12801" width="5" style="217" customWidth="1"/>
    <col min="12802" max="12802" width="34" style="217" bestFit="1" customWidth="1"/>
    <col min="12803" max="12803" width="5" style="217" customWidth="1"/>
    <col min="12804" max="12804" width="44.88671875" style="217" bestFit="1" customWidth="1"/>
    <col min="12805" max="12806" width="9" style="217"/>
    <col min="12807" max="12807" width="16.33203125" style="217" bestFit="1" customWidth="1"/>
    <col min="12808" max="13045" width="9" style="217"/>
    <col min="13046" max="13046" width="11.6640625" style="217" bestFit="1" customWidth="1"/>
    <col min="13047" max="13047" width="5" style="217" customWidth="1"/>
    <col min="13048" max="13049" width="9" style="217"/>
    <col min="13050" max="13050" width="5" style="217" customWidth="1"/>
    <col min="13051" max="13051" width="24.21875" style="217" bestFit="1" customWidth="1"/>
    <col min="13052" max="13052" width="5" style="217" customWidth="1"/>
    <col min="13053" max="13053" width="41.88671875" style="217" bestFit="1" customWidth="1"/>
    <col min="13054" max="13054" width="9" style="217"/>
    <col min="13055" max="13055" width="5" style="217" customWidth="1"/>
    <col min="13056" max="13056" width="22.21875" style="217" bestFit="1" customWidth="1"/>
    <col min="13057" max="13057" width="5" style="217" customWidth="1"/>
    <col min="13058" max="13058" width="34" style="217" bestFit="1" customWidth="1"/>
    <col min="13059" max="13059" width="5" style="217" customWidth="1"/>
    <col min="13060" max="13060" width="44.88671875" style="217" bestFit="1" customWidth="1"/>
    <col min="13061" max="13062" width="9" style="217"/>
    <col min="13063" max="13063" width="16.33203125" style="217" bestFit="1" customWidth="1"/>
    <col min="13064" max="13301" width="9" style="217"/>
    <col min="13302" max="13302" width="11.6640625" style="217" bestFit="1" customWidth="1"/>
    <col min="13303" max="13303" width="5" style="217" customWidth="1"/>
    <col min="13304" max="13305" width="9" style="217"/>
    <col min="13306" max="13306" width="5" style="217" customWidth="1"/>
    <col min="13307" max="13307" width="24.21875" style="217" bestFit="1" customWidth="1"/>
    <col min="13308" max="13308" width="5" style="217" customWidth="1"/>
    <col min="13309" max="13309" width="41.88671875" style="217" bestFit="1" customWidth="1"/>
    <col min="13310" max="13310" width="9" style="217"/>
    <col min="13311" max="13311" width="5" style="217" customWidth="1"/>
    <col min="13312" max="13312" width="22.21875" style="217" bestFit="1" customWidth="1"/>
    <col min="13313" max="13313" width="5" style="217" customWidth="1"/>
    <col min="13314" max="13314" width="34" style="217" bestFit="1" customWidth="1"/>
    <col min="13315" max="13315" width="5" style="217" customWidth="1"/>
    <col min="13316" max="13316" width="44.88671875" style="217" bestFit="1" customWidth="1"/>
    <col min="13317" max="13318" width="9" style="217"/>
    <col min="13319" max="13319" width="16.33203125" style="217" bestFit="1" customWidth="1"/>
    <col min="13320" max="13557" width="9" style="217"/>
    <col min="13558" max="13558" width="11.6640625" style="217" bestFit="1" customWidth="1"/>
    <col min="13559" max="13559" width="5" style="217" customWidth="1"/>
    <col min="13560" max="13561" width="9" style="217"/>
    <col min="13562" max="13562" width="5" style="217" customWidth="1"/>
    <col min="13563" max="13563" width="24.21875" style="217" bestFit="1" customWidth="1"/>
    <col min="13564" max="13564" width="5" style="217" customWidth="1"/>
    <col min="13565" max="13565" width="41.88671875" style="217" bestFit="1" customWidth="1"/>
    <col min="13566" max="13566" width="9" style="217"/>
    <col min="13567" max="13567" width="5" style="217" customWidth="1"/>
    <col min="13568" max="13568" width="22.21875" style="217" bestFit="1" customWidth="1"/>
    <col min="13569" max="13569" width="5" style="217" customWidth="1"/>
    <col min="13570" max="13570" width="34" style="217" bestFit="1" customWidth="1"/>
    <col min="13571" max="13571" width="5" style="217" customWidth="1"/>
    <col min="13572" max="13572" width="44.88671875" style="217" bestFit="1" customWidth="1"/>
    <col min="13573" max="13574" width="9" style="217"/>
    <col min="13575" max="13575" width="16.33203125" style="217" bestFit="1" customWidth="1"/>
    <col min="13576" max="13813" width="9" style="217"/>
    <col min="13814" max="13814" width="11.6640625" style="217" bestFit="1" customWidth="1"/>
    <col min="13815" max="13815" width="5" style="217" customWidth="1"/>
    <col min="13816" max="13817" width="9" style="217"/>
    <col min="13818" max="13818" width="5" style="217" customWidth="1"/>
    <col min="13819" max="13819" width="24.21875" style="217" bestFit="1" customWidth="1"/>
    <col min="13820" max="13820" width="5" style="217" customWidth="1"/>
    <col min="13821" max="13821" width="41.88671875" style="217" bestFit="1" customWidth="1"/>
    <col min="13822" max="13822" width="9" style="217"/>
    <col min="13823" max="13823" width="5" style="217" customWidth="1"/>
    <col min="13824" max="13824" width="22.21875" style="217" bestFit="1" customWidth="1"/>
    <col min="13825" max="13825" width="5" style="217" customWidth="1"/>
    <col min="13826" max="13826" width="34" style="217" bestFit="1" customWidth="1"/>
    <col min="13827" max="13827" width="5" style="217" customWidth="1"/>
    <col min="13828" max="13828" width="44.88671875" style="217" bestFit="1" customWidth="1"/>
    <col min="13829" max="13830" width="9" style="217"/>
    <col min="13831" max="13831" width="16.33203125" style="217" bestFit="1" customWidth="1"/>
    <col min="13832" max="14069" width="9" style="217"/>
    <col min="14070" max="14070" width="11.6640625" style="217" bestFit="1" customWidth="1"/>
    <col min="14071" max="14071" width="5" style="217" customWidth="1"/>
    <col min="14072" max="14073" width="9" style="217"/>
    <col min="14074" max="14074" width="5" style="217" customWidth="1"/>
    <col min="14075" max="14075" width="24.21875" style="217" bestFit="1" customWidth="1"/>
    <col min="14076" max="14076" width="5" style="217" customWidth="1"/>
    <col min="14077" max="14077" width="41.88671875" style="217" bestFit="1" customWidth="1"/>
    <col min="14078" max="14078" width="9" style="217"/>
    <col min="14079" max="14079" width="5" style="217" customWidth="1"/>
    <col min="14080" max="14080" width="22.21875" style="217" bestFit="1" customWidth="1"/>
    <col min="14081" max="14081" width="5" style="217" customWidth="1"/>
    <col min="14082" max="14082" width="34" style="217" bestFit="1" customWidth="1"/>
    <col min="14083" max="14083" width="5" style="217" customWidth="1"/>
    <col min="14084" max="14084" width="44.88671875" style="217" bestFit="1" customWidth="1"/>
    <col min="14085" max="14086" width="9" style="217"/>
    <col min="14087" max="14087" width="16.33203125" style="217" bestFit="1" customWidth="1"/>
    <col min="14088" max="14325" width="9" style="217"/>
    <col min="14326" max="14326" width="11.6640625" style="217" bestFit="1" customWidth="1"/>
    <col min="14327" max="14327" width="5" style="217" customWidth="1"/>
    <col min="14328" max="14329" width="9" style="217"/>
    <col min="14330" max="14330" width="5" style="217" customWidth="1"/>
    <col min="14331" max="14331" width="24.21875" style="217" bestFit="1" customWidth="1"/>
    <col min="14332" max="14332" width="5" style="217" customWidth="1"/>
    <col min="14333" max="14333" width="41.88671875" style="217" bestFit="1" customWidth="1"/>
    <col min="14334" max="14334" width="9" style="217"/>
    <col min="14335" max="14335" width="5" style="217" customWidth="1"/>
    <col min="14336" max="14336" width="22.21875" style="217" bestFit="1" customWidth="1"/>
    <col min="14337" max="14337" width="5" style="217" customWidth="1"/>
    <col min="14338" max="14338" width="34" style="217" bestFit="1" customWidth="1"/>
    <col min="14339" max="14339" width="5" style="217" customWidth="1"/>
    <col min="14340" max="14340" width="44.88671875" style="217" bestFit="1" customWidth="1"/>
    <col min="14341" max="14342" width="9" style="217"/>
    <col min="14343" max="14343" width="16.33203125" style="217" bestFit="1" customWidth="1"/>
    <col min="14344" max="14581" width="9" style="217"/>
    <col min="14582" max="14582" width="11.6640625" style="217" bestFit="1" customWidth="1"/>
    <col min="14583" max="14583" width="5" style="217" customWidth="1"/>
    <col min="14584" max="14585" width="9" style="217"/>
    <col min="14586" max="14586" width="5" style="217" customWidth="1"/>
    <col min="14587" max="14587" width="24.21875" style="217" bestFit="1" customWidth="1"/>
    <col min="14588" max="14588" width="5" style="217" customWidth="1"/>
    <col min="14589" max="14589" width="41.88671875" style="217" bestFit="1" customWidth="1"/>
    <col min="14590" max="14590" width="9" style="217"/>
    <col min="14591" max="14591" width="5" style="217" customWidth="1"/>
    <col min="14592" max="14592" width="22.21875" style="217" bestFit="1" customWidth="1"/>
    <col min="14593" max="14593" width="5" style="217" customWidth="1"/>
    <col min="14594" max="14594" width="34" style="217" bestFit="1" customWidth="1"/>
    <col min="14595" max="14595" width="5" style="217" customWidth="1"/>
    <col min="14596" max="14596" width="44.88671875" style="217" bestFit="1" customWidth="1"/>
    <col min="14597" max="14598" width="9" style="217"/>
    <col min="14599" max="14599" width="16.33203125" style="217" bestFit="1" customWidth="1"/>
    <col min="14600" max="14837" width="9" style="217"/>
    <col min="14838" max="14838" width="11.6640625" style="217" bestFit="1" customWidth="1"/>
    <col min="14839" max="14839" width="5" style="217" customWidth="1"/>
    <col min="14840" max="14841" width="9" style="217"/>
    <col min="14842" max="14842" width="5" style="217" customWidth="1"/>
    <col min="14843" max="14843" width="24.21875" style="217" bestFit="1" customWidth="1"/>
    <col min="14844" max="14844" width="5" style="217" customWidth="1"/>
    <col min="14845" max="14845" width="41.88671875" style="217" bestFit="1" customWidth="1"/>
    <col min="14846" max="14846" width="9" style="217"/>
    <col min="14847" max="14847" width="5" style="217" customWidth="1"/>
    <col min="14848" max="14848" width="22.21875" style="217" bestFit="1" customWidth="1"/>
    <col min="14849" max="14849" width="5" style="217" customWidth="1"/>
    <col min="14850" max="14850" width="34" style="217" bestFit="1" customWidth="1"/>
    <col min="14851" max="14851" width="5" style="217" customWidth="1"/>
    <col min="14852" max="14852" width="44.88671875" style="217" bestFit="1" customWidth="1"/>
    <col min="14853" max="14854" width="9" style="217"/>
    <col min="14855" max="14855" width="16.33203125" style="217" bestFit="1" customWidth="1"/>
    <col min="14856" max="15093" width="9" style="217"/>
    <col min="15094" max="15094" width="11.6640625" style="217" bestFit="1" customWidth="1"/>
    <col min="15095" max="15095" width="5" style="217" customWidth="1"/>
    <col min="15096" max="15097" width="9" style="217"/>
    <col min="15098" max="15098" width="5" style="217" customWidth="1"/>
    <col min="15099" max="15099" width="24.21875" style="217" bestFit="1" customWidth="1"/>
    <col min="15100" max="15100" width="5" style="217" customWidth="1"/>
    <col min="15101" max="15101" width="41.88671875" style="217" bestFit="1" customWidth="1"/>
    <col min="15102" max="15102" width="9" style="217"/>
    <col min="15103" max="15103" width="5" style="217" customWidth="1"/>
    <col min="15104" max="15104" width="22.21875" style="217" bestFit="1" customWidth="1"/>
    <col min="15105" max="15105" width="5" style="217" customWidth="1"/>
    <col min="15106" max="15106" width="34" style="217" bestFit="1" customWidth="1"/>
    <col min="15107" max="15107" width="5" style="217" customWidth="1"/>
    <col min="15108" max="15108" width="44.88671875" style="217" bestFit="1" customWidth="1"/>
    <col min="15109" max="15110" width="9" style="217"/>
    <col min="15111" max="15111" width="16.33203125" style="217" bestFit="1" customWidth="1"/>
    <col min="15112" max="15349" width="9" style="217"/>
    <col min="15350" max="15350" width="11.6640625" style="217" bestFit="1" customWidth="1"/>
    <col min="15351" max="15351" width="5" style="217" customWidth="1"/>
    <col min="15352" max="15353" width="9" style="217"/>
    <col min="15354" max="15354" width="5" style="217" customWidth="1"/>
    <col min="15355" max="15355" width="24.21875" style="217" bestFit="1" customWidth="1"/>
    <col min="15356" max="15356" width="5" style="217" customWidth="1"/>
    <col min="15357" max="15357" width="41.88671875" style="217" bestFit="1" customWidth="1"/>
    <col min="15358" max="15358" width="9" style="217"/>
    <col min="15359" max="15359" width="5" style="217" customWidth="1"/>
    <col min="15360" max="15360" width="22.21875" style="217" bestFit="1" customWidth="1"/>
    <col min="15361" max="15361" width="5" style="217" customWidth="1"/>
    <col min="15362" max="15362" width="34" style="217" bestFit="1" customWidth="1"/>
    <col min="15363" max="15363" width="5" style="217" customWidth="1"/>
    <col min="15364" max="15364" width="44.88671875" style="217" bestFit="1" customWidth="1"/>
    <col min="15365" max="15366" width="9" style="217"/>
    <col min="15367" max="15367" width="16.33203125" style="217" bestFit="1" customWidth="1"/>
    <col min="15368" max="15605" width="9" style="217"/>
    <col min="15606" max="15606" width="11.6640625" style="217" bestFit="1" customWidth="1"/>
    <col min="15607" max="15607" width="5" style="217" customWidth="1"/>
    <col min="15608" max="15609" width="9" style="217"/>
    <col min="15610" max="15610" width="5" style="217" customWidth="1"/>
    <col min="15611" max="15611" width="24.21875" style="217" bestFit="1" customWidth="1"/>
    <col min="15612" max="15612" width="5" style="217" customWidth="1"/>
    <col min="15613" max="15613" width="41.88671875" style="217" bestFit="1" customWidth="1"/>
    <col min="15614" max="15614" width="9" style="217"/>
    <col min="15615" max="15615" width="5" style="217" customWidth="1"/>
    <col min="15616" max="15616" width="22.21875" style="217" bestFit="1" customWidth="1"/>
    <col min="15617" max="15617" width="5" style="217" customWidth="1"/>
    <col min="15618" max="15618" width="34" style="217" bestFit="1" customWidth="1"/>
    <col min="15619" max="15619" width="5" style="217" customWidth="1"/>
    <col min="15620" max="15620" width="44.88671875" style="217" bestFit="1" customWidth="1"/>
    <col min="15621" max="15622" width="9" style="217"/>
    <col min="15623" max="15623" width="16.33203125" style="217" bestFit="1" customWidth="1"/>
    <col min="15624" max="15861" width="9" style="217"/>
    <col min="15862" max="15862" width="11.6640625" style="217" bestFit="1" customWidth="1"/>
    <col min="15863" max="15863" width="5" style="217" customWidth="1"/>
    <col min="15864" max="15865" width="9" style="217"/>
    <col min="15866" max="15866" width="5" style="217" customWidth="1"/>
    <col min="15867" max="15867" width="24.21875" style="217" bestFit="1" customWidth="1"/>
    <col min="15868" max="15868" width="5" style="217" customWidth="1"/>
    <col min="15869" max="15869" width="41.88671875" style="217" bestFit="1" customWidth="1"/>
    <col min="15870" max="15870" width="9" style="217"/>
    <col min="15871" max="15871" width="5" style="217" customWidth="1"/>
    <col min="15872" max="15872" width="22.21875" style="217" bestFit="1" customWidth="1"/>
    <col min="15873" max="15873" width="5" style="217" customWidth="1"/>
    <col min="15874" max="15874" width="34" style="217" bestFit="1" customWidth="1"/>
    <col min="15875" max="15875" width="5" style="217" customWidth="1"/>
    <col min="15876" max="15876" width="44.88671875" style="217" bestFit="1" customWidth="1"/>
    <col min="15877" max="15878" width="9" style="217"/>
    <col min="15879" max="15879" width="16.33203125" style="217" bestFit="1" customWidth="1"/>
    <col min="15880" max="16117" width="9" style="217"/>
    <col min="16118" max="16118" width="11.6640625" style="217" bestFit="1" customWidth="1"/>
    <col min="16119" max="16119" width="5" style="217" customWidth="1"/>
    <col min="16120" max="16121" width="9" style="217"/>
    <col min="16122" max="16122" width="5" style="217" customWidth="1"/>
    <col min="16123" max="16123" width="24.21875" style="217" bestFit="1" customWidth="1"/>
    <col min="16124" max="16124" width="5" style="217" customWidth="1"/>
    <col min="16125" max="16125" width="41.88671875" style="217" bestFit="1" customWidth="1"/>
    <col min="16126" max="16126" width="9" style="217"/>
    <col min="16127" max="16127" width="5" style="217" customWidth="1"/>
    <col min="16128" max="16128" width="22.21875" style="217" bestFit="1" customWidth="1"/>
    <col min="16129" max="16129" width="5" style="217" customWidth="1"/>
    <col min="16130" max="16130" width="34" style="217" bestFit="1" customWidth="1"/>
    <col min="16131" max="16131" width="5" style="217" customWidth="1"/>
    <col min="16132" max="16132" width="44.88671875" style="217" bestFit="1" customWidth="1"/>
    <col min="16133" max="16134" width="9" style="217"/>
    <col min="16135" max="16135" width="16.33203125" style="217" bestFit="1" customWidth="1"/>
    <col min="16136" max="16384" width="9" style="217"/>
  </cols>
  <sheetData>
    <row r="1" spans="1:14" ht="12.75" customHeight="1" thickBot="1">
      <c r="A1" s="216" t="s">
        <v>47</v>
      </c>
      <c r="C1" s="218" t="s">
        <v>404</v>
      </c>
      <c r="D1" s="219" t="s">
        <v>375</v>
      </c>
      <c r="E1" s="220" t="s">
        <v>185</v>
      </c>
      <c r="F1" s="219" t="s">
        <v>186</v>
      </c>
      <c r="G1" s="221" t="s">
        <v>185</v>
      </c>
      <c r="H1" s="222" t="s">
        <v>378</v>
      </c>
      <c r="I1" s="223"/>
      <c r="J1" s="298"/>
      <c r="K1" s="224"/>
      <c r="L1" s="225" t="s">
        <v>409</v>
      </c>
    </row>
    <row r="2" spans="1:14" ht="12" customHeight="1" thickBot="1">
      <c r="A2" s="226" t="s">
        <v>392</v>
      </c>
      <c r="C2" s="227" t="s">
        <v>399</v>
      </c>
      <c r="D2" s="219"/>
      <c r="E2" s="220"/>
      <c r="F2" s="219"/>
      <c r="G2" s="221"/>
      <c r="H2" s="222"/>
      <c r="I2" s="223"/>
      <c r="J2" s="298"/>
      <c r="K2" s="228"/>
      <c r="L2" s="228" t="str">
        <f>IF(K2&gt;0,C2,"")</f>
        <v/>
      </c>
    </row>
    <row r="3" spans="1:14" ht="12.75" customHeight="1">
      <c r="A3" s="226" t="s">
        <v>399</v>
      </c>
      <c r="C3" s="229" t="s">
        <v>49</v>
      </c>
      <c r="D3" s="230">
        <v>1650</v>
      </c>
      <c r="E3" s="231" t="s">
        <v>187</v>
      </c>
      <c r="F3" s="230">
        <f>ROUNDDOWN(D3/2,-1)</f>
        <v>820</v>
      </c>
      <c r="G3" s="232" t="s">
        <v>281</v>
      </c>
      <c r="H3" s="233" t="s">
        <v>384</v>
      </c>
      <c r="I3" s="234"/>
      <c r="J3" s="298" t="b">
        <v>0</v>
      </c>
      <c r="K3" s="224">
        <f>IF(J3=TRUE,COUNTIF(J$3:J3,TRUE),0)</f>
        <v>0</v>
      </c>
      <c r="L3" s="228" t="str">
        <f>IF(K3&gt;=1,C3,"")</f>
        <v/>
      </c>
    </row>
    <row r="4" spans="1:14" ht="12.75" customHeight="1">
      <c r="A4" s="235" t="s">
        <v>51</v>
      </c>
      <c r="C4" s="236" t="s">
        <v>52</v>
      </c>
      <c r="D4" s="237">
        <v>1980</v>
      </c>
      <c r="E4" s="238" t="s">
        <v>188</v>
      </c>
      <c r="F4" s="237">
        <f t="shared" ref="F4:F6" si="0">ROUNDDOWN(D4/2,-1)</f>
        <v>990</v>
      </c>
      <c r="G4" s="239" t="s">
        <v>282</v>
      </c>
      <c r="H4" s="233" t="s">
        <v>384</v>
      </c>
      <c r="I4" s="234"/>
      <c r="J4" s="298" t="b">
        <v>0</v>
      </c>
      <c r="K4" s="224">
        <f>IF(J4=TRUE,COUNTIF(J$3:J4,TRUE),0)</f>
        <v>0</v>
      </c>
      <c r="L4" s="228" t="str">
        <f>IF(K4&gt;=1,C4,"")</f>
        <v/>
      </c>
    </row>
    <row r="5" spans="1:14" ht="12" customHeight="1">
      <c r="A5" s="235" t="s">
        <v>54</v>
      </c>
      <c r="C5" s="236" t="s">
        <v>55</v>
      </c>
      <c r="D5" s="240">
        <v>1870</v>
      </c>
      <c r="E5" s="241" t="s">
        <v>189</v>
      </c>
      <c r="F5" s="240">
        <f t="shared" ref="F5" si="1">ROUNDDOWN(D5/2,-1)</f>
        <v>930</v>
      </c>
      <c r="G5" s="242" t="s">
        <v>283</v>
      </c>
      <c r="H5" s="233" t="s">
        <v>384</v>
      </c>
      <c r="I5" s="234"/>
      <c r="J5" s="298" t="b">
        <v>0</v>
      </c>
      <c r="K5" s="224">
        <f>IF(J5=TRUE,COUNTIF(J$3:J5,TRUE),0)</f>
        <v>0</v>
      </c>
      <c r="L5" s="228" t="str">
        <f>IF(K5&gt;=1,C5,"")</f>
        <v/>
      </c>
    </row>
    <row r="6" spans="1:14" ht="12" customHeight="1" thickBot="1">
      <c r="A6" s="235" t="s">
        <v>57</v>
      </c>
      <c r="C6" s="236" t="s">
        <v>478</v>
      </c>
      <c r="D6" s="240">
        <v>1760</v>
      </c>
      <c r="E6" s="256">
        <v>5104</v>
      </c>
      <c r="F6" s="255">
        <f t="shared" si="0"/>
        <v>880</v>
      </c>
      <c r="G6" s="257">
        <v>7104</v>
      </c>
      <c r="H6" s="233" t="s">
        <v>384</v>
      </c>
      <c r="I6" s="234"/>
      <c r="J6" s="298" t="b">
        <v>0</v>
      </c>
      <c r="K6" s="224">
        <f>IF(J6=TRUE,COUNTIF(J$3:J6,TRUE),0)</f>
        <v>0</v>
      </c>
      <c r="L6" s="228" t="str">
        <f>IF(K6&gt;=1,C6,"")</f>
        <v/>
      </c>
    </row>
    <row r="7" spans="1:14" ht="12.75" customHeight="1" thickBot="1">
      <c r="A7" s="248" t="s">
        <v>60</v>
      </c>
      <c r="C7" s="227" t="s">
        <v>398</v>
      </c>
      <c r="D7" s="243"/>
      <c r="E7" s="244"/>
      <c r="F7" s="245"/>
      <c r="G7" s="246"/>
      <c r="H7" s="247"/>
      <c r="I7" s="223"/>
      <c r="J7" s="298"/>
      <c r="K7" s="224">
        <f>IF(J7=TRUE,COUNTIF(J$3:J7,TRUE),0)</f>
        <v>0</v>
      </c>
      <c r="L7" s="228" t="str">
        <f>IF(K7&gt;=1,C7,"")</f>
        <v/>
      </c>
    </row>
    <row r="8" spans="1:14" ht="12.75" customHeight="1" thickBot="1">
      <c r="A8" s="235" t="s">
        <v>63</v>
      </c>
      <c r="C8" s="229" t="s">
        <v>61</v>
      </c>
      <c r="D8" s="249">
        <v>550</v>
      </c>
      <c r="E8" s="250" t="s">
        <v>190</v>
      </c>
      <c r="F8" s="249">
        <f>ROUNDDOWN(D8/2,-1)</f>
        <v>270</v>
      </c>
      <c r="G8" s="251" t="s">
        <v>284</v>
      </c>
      <c r="H8" s="233" t="s">
        <v>384</v>
      </c>
      <c r="I8" s="234"/>
      <c r="J8" s="298" t="b">
        <v>0</v>
      </c>
      <c r="K8" s="224">
        <f>IF(J8=TRUE,COUNTIF(J$3:J8,TRUE),0)</f>
        <v>0</v>
      </c>
      <c r="L8" s="228" t="str">
        <f t="shared" ref="L8:L39" si="2">IF(K8&gt;0,C8,"")</f>
        <v/>
      </c>
    </row>
    <row r="9" spans="1:14" ht="12.75" customHeight="1" thickBot="1">
      <c r="A9" s="235" t="s">
        <v>64</v>
      </c>
      <c r="C9" s="227" t="s">
        <v>397</v>
      </c>
      <c r="D9" s="243"/>
      <c r="E9" s="244"/>
      <c r="F9" s="245"/>
      <c r="G9" s="246"/>
      <c r="H9" s="247"/>
      <c r="I9" s="223"/>
      <c r="J9" s="298"/>
      <c r="K9" s="224">
        <f>IF(J9=TRUE,COUNTIF(J$3:J9,TRUE),0)</f>
        <v>0</v>
      </c>
      <c r="L9" s="228" t="str">
        <f>IF(K9&gt;0,C9,"")</f>
        <v/>
      </c>
    </row>
    <row r="10" spans="1:14" ht="12" customHeight="1">
      <c r="A10" s="253" t="s">
        <v>67</v>
      </c>
      <c r="C10" s="252" t="s">
        <v>65</v>
      </c>
      <c r="D10" s="230">
        <v>1320</v>
      </c>
      <c r="E10" s="231" t="s">
        <v>191</v>
      </c>
      <c r="F10" s="230">
        <f t="shared" ref="F10:F12" si="3">ROUNDDOWN(D10/2,-1)</f>
        <v>660</v>
      </c>
      <c r="G10" s="232" t="s">
        <v>285</v>
      </c>
      <c r="H10" s="233" t="s">
        <v>384</v>
      </c>
      <c r="I10" s="234"/>
      <c r="J10" s="298" t="b">
        <v>0</v>
      </c>
      <c r="K10" s="224">
        <f>IF(J10=TRUE,COUNTIF(J$3:J10,TRUE),0)</f>
        <v>0</v>
      </c>
      <c r="L10" s="228" t="str">
        <f t="shared" si="2"/>
        <v/>
      </c>
    </row>
    <row r="11" spans="1:14" ht="12.75" customHeight="1">
      <c r="A11" s="235" t="s">
        <v>70</v>
      </c>
      <c r="C11" s="254" t="s">
        <v>68</v>
      </c>
      <c r="D11" s="237">
        <v>660</v>
      </c>
      <c r="E11" s="238" t="s">
        <v>192</v>
      </c>
      <c r="F11" s="237">
        <f t="shared" si="3"/>
        <v>330</v>
      </c>
      <c r="G11" s="239" t="s">
        <v>286</v>
      </c>
      <c r="H11" s="233" t="s">
        <v>384</v>
      </c>
      <c r="I11" s="234"/>
      <c r="J11" s="298" t="b">
        <v>0</v>
      </c>
      <c r="K11" s="224">
        <f>IF(J11=TRUE,COUNTIF(J$3:J11,TRUE),0)</f>
        <v>0</v>
      </c>
      <c r="L11" s="228" t="str">
        <f t="shared" si="2"/>
        <v/>
      </c>
    </row>
    <row r="12" spans="1:14" ht="12.75" customHeight="1" thickBot="1">
      <c r="A12" s="235" t="s">
        <v>73</v>
      </c>
      <c r="C12" s="236" t="s">
        <v>71</v>
      </c>
      <c r="D12" s="255">
        <v>1320</v>
      </c>
      <c r="E12" s="256" t="s">
        <v>193</v>
      </c>
      <c r="F12" s="255">
        <f t="shared" si="3"/>
        <v>660</v>
      </c>
      <c r="G12" s="257" t="s">
        <v>287</v>
      </c>
      <c r="H12" s="258" t="s">
        <v>384</v>
      </c>
      <c r="I12" s="234"/>
      <c r="J12" s="298" t="b">
        <v>0</v>
      </c>
      <c r="K12" s="224">
        <f>IF(J12=TRUE,COUNTIF(J$3:J12,TRUE),0)</f>
        <v>0</v>
      </c>
      <c r="L12" s="228" t="str">
        <f t="shared" si="2"/>
        <v/>
      </c>
    </row>
    <row r="13" spans="1:14" ht="12.75" customHeight="1" thickBot="1">
      <c r="A13" s="235" t="s">
        <v>75</v>
      </c>
      <c r="C13" s="227" t="s">
        <v>396</v>
      </c>
      <c r="D13" s="243"/>
      <c r="E13" s="244"/>
      <c r="F13" s="245"/>
      <c r="G13" s="246"/>
      <c r="H13" s="247"/>
      <c r="I13" s="223"/>
      <c r="J13" s="298"/>
      <c r="K13" s="224">
        <f>IF(J13=TRUE,COUNTIF(J$3:J13,TRUE),0)</f>
        <v>0</v>
      </c>
      <c r="L13" s="228" t="str">
        <f t="shared" si="2"/>
        <v/>
      </c>
      <c r="M13" s="259"/>
      <c r="N13" s="259" t="s">
        <v>408</v>
      </c>
    </row>
    <row r="14" spans="1:14" ht="12" customHeight="1">
      <c r="A14" s="260" t="s">
        <v>78</v>
      </c>
      <c r="C14" s="252" t="s">
        <v>76</v>
      </c>
      <c r="D14" s="230">
        <v>1210</v>
      </c>
      <c r="E14" s="231" t="s">
        <v>194</v>
      </c>
      <c r="F14" s="230">
        <f t="shared" ref="F14:F43" si="4">ROUNDDOWN(D14/2,-1)</f>
        <v>600</v>
      </c>
      <c r="G14" s="232" t="s">
        <v>288</v>
      </c>
      <c r="H14" s="233" t="s">
        <v>384</v>
      </c>
      <c r="I14" s="234"/>
      <c r="J14" s="298" t="b">
        <v>0</v>
      </c>
      <c r="K14" s="224">
        <f>IF(J14=TRUE,COUNTIF(J$3:J14,TRUE),0)</f>
        <v>0</v>
      </c>
      <c r="L14" s="228" t="str">
        <f t="shared" si="2"/>
        <v/>
      </c>
    </row>
    <row r="15" spans="1:14" ht="12.75" customHeight="1">
      <c r="A15" s="235" t="s">
        <v>81</v>
      </c>
      <c r="C15" s="254" t="s">
        <v>79</v>
      </c>
      <c r="D15" s="261">
        <v>1870</v>
      </c>
      <c r="E15" s="262" t="s">
        <v>195</v>
      </c>
      <c r="F15" s="261">
        <f t="shared" si="4"/>
        <v>930</v>
      </c>
      <c r="G15" s="263" t="s">
        <v>289</v>
      </c>
      <c r="H15" s="264" t="s">
        <v>384</v>
      </c>
      <c r="I15" s="234"/>
      <c r="J15" s="298" t="b">
        <v>0</v>
      </c>
      <c r="K15" s="224">
        <f>IF(J15=TRUE,COUNTIF(J$3:J15,TRUE),0)</f>
        <v>0</v>
      </c>
      <c r="L15" s="228" t="str">
        <f t="shared" si="2"/>
        <v/>
      </c>
    </row>
    <row r="16" spans="1:14" ht="12.75" customHeight="1" thickBot="1">
      <c r="A16" s="265" t="s">
        <v>84</v>
      </c>
      <c r="C16" s="254" t="s">
        <v>82</v>
      </c>
      <c r="D16" s="261">
        <v>3520</v>
      </c>
      <c r="E16" s="262" t="s">
        <v>196</v>
      </c>
      <c r="F16" s="261">
        <f t="shared" si="4"/>
        <v>1760</v>
      </c>
      <c r="G16" s="263" t="s">
        <v>290</v>
      </c>
      <c r="H16" s="264" t="s">
        <v>384</v>
      </c>
      <c r="I16" s="234"/>
      <c r="J16" s="298" t="b">
        <v>0</v>
      </c>
      <c r="K16" s="224">
        <f>IF(J16=TRUE,COUNTIF(J$3:J16,TRUE),0)</f>
        <v>0</v>
      </c>
      <c r="L16" s="228" t="str">
        <f t="shared" si="2"/>
        <v/>
      </c>
    </row>
    <row r="17" spans="1:18" ht="12.75" customHeight="1">
      <c r="A17" s="266"/>
      <c r="C17" s="254" t="s">
        <v>85</v>
      </c>
      <c r="D17" s="261">
        <v>6050</v>
      </c>
      <c r="E17" s="262" t="s">
        <v>197</v>
      </c>
      <c r="F17" s="261">
        <f t="shared" si="4"/>
        <v>3020</v>
      </c>
      <c r="G17" s="263" t="s">
        <v>291</v>
      </c>
      <c r="H17" s="264" t="s">
        <v>384</v>
      </c>
      <c r="I17" s="234"/>
      <c r="J17" s="298" t="b">
        <v>0</v>
      </c>
      <c r="K17" s="224">
        <f>IF(J17=TRUE,COUNTIF(J$3:J17,TRUE),0)</f>
        <v>0</v>
      </c>
      <c r="L17" s="228" t="str">
        <f t="shared" si="2"/>
        <v/>
      </c>
    </row>
    <row r="18" spans="1:18" ht="12.75" customHeight="1">
      <c r="C18" s="254" t="s">
        <v>438</v>
      </c>
      <c r="D18" s="261">
        <v>4400</v>
      </c>
      <c r="E18" s="262">
        <v>5431</v>
      </c>
      <c r="F18" s="261">
        <f t="shared" si="4"/>
        <v>2200</v>
      </c>
      <c r="G18" s="263">
        <v>7431</v>
      </c>
      <c r="H18" s="264" t="s">
        <v>384</v>
      </c>
      <c r="I18" s="234"/>
      <c r="J18" s="298" t="b">
        <v>0</v>
      </c>
      <c r="K18" s="224">
        <f>IF(J18=TRUE,COUNTIF(J$3:J18,TRUE),0)</f>
        <v>0</v>
      </c>
      <c r="L18" s="228" t="str">
        <f t="shared" ref="L18" si="5">IF(K18&gt;0,C18,"")</f>
        <v/>
      </c>
    </row>
    <row r="19" spans="1:18" ht="12.75" customHeight="1">
      <c r="C19" s="254" t="s">
        <v>87</v>
      </c>
      <c r="D19" s="261">
        <v>2640</v>
      </c>
      <c r="E19" s="262" t="s">
        <v>198</v>
      </c>
      <c r="F19" s="261">
        <f t="shared" si="4"/>
        <v>1320</v>
      </c>
      <c r="G19" s="263" t="s">
        <v>292</v>
      </c>
      <c r="H19" s="264" t="s">
        <v>384</v>
      </c>
      <c r="I19" s="234"/>
      <c r="J19" s="298" t="b">
        <v>0</v>
      </c>
      <c r="K19" s="224">
        <f>IF(J19=TRUE,COUNTIF(J$3:J19,TRUE),0)</f>
        <v>0</v>
      </c>
      <c r="L19" s="228" t="str">
        <f t="shared" si="2"/>
        <v/>
      </c>
    </row>
    <row r="20" spans="1:18" ht="12.75" customHeight="1">
      <c r="C20" s="254" t="s">
        <v>407</v>
      </c>
      <c r="D20" s="261">
        <v>3520</v>
      </c>
      <c r="E20" s="262" t="s">
        <v>199</v>
      </c>
      <c r="F20" s="261">
        <f t="shared" si="4"/>
        <v>1760</v>
      </c>
      <c r="G20" s="263" t="s">
        <v>293</v>
      </c>
      <c r="H20" s="264" t="s">
        <v>384</v>
      </c>
      <c r="I20" s="234"/>
      <c r="J20" s="298" t="b">
        <v>0</v>
      </c>
      <c r="K20" s="224">
        <f>IF(J20=TRUE,COUNTIF(J$3:J20,TRUE),0)</f>
        <v>0</v>
      </c>
      <c r="L20" s="228" t="str">
        <f t="shared" si="2"/>
        <v/>
      </c>
    </row>
    <row r="21" spans="1:18">
      <c r="C21" s="254" t="s">
        <v>89</v>
      </c>
      <c r="D21" s="261">
        <v>1650</v>
      </c>
      <c r="E21" s="262" t="s">
        <v>200</v>
      </c>
      <c r="F21" s="261">
        <f t="shared" si="4"/>
        <v>820</v>
      </c>
      <c r="G21" s="263" t="s">
        <v>294</v>
      </c>
      <c r="H21" s="264" t="s">
        <v>384</v>
      </c>
      <c r="I21" s="234"/>
      <c r="J21" s="298" t="b">
        <v>0</v>
      </c>
      <c r="K21" s="224">
        <f>IF(J21=TRUE,COUNTIF(J$3:J21,TRUE),0)</f>
        <v>0</v>
      </c>
      <c r="L21" s="228" t="str">
        <f t="shared" si="2"/>
        <v/>
      </c>
    </row>
    <row r="22" spans="1:18">
      <c r="C22" s="254" t="s">
        <v>91</v>
      </c>
      <c r="D22" s="261">
        <v>2860</v>
      </c>
      <c r="E22" s="262" t="s">
        <v>201</v>
      </c>
      <c r="F22" s="261">
        <f t="shared" si="4"/>
        <v>1430</v>
      </c>
      <c r="G22" s="263" t="s">
        <v>295</v>
      </c>
      <c r="H22" s="264" t="s">
        <v>384</v>
      </c>
      <c r="I22" s="234"/>
      <c r="J22" s="298" t="b">
        <v>0</v>
      </c>
      <c r="K22" s="224">
        <f>IF(J22=TRUE,COUNTIF(J$3:J22,TRUE),0)</f>
        <v>0</v>
      </c>
      <c r="L22" s="228" t="str">
        <f t="shared" si="2"/>
        <v/>
      </c>
    </row>
    <row r="23" spans="1:18" ht="12.75" customHeight="1">
      <c r="C23" s="254" t="s">
        <v>93</v>
      </c>
      <c r="D23" s="261">
        <v>1650</v>
      </c>
      <c r="E23" s="262" t="s">
        <v>202</v>
      </c>
      <c r="F23" s="261">
        <f t="shared" si="4"/>
        <v>820</v>
      </c>
      <c r="G23" s="263" t="s">
        <v>296</v>
      </c>
      <c r="H23" s="264" t="s">
        <v>384</v>
      </c>
      <c r="I23" s="234"/>
      <c r="J23" s="298" t="b">
        <v>0</v>
      </c>
      <c r="K23" s="224">
        <f>IF(J23=TRUE,COUNTIF(J$3:J23,TRUE),0)</f>
        <v>0</v>
      </c>
      <c r="L23" s="228" t="str">
        <f t="shared" si="2"/>
        <v/>
      </c>
    </row>
    <row r="24" spans="1:18" ht="12.75" customHeight="1">
      <c r="C24" s="254" t="s">
        <v>95</v>
      </c>
      <c r="D24" s="261">
        <v>880</v>
      </c>
      <c r="E24" s="262" t="s">
        <v>203</v>
      </c>
      <c r="F24" s="261">
        <f t="shared" si="4"/>
        <v>440</v>
      </c>
      <c r="G24" s="263" t="s">
        <v>297</v>
      </c>
      <c r="H24" s="264" t="s">
        <v>384</v>
      </c>
      <c r="I24" s="234"/>
      <c r="J24" s="298" t="b">
        <v>0</v>
      </c>
      <c r="K24" s="224">
        <f>IF(J24=TRUE,COUNTIF(J$3:J24,TRUE),0)</f>
        <v>0</v>
      </c>
      <c r="L24" s="228" t="str">
        <f t="shared" si="2"/>
        <v/>
      </c>
      <c r="N24" s="736">
        <f>J112</f>
        <v>0</v>
      </c>
      <c r="O24" s="736"/>
      <c r="P24" s="736"/>
      <c r="Q24" s="736"/>
      <c r="R24" s="736"/>
    </row>
    <row r="25" spans="1:18" ht="12" customHeight="1">
      <c r="C25" s="254" t="s">
        <v>97</v>
      </c>
      <c r="D25" s="261">
        <v>2420</v>
      </c>
      <c r="E25" s="262" t="s">
        <v>204</v>
      </c>
      <c r="F25" s="261">
        <f t="shared" si="4"/>
        <v>1210</v>
      </c>
      <c r="G25" s="263" t="s">
        <v>298</v>
      </c>
      <c r="H25" s="264" t="s">
        <v>384</v>
      </c>
      <c r="I25" s="234"/>
      <c r="J25" s="298" t="b">
        <v>0</v>
      </c>
      <c r="K25" s="224">
        <f>IF(J25=TRUE,COUNTIF(J$3:J25,TRUE),0)</f>
        <v>0</v>
      </c>
      <c r="L25" s="228" t="str">
        <f t="shared" si="2"/>
        <v/>
      </c>
      <c r="N25" s="736"/>
      <c r="O25" s="736"/>
      <c r="P25" s="736"/>
      <c r="Q25" s="736"/>
      <c r="R25" s="736"/>
    </row>
    <row r="26" spans="1:18" ht="12.75" customHeight="1">
      <c r="C26" s="254" t="s">
        <v>98</v>
      </c>
      <c r="D26" s="261">
        <v>3080</v>
      </c>
      <c r="E26" s="262" t="s">
        <v>205</v>
      </c>
      <c r="F26" s="261">
        <f t="shared" si="4"/>
        <v>1540</v>
      </c>
      <c r="G26" s="263" t="s">
        <v>299</v>
      </c>
      <c r="H26" s="264" t="s">
        <v>384</v>
      </c>
      <c r="I26" s="234"/>
      <c r="J26" s="298" t="b">
        <v>0</v>
      </c>
      <c r="K26" s="224">
        <f>IF(J26=TRUE,COUNTIF(J$3:J26,TRUE),0)</f>
        <v>0</v>
      </c>
      <c r="L26" s="228" t="str">
        <f t="shared" si="2"/>
        <v/>
      </c>
      <c r="N26" s="736"/>
      <c r="O26" s="736"/>
      <c r="P26" s="736"/>
      <c r="Q26" s="736"/>
      <c r="R26" s="736"/>
    </row>
    <row r="27" spans="1:18">
      <c r="C27" s="236" t="s">
        <v>100</v>
      </c>
      <c r="D27" s="261">
        <v>3520</v>
      </c>
      <c r="E27" s="262" t="s">
        <v>206</v>
      </c>
      <c r="F27" s="261">
        <f t="shared" si="4"/>
        <v>1760</v>
      </c>
      <c r="G27" s="263" t="s">
        <v>300</v>
      </c>
      <c r="H27" s="264" t="s">
        <v>384</v>
      </c>
      <c r="I27" s="234"/>
      <c r="J27" s="298" t="b">
        <v>0</v>
      </c>
      <c r="K27" s="224">
        <f>IF(J27=TRUE,COUNTIF(J$3:J27,TRUE),0)</f>
        <v>0</v>
      </c>
      <c r="L27" s="228" t="str">
        <f t="shared" si="2"/>
        <v/>
      </c>
    </row>
    <row r="28" spans="1:18">
      <c r="C28" s="236" t="s">
        <v>101</v>
      </c>
      <c r="D28" s="261">
        <v>1320</v>
      </c>
      <c r="E28" s="262" t="s">
        <v>207</v>
      </c>
      <c r="F28" s="261">
        <f t="shared" si="4"/>
        <v>660</v>
      </c>
      <c r="G28" s="263" t="s">
        <v>301</v>
      </c>
      <c r="H28" s="264" t="s">
        <v>384</v>
      </c>
      <c r="I28" s="234"/>
      <c r="J28" s="298" t="b">
        <v>0</v>
      </c>
      <c r="K28" s="224">
        <f>IF(J28=TRUE,COUNTIF(J$3:J28,TRUE),0)</f>
        <v>0</v>
      </c>
      <c r="L28" s="228" t="str">
        <f t="shared" si="2"/>
        <v/>
      </c>
    </row>
    <row r="29" spans="1:18">
      <c r="C29" s="236" t="s">
        <v>102</v>
      </c>
      <c r="D29" s="261">
        <v>1650</v>
      </c>
      <c r="E29" s="262" t="s">
        <v>208</v>
      </c>
      <c r="F29" s="261">
        <f t="shared" si="4"/>
        <v>820</v>
      </c>
      <c r="G29" s="263" t="s">
        <v>302</v>
      </c>
      <c r="H29" s="267" t="s">
        <v>384</v>
      </c>
      <c r="I29" s="234"/>
      <c r="J29" s="298" t="b">
        <v>0</v>
      </c>
      <c r="K29" s="224">
        <f>IF(J29=TRUE,COUNTIF(J$3:J29,TRUE),0)</f>
        <v>0</v>
      </c>
      <c r="L29" s="228" t="str">
        <f t="shared" si="2"/>
        <v/>
      </c>
    </row>
    <row r="30" spans="1:18">
      <c r="C30" s="236" t="s">
        <v>104</v>
      </c>
      <c r="D30" s="261">
        <v>6160</v>
      </c>
      <c r="E30" s="262" t="s">
        <v>209</v>
      </c>
      <c r="F30" s="261">
        <f t="shared" si="4"/>
        <v>3080</v>
      </c>
      <c r="G30" s="263" t="s">
        <v>303</v>
      </c>
      <c r="H30" s="267" t="s">
        <v>384</v>
      </c>
      <c r="I30" s="234"/>
      <c r="J30" s="298" t="b">
        <v>0</v>
      </c>
      <c r="K30" s="224">
        <f>IF(J30=TRUE,COUNTIF(J$3:J30,TRUE),0)</f>
        <v>0</v>
      </c>
      <c r="L30" s="228" t="str">
        <f t="shared" si="2"/>
        <v/>
      </c>
    </row>
    <row r="31" spans="1:18" ht="12.75" customHeight="1">
      <c r="C31" s="236" t="s">
        <v>105</v>
      </c>
      <c r="D31" s="261">
        <v>1210</v>
      </c>
      <c r="E31" s="262" t="s">
        <v>210</v>
      </c>
      <c r="F31" s="261">
        <f t="shared" si="4"/>
        <v>600</v>
      </c>
      <c r="G31" s="263" t="s">
        <v>304</v>
      </c>
      <c r="H31" s="267" t="s">
        <v>384</v>
      </c>
      <c r="I31" s="234"/>
      <c r="J31" s="298" t="b">
        <v>0</v>
      </c>
      <c r="K31" s="224">
        <f>IF(J31=TRUE,COUNTIF(J$3:J31,TRUE),0)</f>
        <v>0</v>
      </c>
      <c r="L31" s="228" t="str">
        <f t="shared" si="2"/>
        <v/>
      </c>
    </row>
    <row r="32" spans="1:18" ht="12.75" customHeight="1">
      <c r="C32" s="236" t="s">
        <v>107</v>
      </c>
      <c r="D32" s="261">
        <v>3630</v>
      </c>
      <c r="E32" s="262" t="s">
        <v>211</v>
      </c>
      <c r="F32" s="261">
        <f t="shared" si="4"/>
        <v>1810</v>
      </c>
      <c r="G32" s="263" t="s">
        <v>305</v>
      </c>
      <c r="H32" s="267" t="s">
        <v>384</v>
      </c>
      <c r="I32" s="234"/>
      <c r="J32" s="298" t="b">
        <v>0</v>
      </c>
      <c r="K32" s="224">
        <f>IF(J32=TRUE,COUNTIF(J$3:J32,TRUE),0)</f>
        <v>0</v>
      </c>
      <c r="L32" s="228" t="str">
        <f t="shared" si="2"/>
        <v/>
      </c>
    </row>
    <row r="33" spans="3:12" ht="12" customHeight="1">
      <c r="C33" s="236" t="s">
        <v>108</v>
      </c>
      <c r="D33" s="261">
        <v>2530</v>
      </c>
      <c r="E33" s="262" t="s">
        <v>212</v>
      </c>
      <c r="F33" s="261">
        <f t="shared" si="4"/>
        <v>1260</v>
      </c>
      <c r="G33" s="263" t="s">
        <v>306</v>
      </c>
      <c r="H33" s="267" t="s">
        <v>384</v>
      </c>
      <c r="I33" s="234"/>
      <c r="J33" s="298" t="b">
        <v>0</v>
      </c>
      <c r="K33" s="224">
        <f>IF(J33=TRUE,COUNTIF(J$3:J33,TRUE),0)</f>
        <v>0</v>
      </c>
      <c r="L33" s="228" t="str">
        <f t="shared" si="2"/>
        <v/>
      </c>
    </row>
    <row r="34" spans="3:12" ht="12" customHeight="1">
      <c r="C34" s="236" t="s">
        <v>109</v>
      </c>
      <c r="D34" s="261">
        <v>2090</v>
      </c>
      <c r="E34" s="262" t="s">
        <v>213</v>
      </c>
      <c r="F34" s="261">
        <f t="shared" si="4"/>
        <v>1040</v>
      </c>
      <c r="G34" s="263" t="s">
        <v>307</v>
      </c>
      <c r="H34" s="267" t="s">
        <v>384</v>
      </c>
      <c r="I34" s="234"/>
      <c r="J34" s="298" t="b">
        <v>0</v>
      </c>
      <c r="K34" s="224">
        <f>IF(J34=TRUE,COUNTIF(J$3:J34,TRUE),0)</f>
        <v>0</v>
      </c>
      <c r="L34" s="228" t="str">
        <f t="shared" si="2"/>
        <v/>
      </c>
    </row>
    <row r="35" spans="3:12" ht="12.75" customHeight="1">
      <c r="C35" s="254" t="s">
        <v>110</v>
      </c>
      <c r="D35" s="261">
        <v>2760</v>
      </c>
      <c r="E35" s="262" t="s">
        <v>214</v>
      </c>
      <c r="F35" s="261">
        <f t="shared" si="4"/>
        <v>1380</v>
      </c>
      <c r="G35" s="263" t="s">
        <v>308</v>
      </c>
      <c r="H35" s="267" t="s">
        <v>384</v>
      </c>
      <c r="I35" s="234"/>
      <c r="J35" s="298" t="b">
        <v>0</v>
      </c>
      <c r="K35" s="224">
        <f>IF(J35=TRUE,COUNTIF(J$3:J35,TRUE),0)</f>
        <v>0</v>
      </c>
      <c r="L35" s="228" t="str">
        <f t="shared" si="2"/>
        <v/>
      </c>
    </row>
    <row r="36" spans="3:12" ht="12.75" customHeight="1">
      <c r="C36" s="229" t="s">
        <v>111</v>
      </c>
      <c r="D36" s="261">
        <v>3410</v>
      </c>
      <c r="E36" s="262" t="s">
        <v>215</v>
      </c>
      <c r="F36" s="261">
        <f t="shared" si="4"/>
        <v>1700</v>
      </c>
      <c r="G36" s="263" t="s">
        <v>309</v>
      </c>
      <c r="H36" s="267" t="s">
        <v>384</v>
      </c>
      <c r="I36" s="234"/>
      <c r="J36" s="298" t="b">
        <v>0</v>
      </c>
      <c r="K36" s="224">
        <f>IF(J36=TRUE,COUNTIF(J$3:J36,TRUE),0)</f>
        <v>0</v>
      </c>
      <c r="L36" s="228" t="str">
        <f t="shared" si="2"/>
        <v/>
      </c>
    </row>
    <row r="37" spans="3:12" ht="12.75" customHeight="1">
      <c r="C37" s="254" t="s">
        <v>112</v>
      </c>
      <c r="D37" s="261">
        <v>2090</v>
      </c>
      <c r="E37" s="262" t="s">
        <v>216</v>
      </c>
      <c r="F37" s="261">
        <f t="shared" si="4"/>
        <v>1040</v>
      </c>
      <c r="G37" s="263" t="s">
        <v>310</v>
      </c>
      <c r="H37" s="267" t="s">
        <v>384</v>
      </c>
      <c r="I37" s="234"/>
      <c r="J37" s="298" t="b">
        <v>0</v>
      </c>
      <c r="K37" s="224">
        <f>IF(J37=TRUE,COUNTIF(J$3:J37,TRUE),0)</f>
        <v>0</v>
      </c>
      <c r="L37" s="228" t="str">
        <f t="shared" si="2"/>
        <v/>
      </c>
    </row>
    <row r="38" spans="3:12" ht="12.75" customHeight="1">
      <c r="C38" s="254" t="s">
        <v>113</v>
      </c>
      <c r="D38" s="261">
        <v>2530</v>
      </c>
      <c r="E38" s="262" t="s">
        <v>217</v>
      </c>
      <c r="F38" s="261">
        <f t="shared" si="4"/>
        <v>1260</v>
      </c>
      <c r="G38" s="263" t="s">
        <v>311</v>
      </c>
      <c r="H38" s="267" t="s">
        <v>384</v>
      </c>
      <c r="I38" s="234"/>
      <c r="J38" s="298" t="b">
        <v>0</v>
      </c>
      <c r="K38" s="224">
        <f>IF(J38=TRUE,COUNTIF(J$3:J38,TRUE),0)</f>
        <v>0</v>
      </c>
      <c r="L38" s="228" t="str">
        <f t="shared" si="2"/>
        <v/>
      </c>
    </row>
    <row r="39" spans="3:12" ht="12.75" customHeight="1">
      <c r="C39" s="236" t="s">
        <v>114</v>
      </c>
      <c r="D39" s="261">
        <v>2970</v>
      </c>
      <c r="E39" s="262" t="s">
        <v>218</v>
      </c>
      <c r="F39" s="261">
        <f t="shared" si="4"/>
        <v>1480</v>
      </c>
      <c r="G39" s="263" t="s">
        <v>312</v>
      </c>
      <c r="H39" s="267" t="s">
        <v>384</v>
      </c>
      <c r="I39" s="234"/>
      <c r="J39" s="298" t="b">
        <v>0</v>
      </c>
      <c r="K39" s="224">
        <f>IF(J39=TRUE,COUNTIF(J$3:J39,TRUE),0)</f>
        <v>0</v>
      </c>
      <c r="L39" s="228" t="str">
        <f t="shared" si="2"/>
        <v/>
      </c>
    </row>
    <row r="40" spans="3:12" ht="12.75" customHeight="1">
      <c r="C40" s="268" t="s">
        <v>115</v>
      </c>
      <c r="D40" s="269">
        <v>2860</v>
      </c>
      <c r="E40" s="270" t="s">
        <v>219</v>
      </c>
      <c r="F40" s="271">
        <f t="shared" si="4"/>
        <v>1430</v>
      </c>
      <c r="G40" s="272" t="s">
        <v>313</v>
      </c>
      <c r="H40" s="273" t="s">
        <v>384</v>
      </c>
      <c r="I40" s="234"/>
      <c r="J40" s="298" t="b">
        <v>0</v>
      </c>
      <c r="K40" s="224">
        <f>IF(J40=TRUE,COUNTIF(J$3:J40,TRUE),0)</f>
        <v>0</v>
      </c>
      <c r="L40" s="228" t="str">
        <f t="shared" ref="L40:L67" si="6">IF(K40&gt;0,C40,"")</f>
        <v/>
      </c>
    </row>
    <row r="41" spans="3:12" ht="12.75" customHeight="1">
      <c r="C41" s="274" t="s">
        <v>116</v>
      </c>
      <c r="D41" s="269">
        <v>770</v>
      </c>
      <c r="E41" s="270" t="s">
        <v>220</v>
      </c>
      <c r="F41" s="271">
        <f t="shared" si="4"/>
        <v>380</v>
      </c>
      <c r="G41" s="272" t="s">
        <v>314</v>
      </c>
      <c r="H41" s="273" t="s">
        <v>384</v>
      </c>
      <c r="I41" s="234"/>
      <c r="J41" s="298" t="b">
        <v>0</v>
      </c>
      <c r="K41" s="224">
        <f>IF(J41=TRUE,COUNTIF(J$3:J41,TRUE),0)</f>
        <v>0</v>
      </c>
      <c r="L41" s="228" t="str">
        <f t="shared" si="6"/>
        <v/>
      </c>
    </row>
    <row r="42" spans="3:12" ht="12" customHeight="1">
      <c r="C42" s="268" t="s">
        <v>117</v>
      </c>
      <c r="D42" s="269">
        <v>2310</v>
      </c>
      <c r="E42" s="270" t="s">
        <v>221</v>
      </c>
      <c r="F42" s="271">
        <f t="shared" si="4"/>
        <v>1150</v>
      </c>
      <c r="G42" s="272" t="s">
        <v>315</v>
      </c>
      <c r="H42" s="273" t="s">
        <v>384</v>
      </c>
      <c r="I42" s="234"/>
      <c r="J42" s="298" t="b">
        <v>0</v>
      </c>
      <c r="K42" s="224">
        <f>IF(J42=TRUE,COUNTIF(J$3:J42,TRUE),0)</f>
        <v>0</v>
      </c>
      <c r="L42" s="228" t="str">
        <f t="shared" si="6"/>
        <v/>
      </c>
    </row>
    <row r="43" spans="3:12" ht="12.75" customHeight="1" thickBot="1">
      <c r="C43" s="274" t="s">
        <v>118</v>
      </c>
      <c r="D43" s="275">
        <v>1870</v>
      </c>
      <c r="E43" s="276" t="s">
        <v>222</v>
      </c>
      <c r="F43" s="277">
        <f t="shared" si="4"/>
        <v>930</v>
      </c>
      <c r="G43" s="278" t="s">
        <v>316</v>
      </c>
      <c r="H43" s="279" t="s">
        <v>384</v>
      </c>
      <c r="I43" s="234"/>
      <c r="J43" s="298" t="b">
        <v>0</v>
      </c>
      <c r="K43" s="224">
        <f>IF(J43=TRUE,COUNTIF(J$3:J43,TRUE),0)</f>
        <v>0</v>
      </c>
      <c r="L43" s="228" t="str">
        <f t="shared" si="6"/>
        <v/>
      </c>
    </row>
    <row r="44" spans="3:12" ht="12.75" customHeight="1" thickBot="1">
      <c r="C44" s="227" t="s">
        <v>395</v>
      </c>
      <c r="D44" s="243"/>
      <c r="E44" s="244"/>
      <c r="F44" s="245"/>
      <c r="G44" s="246"/>
      <c r="H44" s="247"/>
      <c r="I44" s="223"/>
      <c r="J44" s="298"/>
      <c r="K44" s="224">
        <f>IF(J44=TRUE,COUNTIF(J$3:J44,TRUE),0)</f>
        <v>0</v>
      </c>
      <c r="L44" s="228" t="str">
        <f t="shared" si="6"/>
        <v/>
      </c>
    </row>
    <row r="45" spans="3:12" ht="12" customHeight="1">
      <c r="C45" s="252" t="s">
        <v>119</v>
      </c>
      <c r="D45" s="230">
        <v>8580</v>
      </c>
      <c r="E45" s="231" t="s">
        <v>223</v>
      </c>
      <c r="F45" s="230">
        <f t="shared" ref="F45:F54" si="7">ROUNDDOWN(D45/2,-1)</f>
        <v>4290</v>
      </c>
      <c r="G45" s="232" t="s">
        <v>317</v>
      </c>
      <c r="H45" s="233" t="s">
        <v>384</v>
      </c>
      <c r="I45" s="234"/>
      <c r="J45" s="298" t="b">
        <v>0</v>
      </c>
      <c r="K45" s="224">
        <f>IF(J45=TRUE,COUNTIF(J$3:J45,TRUE),0)</f>
        <v>0</v>
      </c>
      <c r="L45" s="228" t="str">
        <f t="shared" si="6"/>
        <v/>
      </c>
    </row>
    <row r="46" spans="3:12" ht="12" customHeight="1">
      <c r="C46" s="254" t="s">
        <v>120</v>
      </c>
      <c r="D46" s="261">
        <v>4620</v>
      </c>
      <c r="E46" s="262" t="s">
        <v>224</v>
      </c>
      <c r="F46" s="261">
        <f t="shared" si="7"/>
        <v>2310</v>
      </c>
      <c r="G46" s="263" t="s">
        <v>318</v>
      </c>
      <c r="H46" s="267" t="s">
        <v>384</v>
      </c>
      <c r="I46" s="234"/>
      <c r="J46" s="298" t="b">
        <v>0</v>
      </c>
      <c r="K46" s="224">
        <f>IF(J46=TRUE,COUNTIF(J$3:J46,TRUE),0)</f>
        <v>0</v>
      </c>
      <c r="L46" s="228" t="str">
        <f t="shared" si="6"/>
        <v/>
      </c>
    </row>
    <row r="47" spans="3:12" ht="12" customHeight="1">
      <c r="C47" s="254" t="s">
        <v>121</v>
      </c>
      <c r="D47" s="237">
        <v>5940</v>
      </c>
      <c r="E47" s="238" t="s">
        <v>225</v>
      </c>
      <c r="F47" s="237">
        <f t="shared" si="7"/>
        <v>2970</v>
      </c>
      <c r="G47" s="239" t="s">
        <v>319</v>
      </c>
      <c r="H47" s="280" t="s">
        <v>384</v>
      </c>
      <c r="I47" s="234"/>
      <c r="J47" s="298" t="b">
        <v>0</v>
      </c>
      <c r="K47" s="224">
        <f>IF(J47=TRUE,COUNTIF(J$3:J47,TRUE),0)</f>
        <v>0</v>
      </c>
      <c r="L47" s="228" t="str">
        <f t="shared" si="6"/>
        <v/>
      </c>
    </row>
    <row r="48" spans="3:12" ht="12" customHeight="1">
      <c r="C48" s="254" t="s">
        <v>122</v>
      </c>
      <c r="D48" s="261">
        <v>2750</v>
      </c>
      <c r="E48" s="262" t="s">
        <v>226</v>
      </c>
      <c r="F48" s="261">
        <f t="shared" si="7"/>
        <v>1370</v>
      </c>
      <c r="G48" s="263" t="s">
        <v>320</v>
      </c>
      <c r="H48" s="267" t="s">
        <v>384</v>
      </c>
      <c r="I48" s="234"/>
      <c r="J48" s="298" t="b">
        <v>0</v>
      </c>
      <c r="K48" s="224">
        <f>IF(J48=TRUE,COUNTIF(J$3:J48,TRUE),0)</f>
        <v>0</v>
      </c>
      <c r="L48" s="228" t="str">
        <f t="shared" si="6"/>
        <v/>
      </c>
    </row>
    <row r="49" spans="3:12" ht="12.75" customHeight="1">
      <c r="C49" s="254" t="s">
        <v>123</v>
      </c>
      <c r="D49" s="237">
        <v>1320</v>
      </c>
      <c r="E49" s="238" t="s">
        <v>227</v>
      </c>
      <c r="F49" s="237">
        <f t="shared" si="7"/>
        <v>660</v>
      </c>
      <c r="G49" s="239" t="s">
        <v>321</v>
      </c>
      <c r="H49" s="280" t="s">
        <v>384</v>
      </c>
      <c r="I49" s="234"/>
      <c r="J49" s="298" t="b">
        <v>0</v>
      </c>
      <c r="K49" s="224">
        <f>IF(J49=TRUE,COUNTIF(J$3:J49,TRUE),0)</f>
        <v>0</v>
      </c>
      <c r="L49" s="228" t="str">
        <f t="shared" si="6"/>
        <v/>
      </c>
    </row>
    <row r="50" spans="3:12" ht="12.75" customHeight="1">
      <c r="C50" s="254" t="s">
        <v>124</v>
      </c>
      <c r="D50" s="237">
        <v>1870</v>
      </c>
      <c r="E50" s="238" t="s">
        <v>228</v>
      </c>
      <c r="F50" s="237">
        <f t="shared" si="7"/>
        <v>930</v>
      </c>
      <c r="G50" s="239" t="s">
        <v>322</v>
      </c>
      <c r="H50" s="280" t="s">
        <v>384</v>
      </c>
      <c r="I50" s="234"/>
      <c r="J50" s="298" t="b">
        <v>0</v>
      </c>
      <c r="K50" s="224">
        <f>IF(J50=TRUE,COUNTIF(J$3:J50,TRUE),0)</f>
        <v>0</v>
      </c>
      <c r="L50" s="228" t="str">
        <f t="shared" si="6"/>
        <v/>
      </c>
    </row>
    <row r="51" spans="3:12">
      <c r="C51" s="236" t="s">
        <v>125</v>
      </c>
      <c r="D51" s="237">
        <v>1100</v>
      </c>
      <c r="E51" s="238" t="s">
        <v>229</v>
      </c>
      <c r="F51" s="237">
        <f t="shared" si="7"/>
        <v>550</v>
      </c>
      <c r="G51" s="239" t="s">
        <v>323</v>
      </c>
      <c r="H51" s="280" t="s">
        <v>384</v>
      </c>
      <c r="I51" s="234"/>
      <c r="J51" s="298" t="b">
        <v>0</v>
      </c>
      <c r="K51" s="224">
        <f>IF(J51=TRUE,COUNTIF(J$3:J51,TRUE),0)</f>
        <v>0</v>
      </c>
      <c r="L51" s="228" t="str">
        <f t="shared" si="6"/>
        <v/>
      </c>
    </row>
    <row r="52" spans="3:12" ht="12" customHeight="1">
      <c r="C52" s="281" t="s">
        <v>126</v>
      </c>
      <c r="D52" s="269">
        <v>4730</v>
      </c>
      <c r="E52" s="270" t="s">
        <v>230</v>
      </c>
      <c r="F52" s="271">
        <f t="shared" si="7"/>
        <v>2360</v>
      </c>
      <c r="G52" s="272" t="s">
        <v>324</v>
      </c>
      <c r="H52" s="273" t="s">
        <v>384</v>
      </c>
      <c r="I52" s="234"/>
      <c r="J52" s="298" t="b">
        <v>0</v>
      </c>
      <c r="K52" s="224">
        <f>IF(J52=TRUE,COUNTIF(J$3:J52,TRUE),0)</f>
        <v>0</v>
      </c>
      <c r="L52" s="228" t="str">
        <f t="shared" si="6"/>
        <v/>
      </c>
    </row>
    <row r="53" spans="3:12" ht="12.75" customHeight="1">
      <c r="C53" s="236" t="s">
        <v>127</v>
      </c>
      <c r="D53" s="261">
        <v>3410</v>
      </c>
      <c r="E53" s="262" t="s">
        <v>231</v>
      </c>
      <c r="F53" s="261">
        <f t="shared" si="7"/>
        <v>1700</v>
      </c>
      <c r="G53" s="263" t="s">
        <v>325</v>
      </c>
      <c r="H53" s="267" t="s">
        <v>384</v>
      </c>
      <c r="I53" s="234"/>
      <c r="J53" s="298" t="b">
        <v>0</v>
      </c>
      <c r="K53" s="224">
        <f>IF(J53=TRUE,COUNTIF(J$3:J53,TRUE),0)</f>
        <v>0</v>
      </c>
      <c r="L53" s="228" t="str">
        <f t="shared" si="6"/>
        <v/>
      </c>
    </row>
    <row r="54" spans="3:12" ht="12.75" customHeight="1" thickBot="1">
      <c r="C54" s="274" t="s">
        <v>128</v>
      </c>
      <c r="D54" s="275">
        <v>880</v>
      </c>
      <c r="E54" s="276" t="s">
        <v>232</v>
      </c>
      <c r="F54" s="277">
        <f t="shared" si="7"/>
        <v>440</v>
      </c>
      <c r="G54" s="278" t="s">
        <v>326</v>
      </c>
      <c r="H54" s="279" t="s">
        <v>384</v>
      </c>
      <c r="I54" s="234"/>
      <c r="J54" s="298" t="b">
        <v>0</v>
      </c>
      <c r="K54" s="224">
        <f>IF(J54=TRUE,COUNTIF(J$3:J54,TRUE),0)</f>
        <v>0</v>
      </c>
      <c r="L54" s="228" t="str">
        <f t="shared" si="6"/>
        <v/>
      </c>
    </row>
    <row r="55" spans="3:12" ht="12.75" customHeight="1" thickBot="1">
      <c r="C55" s="227" t="s">
        <v>129</v>
      </c>
      <c r="D55" s="243"/>
      <c r="E55" s="244"/>
      <c r="F55" s="245"/>
      <c r="G55" s="246"/>
      <c r="H55" s="247"/>
      <c r="I55" s="223"/>
      <c r="J55" s="298"/>
      <c r="K55" s="224">
        <f>IF(J55=TRUE,COUNTIF(J$3:J55,TRUE),0)</f>
        <v>0</v>
      </c>
      <c r="L55" s="228" t="str">
        <f t="shared" si="6"/>
        <v/>
      </c>
    </row>
    <row r="56" spans="3:12" ht="12.75" customHeight="1">
      <c r="C56" s="252" t="s">
        <v>130</v>
      </c>
      <c r="D56" s="230">
        <v>3080</v>
      </c>
      <c r="E56" s="231" t="s">
        <v>233</v>
      </c>
      <c r="F56" s="230">
        <f t="shared" ref="F56:F58" si="8">ROUNDDOWN(D56/2,-1)</f>
        <v>1540</v>
      </c>
      <c r="G56" s="232" t="s">
        <v>327</v>
      </c>
      <c r="H56" s="233" t="s">
        <v>384</v>
      </c>
      <c r="I56" s="234"/>
      <c r="J56" s="298" t="b">
        <v>0</v>
      </c>
      <c r="K56" s="224">
        <f>IF(J56=TRUE,COUNTIF(J$3:J56,TRUE),0)</f>
        <v>0</v>
      </c>
      <c r="L56" s="228" t="str">
        <f t="shared" si="6"/>
        <v/>
      </c>
    </row>
    <row r="57" spans="3:12" ht="12.75" customHeight="1">
      <c r="C57" s="236" t="s">
        <v>131</v>
      </c>
      <c r="D57" s="237">
        <v>660</v>
      </c>
      <c r="E57" s="238" t="s">
        <v>234</v>
      </c>
      <c r="F57" s="237">
        <f t="shared" si="8"/>
        <v>330</v>
      </c>
      <c r="G57" s="239" t="s">
        <v>328</v>
      </c>
      <c r="H57" s="280" t="s">
        <v>384</v>
      </c>
      <c r="I57" s="234"/>
      <c r="J57" s="298" t="b">
        <v>0</v>
      </c>
      <c r="K57" s="224">
        <f>IF(J57=TRUE,COUNTIF(J$3:J57,TRUE),0)</f>
        <v>0</v>
      </c>
      <c r="L57" s="228" t="str">
        <f t="shared" si="6"/>
        <v/>
      </c>
    </row>
    <row r="58" spans="3:12" ht="12.75" customHeight="1" thickBot="1">
      <c r="C58" s="236" t="s">
        <v>132</v>
      </c>
      <c r="D58" s="255">
        <v>1540</v>
      </c>
      <c r="E58" s="256" t="s">
        <v>235</v>
      </c>
      <c r="F58" s="255">
        <f t="shared" si="8"/>
        <v>770</v>
      </c>
      <c r="G58" s="257" t="s">
        <v>329</v>
      </c>
      <c r="H58" s="282" t="s">
        <v>384</v>
      </c>
      <c r="I58" s="234"/>
      <c r="J58" s="298" t="b">
        <v>0</v>
      </c>
      <c r="K58" s="224">
        <f>IF(J58=TRUE,COUNTIF(J$3:J58,TRUE),0)</f>
        <v>0</v>
      </c>
      <c r="L58" s="228" t="str">
        <f t="shared" si="6"/>
        <v/>
      </c>
    </row>
    <row r="59" spans="3:12" ht="12.75" customHeight="1" thickBot="1">
      <c r="C59" s="227" t="s">
        <v>133</v>
      </c>
      <c r="D59" s="243"/>
      <c r="E59" s="244"/>
      <c r="F59" s="245"/>
      <c r="G59" s="246"/>
      <c r="H59" s="247"/>
      <c r="I59" s="223"/>
      <c r="J59" s="298"/>
      <c r="K59" s="224">
        <f>IF(J59=TRUE,COUNTIF(J$3:J59,TRUE),0)</f>
        <v>0</v>
      </c>
      <c r="L59" s="228" t="str">
        <f t="shared" si="6"/>
        <v/>
      </c>
    </row>
    <row r="60" spans="3:12" ht="12" customHeight="1">
      <c r="C60" s="252" t="s">
        <v>134</v>
      </c>
      <c r="D60" s="230">
        <v>990</v>
      </c>
      <c r="E60" s="231" t="s">
        <v>236</v>
      </c>
      <c r="F60" s="230">
        <f t="shared" ref="F60:F61" si="9">ROUNDDOWN(D60/2,-1)</f>
        <v>490</v>
      </c>
      <c r="G60" s="232" t="s">
        <v>330</v>
      </c>
      <c r="H60" s="233" t="s">
        <v>384</v>
      </c>
      <c r="I60" s="234"/>
      <c r="J60" s="298" t="b">
        <v>0</v>
      </c>
      <c r="K60" s="224">
        <f>IF(J60=TRUE,COUNTIF(J$3:J60,TRUE),0)</f>
        <v>0</v>
      </c>
      <c r="L60" s="228" t="str">
        <f t="shared" si="6"/>
        <v/>
      </c>
    </row>
    <row r="61" spans="3:12" ht="12.75" customHeight="1" thickBot="1">
      <c r="C61" s="236" t="s">
        <v>135</v>
      </c>
      <c r="D61" s="240">
        <v>2090</v>
      </c>
      <c r="E61" s="241" t="s">
        <v>237</v>
      </c>
      <c r="F61" s="240">
        <f t="shared" si="9"/>
        <v>1040</v>
      </c>
      <c r="G61" s="242" t="s">
        <v>331</v>
      </c>
      <c r="H61" s="283" t="s">
        <v>385</v>
      </c>
      <c r="I61" s="234"/>
      <c r="J61" s="298" t="b">
        <v>0</v>
      </c>
      <c r="K61" s="224">
        <f>IF(J61=TRUE,COUNTIF(J$3:J61,TRUE),0)</f>
        <v>0</v>
      </c>
      <c r="L61" s="228" t="str">
        <f t="shared" si="6"/>
        <v/>
      </c>
    </row>
    <row r="62" spans="3:12" ht="12.75" customHeight="1" thickBot="1">
      <c r="C62" s="227" t="s">
        <v>136</v>
      </c>
      <c r="D62" s="243"/>
      <c r="E62" s="244"/>
      <c r="F62" s="245"/>
      <c r="G62" s="246"/>
      <c r="H62" s="247"/>
      <c r="I62" s="223"/>
      <c r="J62" s="298"/>
      <c r="K62" s="224">
        <f>IF(J62=TRUE,COUNTIF(J$3:J62,TRUE),0)</f>
        <v>0</v>
      </c>
      <c r="L62" s="228" t="str">
        <f t="shared" si="6"/>
        <v/>
      </c>
    </row>
    <row r="63" spans="3:12" ht="12.75" customHeight="1">
      <c r="C63" s="254" t="s">
        <v>137</v>
      </c>
      <c r="D63" s="237">
        <v>880</v>
      </c>
      <c r="E63" s="238" t="s">
        <v>238</v>
      </c>
      <c r="F63" s="237">
        <f t="shared" ref="F63:F67" si="10">ROUNDDOWN(D63/2,-1)</f>
        <v>440</v>
      </c>
      <c r="G63" s="239" t="s">
        <v>332</v>
      </c>
      <c r="H63" s="280" t="s">
        <v>384</v>
      </c>
      <c r="I63" s="234"/>
      <c r="J63" s="298" t="b">
        <v>0</v>
      </c>
      <c r="K63" s="224">
        <f>IF(J63=TRUE,COUNTIF(J$3:J63,TRUE),0)</f>
        <v>0</v>
      </c>
      <c r="L63" s="228" t="str">
        <f t="shared" si="6"/>
        <v/>
      </c>
    </row>
    <row r="64" spans="3:12" ht="12.75" customHeight="1">
      <c r="C64" s="254" t="s">
        <v>138</v>
      </c>
      <c r="D64" s="237">
        <v>4180</v>
      </c>
      <c r="E64" s="238" t="s">
        <v>239</v>
      </c>
      <c r="F64" s="237">
        <f t="shared" si="10"/>
        <v>2090</v>
      </c>
      <c r="G64" s="239" t="s">
        <v>333</v>
      </c>
      <c r="H64" s="280" t="s">
        <v>384</v>
      </c>
      <c r="I64" s="234"/>
      <c r="J64" s="298" t="b">
        <v>0</v>
      </c>
      <c r="K64" s="224">
        <f>IF(J64=TRUE,COUNTIF(J$3:J64,TRUE),0)</f>
        <v>0</v>
      </c>
      <c r="L64" s="228" t="str">
        <f t="shared" si="6"/>
        <v/>
      </c>
    </row>
    <row r="65" spans="3:12" ht="12.75" customHeight="1">
      <c r="C65" s="254" t="s">
        <v>139</v>
      </c>
      <c r="D65" s="261">
        <v>176660</v>
      </c>
      <c r="E65" s="262" t="s">
        <v>240</v>
      </c>
      <c r="F65" s="261">
        <f t="shared" si="10"/>
        <v>88330</v>
      </c>
      <c r="G65" s="263" t="s">
        <v>334</v>
      </c>
      <c r="H65" s="267" t="s">
        <v>385</v>
      </c>
      <c r="I65" s="234"/>
      <c r="J65" s="298" t="b">
        <v>0</v>
      </c>
      <c r="K65" s="224">
        <f>IF(J65=TRUE,COUNTIF(J$3:J65,TRUE),0)</f>
        <v>0</v>
      </c>
      <c r="L65" s="228" t="str">
        <f t="shared" si="6"/>
        <v/>
      </c>
    </row>
    <row r="66" spans="3:12" ht="12" customHeight="1">
      <c r="C66" s="236" t="s">
        <v>140</v>
      </c>
      <c r="D66" s="261">
        <v>35860</v>
      </c>
      <c r="E66" s="262" t="s">
        <v>241</v>
      </c>
      <c r="F66" s="261">
        <f t="shared" si="10"/>
        <v>17930</v>
      </c>
      <c r="G66" s="263" t="s">
        <v>335</v>
      </c>
      <c r="H66" s="267" t="s">
        <v>385</v>
      </c>
      <c r="I66" s="234"/>
      <c r="J66" s="298" t="b">
        <v>0</v>
      </c>
      <c r="K66" s="224">
        <f>IF(J66=TRUE,COUNTIF(J$3:J66,TRUE),0)</f>
        <v>0</v>
      </c>
      <c r="L66" s="228" t="str">
        <f t="shared" si="6"/>
        <v/>
      </c>
    </row>
    <row r="67" spans="3:12" ht="12" customHeight="1" thickBot="1">
      <c r="C67" s="236" t="s">
        <v>141</v>
      </c>
      <c r="D67" s="255">
        <v>4180</v>
      </c>
      <c r="E67" s="256" t="s">
        <v>242</v>
      </c>
      <c r="F67" s="255">
        <f t="shared" si="10"/>
        <v>2090</v>
      </c>
      <c r="G67" s="257" t="s">
        <v>336</v>
      </c>
      <c r="H67" s="282" t="s">
        <v>384</v>
      </c>
      <c r="I67" s="234"/>
      <c r="J67" s="298" t="b">
        <v>0</v>
      </c>
      <c r="K67" s="224">
        <f>IF(J67=TRUE,COUNTIF(J$3:J67,TRUE),0)</f>
        <v>0</v>
      </c>
      <c r="L67" s="228" t="str">
        <f t="shared" si="6"/>
        <v/>
      </c>
    </row>
    <row r="68" spans="3:12" ht="13.8" thickBot="1">
      <c r="C68" s="227" t="s">
        <v>142</v>
      </c>
      <c r="D68" s="243"/>
      <c r="E68" s="244"/>
      <c r="F68" s="245"/>
      <c r="G68" s="246"/>
      <c r="H68" s="247"/>
      <c r="I68" s="223"/>
      <c r="J68" s="298"/>
      <c r="K68" s="224">
        <f>IF(J68=TRUE,COUNTIF(J$3:J68,TRUE),0)</f>
        <v>0</v>
      </c>
      <c r="L68" s="228" t="str">
        <f t="shared" ref="L68:L99" si="11">IF(K68&gt;0,C68,"")</f>
        <v/>
      </c>
    </row>
    <row r="69" spans="3:12" ht="12.75" customHeight="1">
      <c r="C69" s="252" t="s">
        <v>143</v>
      </c>
      <c r="D69" s="230">
        <v>120</v>
      </c>
      <c r="E69" s="231" t="s">
        <v>243</v>
      </c>
      <c r="F69" s="230">
        <f t="shared" ref="F69:F75" si="12">ROUNDDOWN(D69/2,-1)</f>
        <v>60</v>
      </c>
      <c r="G69" s="232" t="s">
        <v>337</v>
      </c>
      <c r="H69" s="233" t="s">
        <v>384</v>
      </c>
      <c r="I69" s="234"/>
      <c r="J69" s="298" t="b">
        <v>0</v>
      </c>
      <c r="K69" s="224">
        <f>IF(J69=TRUE,COUNTIF(J$3:J69,TRUE),0)</f>
        <v>0</v>
      </c>
      <c r="L69" s="228" t="str">
        <f t="shared" si="11"/>
        <v/>
      </c>
    </row>
    <row r="70" spans="3:12" ht="12.75" customHeight="1">
      <c r="C70" s="254" t="s">
        <v>144</v>
      </c>
      <c r="D70" s="237">
        <v>600</v>
      </c>
      <c r="E70" s="238" t="s">
        <v>244</v>
      </c>
      <c r="F70" s="237">
        <f t="shared" si="12"/>
        <v>300</v>
      </c>
      <c r="G70" s="239" t="s">
        <v>338</v>
      </c>
      <c r="H70" s="280" t="s">
        <v>384</v>
      </c>
      <c r="I70" s="234"/>
      <c r="J70" s="298" t="b">
        <v>0</v>
      </c>
      <c r="K70" s="224">
        <f>IF(J70=TRUE,COUNTIF(J$3:J70,TRUE),0)</f>
        <v>0</v>
      </c>
      <c r="L70" s="228" t="str">
        <f t="shared" si="11"/>
        <v/>
      </c>
    </row>
    <row r="71" spans="3:12">
      <c r="C71" s="254" t="s">
        <v>145</v>
      </c>
      <c r="D71" s="237">
        <v>550</v>
      </c>
      <c r="E71" s="238" t="s">
        <v>245</v>
      </c>
      <c r="F71" s="237">
        <f t="shared" si="12"/>
        <v>270</v>
      </c>
      <c r="G71" s="239" t="s">
        <v>339</v>
      </c>
      <c r="H71" s="280" t="s">
        <v>384</v>
      </c>
      <c r="I71" s="234"/>
      <c r="J71" s="298" t="b">
        <v>0</v>
      </c>
      <c r="K71" s="224">
        <f>IF(J71=TRUE,COUNTIF(J$3:J71,TRUE),0)</f>
        <v>0</v>
      </c>
      <c r="L71" s="228" t="str">
        <f t="shared" si="11"/>
        <v/>
      </c>
    </row>
    <row r="72" spans="3:12">
      <c r="C72" s="254" t="s">
        <v>146</v>
      </c>
      <c r="D72" s="237">
        <v>550</v>
      </c>
      <c r="E72" s="238" t="s">
        <v>246</v>
      </c>
      <c r="F72" s="237">
        <f t="shared" si="12"/>
        <v>270</v>
      </c>
      <c r="G72" s="239" t="s">
        <v>340</v>
      </c>
      <c r="H72" s="280" t="s">
        <v>384</v>
      </c>
      <c r="I72" s="234"/>
      <c r="J72" s="298" t="b">
        <v>0</v>
      </c>
      <c r="K72" s="224">
        <f>IF(J72=TRUE,COUNTIF(J$3:J72,TRUE),0)</f>
        <v>0</v>
      </c>
      <c r="L72" s="228" t="str">
        <f t="shared" si="11"/>
        <v/>
      </c>
    </row>
    <row r="73" spans="3:12">
      <c r="C73" s="254" t="s">
        <v>147</v>
      </c>
      <c r="D73" s="237">
        <v>330</v>
      </c>
      <c r="E73" s="238" t="s">
        <v>247</v>
      </c>
      <c r="F73" s="237">
        <f t="shared" si="12"/>
        <v>160</v>
      </c>
      <c r="G73" s="239" t="s">
        <v>341</v>
      </c>
      <c r="H73" s="280" t="s">
        <v>384</v>
      </c>
      <c r="I73" s="234"/>
      <c r="J73" s="298" t="b">
        <v>0</v>
      </c>
      <c r="K73" s="224">
        <f>IF(J73=TRUE,COUNTIF(J$3:J73,TRUE),0)</f>
        <v>0</v>
      </c>
      <c r="L73" s="228" t="str">
        <f t="shared" si="11"/>
        <v/>
      </c>
    </row>
    <row r="74" spans="3:12">
      <c r="C74" s="254" t="s">
        <v>148</v>
      </c>
      <c r="D74" s="237">
        <v>950</v>
      </c>
      <c r="E74" s="238" t="s">
        <v>248</v>
      </c>
      <c r="F74" s="237">
        <f t="shared" si="12"/>
        <v>470</v>
      </c>
      <c r="G74" s="239" t="s">
        <v>342</v>
      </c>
      <c r="H74" s="280" t="s">
        <v>384</v>
      </c>
      <c r="I74" s="234"/>
      <c r="J74" s="298" t="b">
        <v>0</v>
      </c>
      <c r="K74" s="224">
        <f>IF(J74=TRUE,COUNTIF(J$3:J74,TRUE),0)</f>
        <v>0</v>
      </c>
      <c r="L74" s="228" t="str">
        <f t="shared" si="11"/>
        <v/>
      </c>
    </row>
    <row r="75" spans="3:12" ht="12.75" customHeight="1" thickBot="1">
      <c r="C75" s="236" t="s">
        <v>149</v>
      </c>
      <c r="D75" s="240">
        <v>230</v>
      </c>
      <c r="E75" s="241" t="s">
        <v>249</v>
      </c>
      <c r="F75" s="240">
        <f t="shared" si="12"/>
        <v>110</v>
      </c>
      <c r="G75" s="242" t="s">
        <v>343</v>
      </c>
      <c r="H75" s="283" t="s">
        <v>384</v>
      </c>
      <c r="I75" s="234"/>
      <c r="J75" s="298" t="b">
        <v>0</v>
      </c>
      <c r="K75" s="224">
        <f>IF(J75=TRUE,COUNTIF(J$3:J75,TRUE),0)</f>
        <v>0</v>
      </c>
      <c r="L75" s="228" t="str">
        <f t="shared" si="11"/>
        <v/>
      </c>
    </row>
    <row r="76" spans="3:12" ht="12.75" customHeight="1" thickBot="1">
      <c r="C76" s="227" t="s">
        <v>150</v>
      </c>
      <c r="D76" s="243"/>
      <c r="E76" s="244"/>
      <c r="F76" s="245"/>
      <c r="G76" s="246"/>
      <c r="H76" s="247"/>
      <c r="I76" s="223"/>
      <c r="J76" s="298"/>
      <c r="K76" s="224">
        <f>IF(J76=TRUE,COUNTIF(J$3:J76,TRUE),0)</f>
        <v>0</v>
      </c>
      <c r="L76" s="228" t="str">
        <f t="shared" si="11"/>
        <v/>
      </c>
    </row>
    <row r="77" spans="3:12" ht="12.75" customHeight="1">
      <c r="C77" s="252" t="s">
        <v>151</v>
      </c>
      <c r="D77" s="230">
        <v>2420</v>
      </c>
      <c r="E77" s="231" t="s">
        <v>250</v>
      </c>
      <c r="F77" s="230">
        <f t="shared" ref="F77:F82" si="13">ROUNDDOWN(D77/2,-1)</f>
        <v>1210</v>
      </c>
      <c r="G77" s="232" t="s">
        <v>344</v>
      </c>
      <c r="H77" s="233" t="s">
        <v>386</v>
      </c>
      <c r="I77" s="234"/>
      <c r="J77" s="298" t="b">
        <v>0</v>
      </c>
      <c r="K77" s="224">
        <f>IF(J77=TRUE,COUNTIF(J$3:J77,TRUE),0)</f>
        <v>0</v>
      </c>
      <c r="L77" s="228" t="str">
        <f t="shared" si="11"/>
        <v/>
      </c>
    </row>
    <row r="78" spans="3:12" ht="12" customHeight="1">
      <c r="C78" s="254" t="s">
        <v>152</v>
      </c>
      <c r="D78" s="237">
        <v>2090</v>
      </c>
      <c r="E78" s="238" t="s">
        <v>251</v>
      </c>
      <c r="F78" s="237">
        <f t="shared" si="13"/>
        <v>1040</v>
      </c>
      <c r="G78" s="239" t="s">
        <v>345</v>
      </c>
      <c r="H78" s="280" t="s">
        <v>387</v>
      </c>
      <c r="I78" s="234"/>
      <c r="J78" s="298" t="b">
        <v>0</v>
      </c>
      <c r="K78" s="224">
        <f>IF(J78=TRUE,COUNTIF(J$3:J78,TRUE),0)</f>
        <v>0</v>
      </c>
      <c r="L78" s="228" t="str">
        <f t="shared" si="11"/>
        <v/>
      </c>
    </row>
    <row r="79" spans="3:12" ht="12.75" customHeight="1">
      <c r="C79" s="254" t="s">
        <v>153</v>
      </c>
      <c r="D79" s="237">
        <v>1540</v>
      </c>
      <c r="E79" s="238" t="s">
        <v>252</v>
      </c>
      <c r="F79" s="237">
        <f t="shared" si="13"/>
        <v>770</v>
      </c>
      <c r="G79" s="239" t="s">
        <v>346</v>
      </c>
      <c r="H79" s="280" t="s">
        <v>388</v>
      </c>
      <c r="I79" s="234"/>
      <c r="J79" s="298" t="b">
        <v>0</v>
      </c>
      <c r="K79" s="224">
        <f>IF(J79=TRUE,COUNTIF(J$3:J79,TRUE),0)</f>
        <v>0</v>
      </c>
      <c r="L79" s="228" t="str">
        <f t="shared" si="11"/>
        <v/>
      </c>
    </row>
    <row r="80" spans="3:12" ht="12.75" customHeight="1">
      <c r="C80" s="236" t="s">
        <v>154</v>
      </c>
      <c r="D80" s="237">
        <v>1320</v>
      </c>
      <c r="E80" s="238" t="s">
        <v>253</v>
      </c>
      <c r="F80" s="237">
        <f t="shared" si="13"/>
        <v>660</v>
      </c>
      <c r="G80" s="239" t="s">
        <v>347</v>
      </c>
      <c r="H80" s="280" t="s">
        <v>389</v>
      </c>
      <c r="I80" s="234"/>
      <c r="J80" s="298" t="b">
        <v>0</v>
      </c>
      <c r="K80" s="224">
        <f>IF(J80=TRUE,COUNTIF(J$3:J80,TRUE),0)</f>
        <v>0</v>
      </c>
      <c r="L80" s="228" t="str">
        <f t="shared" si="11"/>
        <v/>
      </c>
    </row>
    <row r="81" spans="3:12" ht="12.75" customHeight="1">
      <c r="C81" s="236" t="s">
        <v>155</v>
      </c>
      <c r="D81" s="261">
        <v>440</v>
      </c>
      <c r="E81" s="262" t="s">
        <v>254</v>
      </c>
      <c r="F81" s="261">
        <f t="shared" si="13"/>
        <v>220</v>
      </c>
      <c r="G81" s="263" t="s">
        <v>348</v>
      </c>
      <c r="H81" s="267" t="s">
        <v>384</v>
      </c>
      <c r="I81" s="234"/>
      <c r="J81" s="298" t="b">
        <v>0</v>
      </c>
      <c r="K81" s="224">
        <f>IF(J81=TRUE,COUNTIF(J$3:J81,TRUE),0)</f>
        <v>0</v>
      </c>
      <c r="L81" s="228" t="str">
        <f t="shared" si="11"/>
        <v/>
      </c>
    </row>
    <row r="82" spans="3:12" ht="12.75" customHeight="1" thickBot="1">
      <c r="C82" s="274" t="s">
        <v>156</v>
      </c>
      <c r="D82" s="275">
        <v>1980</v>
      </c>
      <c r="E82" s="276" t="s">
        <v>255</v>
      </c>
      <c r="F82" s="277">
        <f t="shared" si="13"/>
        <v>990</v>
      </c>
      <c r="G82" s="278" t="s">
        <v>349</v>
      </c>
      <c r="H82" s="279" t="s">
        <v>384</v>
      </c>
      <c r="I82" s="234"/>
      <c r="J82" s="298" t="b">
        <v>0</v>
      </c>
      <c r="K82" s="224">
        <f>IF(J82=TRUE,COUNTIF(J$3:J82,TRUE),0)</f>
        <v>0</v>
      </c>
      <c r="L82" s="228" t="str">
        <f t="shared" si="11"/>
        <v/>
      </c>
    </row>
    <row r="83" spans="3:12" ht="13.8" thickBot="1">
      <c r="C83" s="227" t="s">
        <v>78</v>
      </c>
      <c r="D83" s="243"/>
      <c r="E83" s="244"/>
      <c r="F83" s="245"/>
      <c r="G83" s="246"/>
      <c r="H83" s="247"/>
      <c r="I83" s="223"/>
      <c r="J83" s="298"/>
      <c r="K83" s="224">
        <f>IF(J83=TRUE,COUNTIF(J$3:J83,TRUE),0)</f>
        <v>0</v>
      </c>
      <c r="L83" s="228" t="str">
        <f t="shared" si="11"/>
        <v/>
      </c>
    </row>
    <row r="84" spans="3:12">
      <c r="C84" s="252" t="s">
        <v>157</v>
      </c>
      <c r="D84" s="284">
        <v>1320</v>
      </c>
      <c r="E84" s="285" t="s">
        <v>256</v>
      </c>
      <c r="F84" s="284">
        <f t="shared" ref="F84:F87" si="14">ROUNDDOWN(D84/2,-1)</f>
        <v>660</v>
      </c>
      <c r="G84" s="286" t="s">
        <v>350</v>
      </c>
      <c r="H84" s="264" t="s">
        <v>384</v>
      </c>
      <c r="I84" s="234"/>
      <c r="J84" s="298" t="b">
        <v>0</v>
      </c>
      <c r="K84" s="224">
        <f>IF(J84=TRUE,COUNTIF(J$3:J84,TRUE),0)</f>
        <v>0</v>
      </c>
      <c r="L84" s="228" t="str">
        <f t="shared" si="11"/>
        <v/>
      </c>
    </row>
    <row r="85" spans="3:12">
      <c r="C85" s="229" t="s">
        <v>158</v>
      </c>
      <c r="D85" s="261">
        <v>1320</v>
      </c>
      <c r="E85" s="262" t="s">
        <v>257</v>
      </c>
      <c r="F85" s="261">
        <f t="shared" si="14"/>
        <v>660</v>
      </c>
      <c r="G85" s="263" t="s">
        <v>351</v>
      </c>
      <c r="H85" s="267" t="s">
        <v>384</v>
      </c>
      <c r="I85" s="234"/>
      <c r="J85" s="298" t="b">
        <v>0</v>
      </c>
      <c r="K85" s="224">
        <f>IF(J85=TRUE,COUNTIF(J$3:J85,TRUE),0)</f>
        <v>0</v>
      </c>
      <c r="L85" s="228" t="str">
        <f t="shared" si="11"/>
        <v/>
      </c>
    </row>
    <row r="86" spans="3:12">
      <c r="C86" s="254" t="s">
        <v>159</v>
      </c>
      <c r="D86" s="261">
        <v>1320</v>
      </c>
      <c r="E86" s="262" t="s">
        <v>258</v>
      </c>
      <c r="F86" s="261">
        <f t="shared" si="14"/>
        <v>660</v>
      </c>
      <c r="G86" s="263" t="s">
        <v>352</v>
      </c>
      <c r="H86" s="267" t="s">
        <v>384</v>
      </c>
      <c r="I86" s="234"/>
      <c r="J86" s="298" t="b">
        <v>0</v>
      </c>
      <c r="K86" s="224">
        <f>IF(J86=TRUE,COUNTIF(J$3:J86,TRUE),0)</f>
        <v>0</v>
      </c>
      <c r="L86" s="228" t="str">
        <f t="shared" si="11"/>
        <v/>
      </c>
    </row>
    <row r="87" spans="3:12" ht="13.8" thickBot="1">
      <c r="C87" s="274" t="s">
        <v>160</v>
      </c>
      <c r="D87" s="275">
        <v>1430</v>
      </c>
      <c r="E87" s="276" t="s">
        <v>259</v>
      </c>
      <c r="F87" s="277">
        <f t="shared" si="14"/>
        <v>710</v>
      </c>
      <c r="G87" s="278" t="s">
        <v>353</v>
      </c>
      <c r="H87" s="279" t="s">
        <v>384</v>
      </c>
      <c r="I87" s="234"/>
      <c r="J87" s="298" t="b">
        <v>0</v>
      </c>
      <c r="K87" s="224">
        <f>IF(J87=TRUE,COUNTIF(J$3:J87,TRUE),0)</f>
        <v>0</v>
      </c>
      <c r="L87" s="228" t="str">
        <f t="shared" si="11"/>
        <v/>
      </c>
    </row>
    <row r="88" spans="3:12" ht="13.8" thickBot="1">
      <c r="C88" s="227" t="s">
        <v>161</v>
      </c>
      <c r="D88" s="243"/>
      <c r="E88" s="244"/>
      <c r="F88" s="245"/>
      <c r="G88" s="246"/>
      <c r="H88" s="247"/>
      <c r="I88" s="223"/>
      <c r="J88" s="298"/>
      <c r="K88" s="224">
        <f>IF(J88=TRUE,COUNTIF(J$3:J88,TRUE),0)</f>
        <v>0</v>
      </c>
      <c r="L88" s="228" t="str">
        <f t="shared" si="11"/>
        <v/>
      </c>
    </row>
    <row r="89" spans="3:12">
      <c r="C89" s="252" t="s">
        <v>162</v>
      </c>
      <c r="D89" s="230">
        <v>770</v>
      </c>
      <c r="E89" s="231" t="s">
        <v>260</v>
      </c>
      <c r="F89" s="230">
        <f t="shared" ref="F89:F94" si="15">ROUNDDOWN(D89/2,-1)</f>
        <v>380</v>
      </c>
      <c r="G89" s="232" t="s">
        <v>354</v>
      </c>
      <c r="H89" s="233" t="s">
        <v>384</v>
      </c>
      <c r="I89" s="234"/>
      <c r="J89" s="298" t="b">
        <v>0</v>
      </c>
      <c r="K89" s="224">
        <f>IF(J89=TRUE,COUNTIF(J$3:J89,TRUE),0)</f>
        <v>0</v>
      </c>
      <c r="L89" s="228" t="str">
        <f t="shared" si="11"/>
        <v/>
      </c>
    </row>
    <row r="90" spans="3:12">
      <c r="C90" s="254" t="s">
        <v>163</v>
      </c>
      <c r="D90" s="261">
        <v>2750</v>
      </c>
      <c r="E90" s="262" t="s">
        <v>261</v>
      </c>
      <c r="F90" s="261">
        <f t="shared" si="15"/>
        <v>1370</v>
      </c>
      <c r="G90" s="263" t="s">
        <v>355</v>
      </c>
      <c r="H90" s="267" t="s">
        <v>384</v>
      </c>
      <c r="I90" s="234"/>
      <c r="J90" s="298" t="b">
        <v>0</v>
      </c>
      <c r="K90" s="224">
        <f>IF(J90=TRUE,COUNTIF(J$3:J90,TRUE),0)</f>
        <v>0</v>
      </c>
      <c r="L90" s="228" t="str">
        <f t="shared" si="11"/>
        <v/>
      </c>
    </row>
    <row r="91" spans="3:12">
      <c r="C91" s="229" t="s">
        <v>164</v>
      </c>
      <c r="D91" s="237">
        <v>990</v>
      </c>
      <c r="E91" s="238" t="s">
        <v>262</v>
      </c>
      <c r="F91" s="237">
        <f t="shared" si="15"/>
        <v>490</v>
      </c>
      <c r="G91" s="239" t="s">
        <v>356</v>
      </c>
      <c r="H91" s="280" t="s">
        <v>384</v>
      </c>
      <c r="I91" s="234"/>
      <c r="J91" s="298" t="b">
        <v>0</v>
      </c>
      <c r="K91" s="224">
        <f>IF(J91=TRUE,COUNTIF(J$3:J91,TRUE),0)</f>
        <v>0</v>
      </c>
      <c r="L91" s="228" t="str">
        <f t="shared" si="11"/>
        <v/>
      </c>
    </row>
    <row r="92" spans="3:12">
      <c r="C92" s="254" t="s">
        <v>165</v>
      </c>
      <c r="D92" s="237">
        <v>1100</v>
      </c>
      <c r="E92" s="238" t="s">
        <v>263</v>
      </c>
      <c r="F92" s="237">
        <f t="shared" si="15"/>
        <v>550</v>
      </c>
      <c r="G92" s="239" t="s">
        <v>357</v>
      </c>
      <c r="H92" s="280" t="s">
        <v>384</v>
      </c>
      <c r="I92" s="234"/>
      <c r="J92" s="298" t="b">
        <v>0</v>
      </c>
      <c r="K92" s="224">
        <f>IF(J92=TRUE,COUNTIF(J$3:J92,TRUE),0)</f>
        <v>0</v>
      </c>
      <c r="L92" s="228" t="str">
        <f t="shared" si="11"/>
        <v/>
      </c>
    </row>
    <row r="93" spans="3:12">
      <c r="C93" s="236" t="s">
        <v>166</v>
      </c>
      <c r="D93" s="261">
        <v>1100</v>
      </c>
      <c r="E93" s="238" t="s">
        <v>264</v>
      </c>
      <c r="F93" s="237">
        <f t="shared" si="15"/>
        <v>550</v>
      </c>
      <c r="G93" s="239" t="s">
        <v>358</v>
      </c>
      <c r="H93" s="280" t="s">
        <v>384</v>
      </c>
      <c r="I93" s="234"/>
      <c r="J93" s="298" t="b">
        <v>0</v>
      </c>
      <c r="K93" s="224">
        <f>IF(J93=TRUE,COUNTIF(J$3:J93,TRUE),0)</f>
        <v>0</v>
      </c>
      <c r="L93" s="228" t="str">
        <f t="shared" si="11"/>
        <v/>
      </c>
    </row>
    <row r="94" spans="3:12" ht="13.8" thickBot="1">
      <c r="C94" s="274" t="s">
        <v>167</v>
      </c>
      <c r="D94" s="275">
        <v>880</v>
      </c>
      <c r="E94" s="276" t="s">
        <v>265</v>
      </c>
      <c r="F94" s="277">
        <f t="shared" si="15"/>
        <v>440</v>
      </c>
      <c r="G94" s="278" t="s">
        <v>359</v>
      </c>
      <c r="H94" s="279" t="s">
        <v>384</v>
      </c>
      <c r="I94" s="234"/>
      <c r="J94" s="298" t="b">
        <v>0</v>
      </c>
      <c r="K94" s="224">
        <f>IF(J94=TRUE,COUNTIF(J$3:J94,TRUE),0)</f>
        <v>0</v>
      </c>
      <c r="L94" s="228" t="str">
        <f t="shared" si="11"/>
        <v/>
      </c>
    </row>
    <row r="95" spans="3:12" ht="13.8" thickBot="1">
      <c r="C95" s="227" t="s">
        <v>394</v>
      </c>
      <c r="D95" s="243"/>
      <c r="E95" s="244"/>
      <c r="F95" s="245"/>
      <c r="G95" s="246"/>
      <c r="H95" s="247"/>
      <c r="I95" s="223"/>
      <c r="J95" s="298"/>
      <c r="K95" s="224">
        <f>IF(J95=TRUE,COUNTIF(J$3:J95,TRUE),0)</f>
        <v>0</v>
      </c>
      <c r="L95" s="228" t="str">
        <f t="shared" si="11"/>
        <v/>
      </c>
    </row>
    <row r="96" spans="3:12">
      <c r="C96" s="252" t="s">
        <v>168</v>
      </c>
      <c r="D96" s="230">
        <v>2970</v>
      </c>
      <c r="E96" s="231" t="s">
        <v>266</v>
      </c>
      <c r="F96" s="230">
        <f t="shared" ref="F96:F105" si="16">ROUNDDOWN(D96/2,-1)</f>
        <v>1480</v>
      </c>
      <c r="G96" s="232" t="s">
        <v>360</v>
      </c>
      <c r="H96" s="233" t="s">
        <v>384</v>
      </c>
      <c r="I96" s="234"/>
      <c r="J96" s="298" t="b">
        <v>0</v>
      </c>
      <c r="K96" s="224">
        <f>IF(J96=TRUE,COUNTIF(J$3:J96,TRUE),0)</f>
        <v>0</v>
      </c>
      <c r="L96" s="228" t="str">
        <f t="shared" si="11"/>
        <v/>
      </c>
    </row>
    <row r="97" spans="3:12">
      <c r="C97" s="254" t="s">
        <v>169</v>
      </c>
      <c r="D97" s="237">
        <v>1760</v>
      </c>
      <c r="E97" s="238" t="s">
        <v>267</v>
      </c>
      <c r="F97" s="237">
        <f t="shared" si="16"/>
        <v>880</v>
      </c>
      <c r="G97" s="239" t="s">
        <v>361</v>
      </c>
      <c r="H97" s="280" t="s">
        <v>384</v>
      </c>
      <c r="I97" s="234"/>
      <c r="J97" s="298" t="b">
        <v>0</v>
      </c>
      <c r="K97" s="224">
        <f>IF(J97=TRUE,COUNTIF(J$3:J97,TRUE),0)</f>
        <v>0</v>
      </c>
      <c r="L97" s="228" t="str">
        <f t="shared" si="11"/>
        <v/>
      </c>
    </row>
    <row r="98" spans="3:12">
      <c r="C98" s="254" t="s">
        <v>170</v>
      </c>
      <c r="D98" s="237">
        <v>1000</v>
      </c>
      <c r="E98" s="238" t="s">
        <v>268</v>
      </c>
      <c r="F98" s="237">
        <f t="shared" si="16"/>
        <v>500</v>
      </c>
      <c r="G98" s="239" t="s">
        <v>362</v>
      </c>
      <c r="H98" s="280" t="s">
        <v>384</v>
      </c>
      <c r="I98" s="234"/>
      <c r="J98" s="298" t="b">
        <v>0</v>
      </c>
      <c r="K98" s="224">
        <f>IF(J98=TRUE,COUNTIF(J$3:J98,TRUE),0)</f>
        <v>0</v>
      </c>
      <c r="L98" s="228" t="str">
        <f t="shared" si="11"/>
        <v/>
      </c>
    </row>
    <row r="99" spans="3:12">
      <c r="C99" s="254" t="s">
        <v>171</v>
      </c>
      <c r="D99" s="237">
        <v>1760</v>
      </c>
      <c r="E99" s="238" t="s">
        <v>269</v>
      </c>
      <c r="F99" s="237">
        <f t="shared" si="16"/>
        <v>880</v>
      </c>
      <c r="G99" s="239" t="s">
        <v>363</v>
      </c>
      <c r="H99" s="280" t="s">
        <v>384</v>
      </c>
      <c r="I99" s="234"/>
      <c r="J99" s="298" t="b">
        <v>0</v>
      </c>
      <c r="K99" s="224">
        <f>IF(J99=TRUE,COUNTIF(J$3:J99,TRUE),0)</f>
        <v>0</v>
      </c>
      <c r="L99" s="228" t="str">
        <f t="shared" si="11"/>
        <v/>
      </c>
    </row>
    <row r="100" spans="3:12">
      <c r="C100" s="254" t="s">
        <v>172</v>
      </c>
      <c r="D100" s="237">
        <v>880</v>
      </c>
      <c r="E100" s="238" t="s">
        <v>270</v>
      </c>
      <c r="F100" s="237">
        <f t="shared" si="16"/>
        <v>440</v>
      </c>
      <c r="G100" s="239" t="s">
        <v>364</v>
      </c>
      <c r="H100" s="280" t="s">
        <v>384</v>
      </c>
      <c r="I100" s="234"/>
      <c r="J100" s="298" t="b">
        <v>0</v>
      </c>
      <c r="K100" s="224">
        <f>IF(J100=TRUE,COUNTIF(J$3:J100,TRUE),0)</f>
        <v>0</v>
      </c>
      <c r="L100" s="228" t="str">
        <f t="shared" ref="L100:L111" si="17">IF(K100&gt;0,C100,"")</f>
        <v/>
      </c>
    </row>
    <row r="101" spans="3:12">
      <c r="C101" s="254" t="s">
        <v>173</v>
      </c>
      <c r="D101" s="237">
        <v>2750</v>
      </c>
      <c r="E101" s="238" t="s">
        <v>271</v>
      </c>
      <c r="F101" s="237">
        <f t="shared" si="16"/>
        <v>1370</v>
      </c>
      <c r="G101" s="239" t="s">
        <v>365</v>
      </c>
      <c r="H101" s="280" t="s">
        <v>384</v>
      </c>
      <c r="I101" s="234"/>
      <c r="J101" s="298" t="b">
        <v>0</v>
      </c>
      <c r="K101" s="224">
        <f>IF(J101=TRUE,COUNTIF(J$3:J101,TRUE),0)</f>
        <v>0</v>
      </c>
      <c r="L101" s="228" t="str">
        <f t="shared" si="17"/>
        <v/>
      </c>
    </row>
    <row r="102" spans="3:12">
      <c r="C102" s="254" t="s">
        <v>174</v>
      </c>
      <c r="D102" s="237">
        <v>2530</v>
      </c>
      <c r="E102" s="238" t="s">
        <v>272</v>
      </c>
      <c r="F102" s="237">
        <f t="shared" si="16"/>
        <v>1260</v>
      </c>
      <c r="G102" s="239" t="s">
        <v>366</v>
      </c>
      <c r="H102" s="280" t="s">
        <v>384</v>
      </c>
      <c r="I102" s="234"/>
      <c r="J102" s="298" t="b">
        <v>0</v>
      </c>
      <c r="K102" s="224">
        <f>IF(J102=TRUE,COUNTIF(J$3:J102,TRUE),0)</f>
        <v>0</v>
      </c>
      <c r="L102" s="228" t="str">
        <f t="shared" si="17"/>
        <v/>
      </c>
    </row>
    <row r="103" spans="3:12">
      <c r="C103" s="254" t="s">
        <v>175</v>
      </c>
      <c r="D103" s="237">
        <v>990</v>
      </c>
      <c r="E103" s="238" t="s">
        <v>273</v>
      </c>
      <c r="F103" s="237">
        <f t="shared" si="16"/>
        <v>490</v>
      </c>
      <c r="G103" s="239" t="s">
        <v>367</v>
      </c>
      <c r="H103" s="280" t="s">
        <v>384</v>
      </c>
      <c r="I103" s="234"/>
      <c r="J103" s="298" t="b">
        <v>0</v>
      </c>
      <c r="K103" s="224">
        <f>IF(J103=TRUE,COUNTIF(J$3:J103,TRUE),0)</f>
        <v>0</v>
      </c>
      <c r="L103" s="228" t="str">
        <f t="shared" si="17"/>
        <v/>
      </c>
    </row>
    <row r="104" spans="3:12">
      <c r="C104" s="236" t="s">
        <v>176</v>
      </c>
      <c r="D104" s="237">
        <v>990</v>
      </c>
      <c r="E104" s="238" t="s">
        <v>274</v>
      </c>
      <c r="F104" s="237">
        <f t="shared" si="16"/>
        <v>490</v>
      </c>
      <c r="G104" s="239" t="s">
        <v>368</v>
      </c>
      <c r="H104" s="280" t="s">
        <v>384</v>
      </c>
      <c r="I104" s="234"/>
      <c r="J104" s="298" t="b">
        <v>0</v>
      </c>
      <c r="K104" s="224">
        <f>IF(J104=TRUE,COUNTIF(J$3:J104,TRUE),0)</f>
        <v>0</v>
      </c>
      <c r="L104" s="228" t="str">
        <f t="shared" si="17"/>
        <v/>
      </c>
    </row>
    <row r="105" spans="3:12" ht="13.8" thickBot="1">
      <c r="C105" s="236" t="s">
        <v>177</v>
      </c>
      <c r="D105" s="240">
        <v>2420</v>
      </c>
      <c r="E105" s="241" t="s">
        <v>275</v>
      </c>
      <c r="F105" s="240">
        <f t="shared" si="16"/>
        <v>1210</v>
      </c>
      <c r="G105" s="242" t="s">
        <v>369</v>
      </c>
      <c r="H105" s="283" t="s">
        <v>384</v>
      </c>
      <c r="I105" s="234"/>
      <c r="J105" s="298" t="b">
        <v>0</v>
      </c>
      <c r="K105" s="224">
        <f>IF(J105=TRUE,COUNTIF(J$3:J105,TRUE),0)</f>
        <v>0</v>
      </c>
      <c r="L105" s="228" t="str">
        <f t="shared" si="17"/>
        <v/>
      </c>
    </row>
    <row r="106" spans="3:12" ht="13.8" thickBot="1">
      <c r="C106" s="227" t="s">
        <v>178</v>
      </c>
      <c r="D106" s="243"/>
      <c r="E106" s="244"/>
      <c r="F106" s="245"/>
      <c r="G106" s="246"/>
      <c r="H106" s="247"/>
      <c r="I106" s="223"/>
      <c r="J106" s="298"/>
      <c r="K106" s="224">
        <f>IF(J106=TRUE,COUNTIF(J$3:J106,TRUE),0)</f>
        <v>0</v>
      </c>
      <c r="L106" s="228" t="str">
        <f t="shared" si="17"/>
        <v/>
      </c>
    </row>
    <row r="107" spans="3:12">
      <c r="C107" s="252" t="s">
        <v>179</v>
      </c>
      <c r="D107" s="230">
        <v>770</v>
      </c>
      <c r="E107" s="231" t="s">
        <v>276</v>
      </c>
      <c r="F107" s="230">
        <f t="shared" ref="F107:F111" si="18">ROUNDDOWN(D107/2,-1)</f>
        <v>380</v>
      </c>
      <c r="G107" s="232" t="s">
        <v>373</v>
      </c>
      <c r="H107" s="233" t="s">
        <v>384</v>
      </c>
      <c r="I107" s="234"/>
      <c r="J107" s="298" t="b">
        <v>0</v>
      </c>
      <c r="K107" s="224">
        <f>IF(J107=TRUE,COUNTIF(J$3:J107,TRUE),0)</f>
        <v>0</v>
      </c>
      <c r="L107" s="228" t="str">
        <f t="shared" si="17"/>
        <v/>
      </c>
    </row>
    <row r="108" spans="3:12">
      <c r="C108" s="254" t="s">
        <v>180</v>
      </c>
      <c r="D108" s="237">
        <v>990</v>
      </c>
      <c r="E108" s="238" t="s">
        <v>277</v>
      </c>
      <c r="F108" s="237">
        <f t="shared" si="18"/>
        <v>490</v>
      </c>
      <c r="G108" s="239" t="s">
        <v>374</v>
      </c>
      <c r="H108" s="280" t="s">
        <v>384</v>
      </c>
      <c r="I108" s="234"/>
      <c r="J108" s="298" t="b">
        <v>0</v>
      </c>
      <c r="K108" s="224">
        <f>IF(J108=TRUE,COUNTIF(J$3:J108,TRUE),0)</f>
        <v>0</v>
      </c>
      <c r="L108" s="228" t="str">
        <f t="shared" si="17"/>
        <v/>
      </c>
    </row>
    <row r="109" spans="3:12">
      <c r="C109" s="254" t="s">
        <v>181</v>
      </c>
      <c r="D109" s="237">
        <v>770</v>
      </c>
      <c r="E109" s="238" t="s">
        <v>278</v>
      </c>
      <c r="F109" s="237">
        <f t="shared" si="18"/>
        <v>380</v>
      </c>
      <c r="G109" s="239" t="s">
        <v>370</v>
      </c>
      <c r="H109" s="280" t="s">
        <v>384</v>
      </c>
      <c r="I109" s="234"/>
      <c r="J109" s="298" t="b">
        <v>0</v>
      </c>
      <c r="K109" s="224">
        <f>IF(J109=TRUE,COUNTIF(J$3:J109,TRUE),0)</f>
        <v>0</v>
      </c>
      <c r="L109" s="228" t="str">
        <f t="shared" si="17"/>
        <v/>
      </c>
    </row>
    <row r="110" spans="3:12">
      <c r="C110" s="254" t="s">
        <v>182</v>
      </c>
      <c r="D110" s="237">
        <v>880</v>
      </c>
      <c r="E110" s="238" t="s">
        <v>279</v>
      </c>
      <c r="F110" s="237">
        <f t="shared" si="18"/>
        <v>440</v>
      </c>
      <c r="G110" s="239" t="s">
        <v>371</v>
      </c>
      <c r="H110" s="280" t="s">
        <v>384</v>
      </c>
      <c r="I110" s="234"/>
      <c r="J110" s="298" t="b">
        <v>0</v>
      </c>
      <c r="K110" s="224">
        <f>IF(J110=TRUE,COUNTIF(J$3:J110,TRUE),0)</f>
        <v>0</v>
      </c>
      <c r="L110" s="228" t="str">
        <f t="shared" si="17"/>
        <v/>
      </c>
    </row>
    <row r="111" spans="3:12" ht="13.8" thickBot="1">
      <c r="C111" s="287" t="s">
        <v>183</v>
      </c>
      <c r="D111" s="288">
        <v>1430</v>
      </c>
      <c r="E111" s="289" t="s">
        <v>280</v>
      </c>
      <c r="F111" s="288">
        <f t="shared" si="18"/>
        <v>710</v>
      </c>
      <c r="G111" s="290" t="s">
        <v>372</v>
      </c>
      <c r="H111" s="291" t="s">
        <v>384</v>
      </c>
      <c r="I111" s="234"/>
      <c r="J111" s="298" t="b">
        <v>0</v>
      </c>
      <c r="K111" s="224">
        <f>IF(J111=TRUE,COUNTIF(J$3:J111,TRUE),0)</f>
        <v>0</v>
      </c>
      <c r="L111" s="228" t="str">
        <f t="shared" si="17"/>
        <v/>
      </c>
    </row>
    <row r="112" spans="3:12">
      <c r="C112" s="292">
        <f>J112</f>
        <v>0</v>
      </c>
      <c r="J112" s="297">
        <f>COUNTIF(J2:J111,TRUE)</f>
        <v>0</v>
      </c>
      <c r="L112" s="217" t="str">
        <f>SUBSTITUTE(TRIM(L3&amp;" "&amp;L4&amp;" "&amp;L5&amp;" "&amp;L6&amp;" "&amp;L7&amp;" "&amp;L8&amp;" "&amp;L9&amp;" "&amp;L10&amp;" "&amp;L11&amp;" "&amp;L12&amp;" "&amp;L13&amp;" "&amp;L14&amp;" "&amp;L15&amp;" "&amp;L16&amp;" "&amp;L17&amp;" "&amp;L18&amp;" "&amp;L19&amp;" "&amp;L20&amp;" "&amp;L21&amp;" "&amp;L22&amp;" "&amp;L23&amp;" "&amp;L24&amp;" "&amp;L25&amp;" "&amp;L26&amp;" "&amp;L27&amp;" "&amp;L28&amp;" "&amp;L29&amp;" "&amp;L30&amp;" "&amp;L31&amp;" "&amp;L32&amp;" "&amp;L33&amp;" "&amp;L34&amp;" "&amp;L35&amp;" "&amp;L36&amp;" "&amp;L37&amp;" "&amp;L38&amp;" "&amp;L39&amp;" "&amp;L40&amp;" "&amp;L41&amp;" "&amp;L42&amp;" "&amp;L43&amp;" "&amp;L44&amp;" "&amp;L45&amp;" "&amp;L46&amp;" "&amp;L47&amp;" "&amp;L48&amp;" "&amp;L49&amp;" "&amp;L50&amp;" "&amp;L51&amp;" "&amp;L52&amp;" "&amp;L53&amp;" "&amp;L54&amp;" "&amp;L55&amp;" "&amp;L56&amp;" "&amp;L57&amp;" "&amp;L58&amp;" "&amp;L59&amp;" "&amp;L60&amp;" "&amp;L61&amp;" "&amp;L62&amp;" "&amp;L63&amp;" "&amp;L64&amp;" "&amp;L65&amp;" "&amp;L66&amp;" "&amp;L67&amp;" "&amp;L68&amp;" "&amp;L69&amp;" "&amp;L70&amp;" "&amp;L71&amp;" "&amp;L72&amp;" "&amp;L73&amp;" "&amp;L74&amp;" "&amp;L75&amp;" "&amp;L76&amp;" "&amp;L77&amp;" "&amp;L78&amp;" "&amp;L79&amp;" "&amp;L80&amp;" "&amp;L81&amp;" "&amp;L82&amp;" "&amp;L83&amp;" "&amp;L84&amp;" "&amp;L85&amp;" "&amp;L86&amp;" "&amp;L87&amp;" "&amp;L88&amp;" "&amp;L89&amp;" "&amp;L90&amp;" "&amp;L91&amp;" "&amp;L92&amp;" "&amp;L93&amp;" "&amp;L94&amp;" "&amp;L95&amp;" "&amp;L96&amp;" "&amp;L97&amp;" "&amp;L98&amp;" "&amp;L99&amp;" "&amp;L100&amp;" "&amp;L101&amp;" "&amp;L102&amp;" "&amp;L103&amp;" "&amp;L104&amp;" "&amp;L105&amp;" "&amp;L106&amp;" "&amp;L107&amp;" "&amp;L108&amp;" "&amp;L109&amp;" "&amp;L110&amp;" "&amp;L111)," ","、")</f>
        <v/>
      </c>
    </row>
    <row r="113" spans="10:12">
      <c r="J113" s="299"/>
      <c r="K113" s="296"/>
      <c r="L113" s="296"/>
    </row>
    <row r="114" spans="10:12">
      <c r="L114" s="296"/>
    </row>
  </sheetData>
  <sheetProtection algorithmName="SHA-512" hashValue="oiRMvkw0VPOVp/1R4mwfHZ0vXVNjZV/Qh/KxPA931EWDXEJalNQUsrZt2fwsedxyx1wBLXp/gI1nZ8S1t9g2zQ==" saltValue="h0xJYITW1jHPu+J1bHgLvA==" spinCount="100000" sheet="1" objects="1" scenarios="1"/>
  <autoFilter ref="I1:I113" xr:uid="{00000000-0009-0000-0000-000005000000}"/>
  <mergeCells count="1">
    <mergeCell ref="N24:R26"/>
  </mergeCells>
  <phoneticPr fontId="2"/>
  <conditionalFormatting sqref="N24:R26">
    <cfRule type="cellIs" dxfId="0" priority="1" operator="greaterThanOrEqual">
      <formula>11</formula>
    </cfRule>
  </conditionalFormatting>
  <hyperlinks>
    <hyperlink ref="N13" r:id="rId1" xr:uid="{00000000-0004-0000-0500-000000000000}"/>
  </hyperlinks>
  <pageMargins left="0.75" right="0.75" top="1" bottom="1" header="0.51200000000000001" footer="0.51200000000000001"/>
  <pageSetup paperSize="8" scale="7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6878" r:id="rId5" name="Check Box 14">
              <controlPr locked="0" defaultSize="0" autoFill="0" autoLine="0" autoPict="0">
                <anchor moveWithCells="1">
                  <from>
                    <xdr:col>8</xdr:col>
                    <xdr:colOff>7620</xdr:colOff>
                    <xdr:row>2</xdr:row>
                    <xdr:rowOff>7620</xdr:rowOff>
                  </from>
                  <to>
                    <xdr:col>11</xdr:col>
                    <xdr:colOff>7620</xdr:colOff>
                    <xdr:row>3</xdr:row>
                    <xdr:rowOff>0</xdr:rowOff>
                  </to>
                </anchor>
              </controlPr>
            </control>
          </mc:Choice>
        </mc:AlternateContent>
        <mc:AlternateContent xmlns:mc="http://schemas.openxmlformats.org/markup-compatibility/2006">
          <mc:Choice Requires="x14">
            <control shapeId="37014" r:id="rId6" name="Check Box 150">
              <controlPr locked="0" defaultSize="0" autoFill="0" autoLine="0" autoPict="0">
                <anchor moveWithCells="1">
                  <from>
                    <xdr:col>8</xdr:col>
                    <xdr:colOff>7620</xdr:colOff>
                    <xdr:row>3</xdr:row>
                    <xdr:rowOff>7620</xdr:rowOff>
                  </from>
                  <to>
                    <xdr:col>11</xdr:col>
                    <xdr:colOff>7620</xdr:colOff>
                    <xdr:row>4</xdr:row>
                    <xdr:rowOff>0</xdr:rowOff>
                  </to>
                </anchor>
              </controlPr>
            </control>
          </mc:Choice>
        </mc:AlternateContent>
        <mc:AlternateContent xmlns:mc="http://schemas.openxmlformats.org/markup-compatibility/2006">
          <mc:Choice Requires="x14">
            <control shapeId="37015" r:id="rId7" name="Check Box 151">
              <controlPr locked="0" defaultSize="0" autoFill="0" autoLine="0" autoPict="0">
                <anchor moveWithCells="1">
                  <from>
                    <xdr:col>8</xdr:col>
                    <xdr:colOff>7620</xdr:colOff>
                    <xdr:row>5</xdr:row>
                    <xdr:rowOff>7620</xdr:rowOff>
                  </from>
                  <to>
                    <xdr:col>9</xdr:col>
                    <xdr:colOff>0</xdr:colOff>
                    <xdr:row>6</xdr:row>
                    <xdr:rowOff>0</xdr:rowOff>
                  </to>
                </anchor>
              </controlPr>
            </control>
          </mc:Choice>
        </mc:AlternateContent>
        <mc:AlternateContent xmlns:mc="http://schemas.openxmlformats.org/markup-compatibility/2006">
          <mc:Choice Requires="x14">
            <control shapeId="37017" r:id="rId8" name="Check Box 153">
              <controlPr locked="0" defaultSize="0" autoFill="0" autoLine="0" autoPict="0">
                <anchor moveWithCells="1">
                  <from>
                    <xdr:col>8</xdr:col>
                    <xdr:colOff>7620</xdr:colOff>
                    <xdr:row>7</xdr:row>
                    <xdr:rowOff>7620</xdr:rowOff>
                  </from>
                  <to>
                    <xdr:col>9</xdr:col>
                    <xdr:colOff>0</xdr:colOff>
                    <xdr:row>8</xdr:row>
                    <xdr:rowOff>0</xdr:rowOff>
                  </to>
                </anchor>
              </controlPr>
            </control>
          </mc:Choice>
        </mc:AlternateContent>
        <mc:AlternateContent xmlns:mc="http://schemas.openxmlformats.org/markup-compatibility/2006">
          <mc:Choice Requires="x14">
            <control shapeId="37019" r:id="rId9" name="Check Box 155">
              <controlPr locked="0" defaultSize="0" autoFill="0" autoLine="0" autoPict="0">
                <anchor moveWithCells="1">
                  <from>
                    <xdr:col>8</xdr:col>
                    <xdr:colOff>0</xdr:colOff>
                    <xdr:row>9</xdr:row>
                    <xdr:rowOff>0</xdr:rowOff>
                  </from>
                  <to>
                    <xdr:col>9</xdr:col>
                    <xdr:colOff>0</xdr:colOff>
                    <xdr:row>10</xdr:row>
                    <xdr:rowOff>0</xdr:rowOff>
                  </to>
                </anchor>
              </controlPr>
            </control>
          </mc:Choice>
        </mc:AlternateContent>
        <mc:AlternateContent xmlns:mc="http://schemas.openxmlformats.org/markup-compatibility/2006">
          <mc:Choice Requires="x14">
            <control shapeId="37020" r:id="rId10" name="Check Box 156">
              <controlPr locked="0" defaultSize="0" autoFill="0" autoLine="0" autoPict="0">
                <anchor moveWithCells="1">
                  <from>
                    <xdr:col>8</xdr:col>
                    <xdr:colOff>7620</xdr:colOff>
                    <xdr:row>10</xdr:row>
                    <xdr:rowOff>7620</xdr:rowOff>
                  </from>
                  <to>
                    <xdr:col>9</xdr:col>
                    <xdr:colOff>0</xdr:colOff>
                    <xdr:row>11</xdr:row>
                    <xdr:rowOff>0</xdr:rowOff>
                  </to>
                </anchor>
              </controlPr>
            </control>
          </mc:Choice>
        </mc:AlternateContent>
        <mc:AlternateContent xmlns:mc="http://schemas.openxmlformats.org/markup-compatibility/2006">
          <mc:Choice Requires="x14">
            <control shapeId="37021" r:id="rId11" name="Check Box 157">
              <controlPr locked="0" defaultSize="0" autoFill="0" autoLine="0" autoPict="0">
                <anchor moveWithCells="1">
                  <from>
                    <xdr:col>8</xdr:col>
                    <xdr:colOff>7620</xdr:colOff>
                    <xdr:row>11</xdr:row>
                    <xdr:rowOff>7620</xdr:rowOff>
                  </from>
                  <to>
                    <xdr:col>9</xdr:col>
                    <xdr:colOff>0</xdr:colOff>
                    <xdr:row>12</xdr:row>
                    <xdr:rowOff>0</xdr:rowOff>
                  </to>
                </anchor>
              </controlPr>
            </control>
          </mc:Choice>
        </mc:AlternateContent>
        <mc:AlternateContent xmlns:mc="http://schemas.openxmlformats.org/markup-compatibility/2006">
          <mc:Choice Requires="x14">
            <control shapeId="37023" r:id="rId12" name="Check Box 159">
              <controlPr locked="0" defaultSize="0" autoFill="0" autoLine="0" autoPict="0">
                <anchor moveWithCells="1">
                  <from>
                    <xdr:col>8</xdr:col>
                    <xdr:colOff>7620</xdr:colOff>
                    <xdr:row>13</xdr:row>
                    <xdr:rowOff>0</xdr:rowOff>
                  </from>
                  <to>
                    <xdr:col>11</xdr:col>
                    <xdr:colOff>7620</xdr:colOff>
                    <xdr:row>14</xdr:row>
                    <xdr:rowOff>0</xdr:rowOff>
                  </to>
                </anchor>
              </controlPr>
            </control>
          </mc:Choice>
        </mc:AlternateContent>
        <mc:AlternateContent xmlns:mc="http://schemas.openxmlformats.org/markup-compatibility/2006">
          <mc:Choice Requires="x14">
            <control shapeId="37024" r:id="rId13" name="Check Box 160">
              <controlPr locked="0" defaultSize="0" autoFill="0" autoLine="0" autoPict="0">
                <anchor moveWithCells="1">
                  <from>
                    <xdr:col>8</xdr:col>
                    <xdr:colOff>7620</xdr:colOff>
                    <xdr:row>14</xdr:row>
                    <xdr:rowOff>7620</xdr:rowOff>
                  </from>
                  <to>
                    <xdr:col>9</xdr:col>
                    <xdr:colOff>0</xdr:colOff>
                    <xdr:row>15</xdr:row>
                    <xdr:rowOff>0</xdr:rowOff>
                  </to>
                </anchor>
              </controlPr>
            </control>
          </mc:Choice>
        </mc:AlternateContent>
        <mc:AlternateContent xmlns:mc="http://schemas.openxmlformats.org/markup-compatibility/2006">
          <mc:Choice Requires="x14">
            <control shapeId="37025" r:id="rId14" name="Check Box 161">
              <controlPr locked="0" defaultSize="0" autoFill="0" autoLine="0" autoPict="0">
                <anchor mov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37026" r:id="rId15" name="Check Box 162">
              <controlPr locked="0" defaultSize="0" autoFill="0" autoLine="0" autoPict="0">
                <anchor moveWithCells="1">
                  <from>
                    <xdr:col>8</xdr:col>
                    <xdr:colOff>0</xdr:colOff>
                    <xdr:row>15</xdr:row>
                    <xdr:rowOff>0</xdr:rowOff>
                  </from>
                  <to>
                    <xdr:col>9</xdr:col>
                    <xdr:colOff>0</xdr:colOff>
                    <xdr:row>16</xdr:row>
                    <xdr:rowOff>0</xdr:rowOff>
                  </to>
                </anchor>
              </controlPr>
            </control>
          </mc:Choice>
        </mc:AlternateContent>
        <mc:AlternateContent xmlns:mc="http://schemas.openxmlformats.org/markup-compatibility/2006">
          <mc:Choice Requires="x14">
            <control shapeId="37027" r:id="rId16" name="Check Box 163">
              <controlPr locked="0" defaultSize="0" autoFill="0" autoLine="0" autoPict="0">
                <anchor moveWithCells="1">
                  <from>
                    <xdr:col>8</xdr:col>
                    <xdr:colOff>0</xdr:colOff>
                    <xdr:row>16</xdr:row>
                    <xdr:rowOff>0</xdr:rowOff>
                  </from>
                  <to>
                    <xdr:col>9</xdr:col>
                    <xdr:colOff>0</xdr:colOff>
                    <xdr:row>17</xdr:row>
                    <xdr:rowOff>0</xdr:rowOff>
                  </to>
                </anchor>
              </controlPr>
            </control>
          </mc:Choice>
        </mc:AlternateContent>
        <mc:AlternateContent xmlns:mc="http://schemas.openxmlformats.org/markup-compatibility/2006">
          <mc:Choice Requires="x14">
            <control shapeId="37028" r:id="rId17" name="Check Box 164">
              <controlPr locked="0" defaultSize="0" autoFill="0" autoLine="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37029" r:id="rId18" name="Check Box 165">
              <controlPr locked="0" defaultSize="0" autoFill="0" autoLine="0" autoPict="0">
                <anchor moveWithCells="1">
                  <from>
                    <xdr:col>8</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37030" r:id="rId19" name="Check Box 166">
              <controlPr locked="0" defaultSize="0" autoFill="0" autoLine="0" autoPict="0">
                <anchor moveWithCells="1">
                  <from>
                    <xdr:col>8</xdr:col>
                    <xdr:colOff>0</xdr:colOff>
                    <xdr:row>20</xdr:row>
                    <xdr:rowOff>0</xdr:rowOff>
                  </from>
                  <to>
                    <xdr:col>9</xdr:col>
                    <xdr:colOff>0</xdr:colOff>
                    <xdr:row>20</xdr:row>
                    <xdr:rowOff>160020</xdr:rowOff>
                  </to>
                </anchor>
              </controlPr>
            </control>
          </mc:Choice>
        </mc:AlternateContent>
        <mc:AlternateContent xmlns:mc="http://schemas.openxmlformats.org/markup-compatibility/2006">
          <mc:Choice Requires="x14">
            <control shapeId="37031" r:id="rId20" name="Check Box 167">
              <controlPr locked="0" defaultSize="0" autoFill="0" autoLine="0" autoPict="0">
                <anchor moveWithCells="1">
                  <from>
                    <xdr:col>8</xdr:col>
                    <xdr:colOff>0</xdr:colOff>
                    <xdr:row>21</xdr:row>
                    <xdr:rowOff>0</xdr:rowOff>
                  </from>
                  <to>
                    <xdr:col>9</xdr:col>
                    <xdr:colOff>0</xdr:colOff>
                    <xdr:row>21</xdr:row>
                    <xdr:rowOff>160020</xdr:rowOff>
                  </to>
                </anchor>
              </controlPr>
            </control>
          </mc:Choice>
        </mc:AlternateContent>
        <mc:AlternateContent xmlns:mc="http://schemas.openxmlformats.org/markup-compatibility/2006">
          <mc:Choice Requires="x14">
            <control shapeId="37032" r:id="rId21" name="Check Box 168">
              <controlPr locked="0" defaultSize="0" autoFill="0" autoLine="0" autoPict="0">
                <anchor moveWithCells="1">
                  <from>
                    <xdr:col>8</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37033" r:id="rId22" name="Check Box 169">
              <controlPr locked="0" defaultSize="0" autoFill="0" autoLine="0" autoPict="0">
                <anchor moveWithCells="1">
                  <from>
                    <xdr:col>8</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37034" r:id="rId23" name="Check Box 170">
              <controlPr locked="0" defaultSize="0" autoFill="0" autoLine="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37035" r:id="rId24" name="Check Box 171">
              <controlPr locked="0" defaultSize="0" autoFill="0" autoLine="0" autoPict="0">
                <anchor moveWithCells="1">
                  <from>
                    <xdr:col>8</xdr:col>
                    <xdr:colOff>0</xdr:colOff>
                    <xdr:row>24</xdr:row>
                    <xdr:rowOff>152400</xdr:rowOff>
                  </from>
                  <to>
                    <xdr:col>9</xdr:col>
                    <xdr:colOff>0</xdr:colOff>
                    <xdr:row>26</xdr:row>
                    <xdr:rowOff>0</xdr:rowOff>
                  </to>
                </anchor>
              </controlPr>
            </control>
          </mc:Choice>
        </mc:AlternateContent>
        <mc:AlternateContent xmlns:mc="http://schemas.openxmlformats.org/markup-compatibility/2006">
          <mc:Choice Requires="x14">
            <control shapeId="37036" r:id="rId25" name="Check Box 172">
              <controlPr locked="0" defaultSize="0" autoFill="0" autoLine="0" autoPict="0">
                <anchor moveWithCells="1">
                  <from>
                    <xdr:col>8</xdr:col>
                    <xdr:colOff>0</xdr:colOff>
                    <xdr:row>26</xdr:row>
                    <xdr:rowOff>0</xdr:rowOff>
                  </from>
                  <to>
                    <xdr:col>9</xdr:col>
                    <xdr:colOff>0</xdr:colOff>
                    <xdr:row>27</xdr:row>
                    <xdr:rowOff>7620</xdr:rowOff>
                  </to>
                </anchor>
              </controlPr>
            </control>
          </mc:Choice>
        </mc:AlternateContent>
        <mc:AlternateContent xmlns:mc="http://schemas.openxmlformats.org/markup-compatibility/2006">
          <mc:Choice Requires="x14">
            <control shapeId="37037" r:id="rId26" name="Check Box 173">
              <controlPr locked="0" defaultSize="0" autoFill="0" autoLine="0" autoPict="0">
                <anchor moveWithCells="1">
                  <from>
                    <xdr:col>8</xdr:col>
                    <xdr:colOff>0</xdr:colOff>
                    <xdr:row>27</xdr:row>
                    <xdr:rowOff>0</xdr:rowOff>
                  </from>
                  <to>
                    <xdr:col>9</xdr:col>
                    <xdr:colOff>0</xdr:colOff>
                    <xdr:row>28</xdr:row>
                    <xdr:rowOff>7620</xdr:rowOff>
                  </to>
                </anchor>
              </controlPr>
            </control>
          </mc:Choice>
        </mc:AlternateContent>
        <mc:AlternateContent xmlns:mc="http://schemas.openxmlformats.org/markup-compatibility/2006">
          <mc:Choice Requires="x14">
            <control shapeId="37038" r:id="rId27" name="Check Box 174">
              <controlPr locked="0" defaultSize="0" autoFill="0" autoLine="0" autoPict="0">
                <anchor moveWithCells="1">
                  <from>
                    <xdr:col>8</xdr:col>
                    <xdr:colOff>0</xdr:colOff>
                    <xdr:row>27</xdr:row>
                    <xdr:rowOff>182880</xdr:rowOff>
                  </from>
                  <to>
                    <xdr:col>9</xdr:col>
                    <xdr:colOff>0</xdr:colOff>
                    <xdr:row>29</xdr:row>
                    <xdr:rowOff>7620</xdr:rowOff>
                  </to>
                </anchor>
              </controlPr>
            </control>
          </mc:Choice>
        </mc:AlternateContent>
        <mc:AlternateContent xmlns:mc="http://schemas.openxmlformats.org/markup-compatibility/2006">
          <mc:Choice Requires="x14">
            <control shapeId="37039" r:id="rId28" name="Check Box 175">
              <controlPr locked="0" defaultSize="0" autoFill="0" autoLine="0" autoPict="0">
                <anchor moveWithCells="1">
                  <from>
                    <xdr:col>8</xdr:col>
                    <xdr:colOff>0</xdr:colOff>
                    <xdr:row>29</xdr:row>
                    <xdr:rowOff>0</xdr:rowOff>
                  </from>
                  <to>
                    <xdr:col>9</xdr:col>
                    <xdr:colOff>0</xdr:colOff>
                    <xdr:row>30</xdr:row>
                    <xdr:rowOff>0</xdr:rowOff>
                  </to>
                </anchor>
              </controlPr>
            </control>
          </mc:Choice>
        </mc:AlternateContent>
        <mc:AlternateContent xmlns:mc="http://schemas.openxmlformats.org/markup-compatibility/2006">
          <mc:Choice Requires="x14">
            <control shapeId="37040" r:id="rId29" name="Check Box 176">
              <controlPr locked="0" defaultSize="0" autoFill="0" autoLine="0" autoPict="0">
                <anchor moveWithCells="1">
                  <from>
                    <xdr:col>8</xdr:col>
                    <xdr:colOff>0</xdr:colOff>
                    <xdr:row>29</xdr:row>
                    <xdr:rowOff>175260</xdr:rowOff>
                  </from>
                  <to>
                    <xdr:col>9</xdr:col>
                    <xdr:colOff>0</xdr:colOff>
                    <xdr:row>31</xdr:row>
                    <xdr:rowOff>0</xdr:rowOff>
                  </to>
                </anchor>
              </controlPr>
            </control>
          </mc:Choice>
        </mc:AlternateContent>
        <mc:AlternateContent xmlns:mc="http://schemas.openxmlformats.org/markup-compatibility/2006">
          <mc:Choice Requires="x14">
            <control shapeId="37041" r:id="rId30" name="Check Box 177">
              <controlPr locked="0" defaultSize="0" autoFill="0" autoLine="0" autoPict="0">
                <anchor moveWithCells="1">
                  <from>
                    <xdr:col>8</xdr:col>
                    <xdr:colOff>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37043" r:id="rId31" name="Check Box 179">
              <controlPr locked="0" defaultSize="0" autoFill="0" autoLine="0" autoPict="0">
                <anchor moveWithCells="1">
                  <from>
                    <xdr:col>8</xdr:col>
                    <xdr:colOff>0</xdr:colOff>
                    <xdr:row>32</xdr:row>
                    <xdr:rowOff>152400</xdr:rowOff>
                  </from>
                  <to>
                    <xdr:col>9</xdr:col>
                    <xdr:colOff>0</xdr:colOff>
                    <xdr:row>33</xdr:row>
                    <xdr:rowOff>144780</xdr:rowOff>
                  </to>
                </anchor>
              </controlPr>
            </control>
          </mc:Choice>
        </mc:AlternateContent>
        <mc:AlternateContent xmlns:mc="http://schemas.openxmlformats.org/markup-compatibility/2006">
          <mc:Choice Requires="x14">
            <control shapeId="37044" r:id="rId32" name="Check Box 180">
              <controlPr locked="0" defaultSize="0" autoFill="0" autoLine="0" autoPict="0">
                <anchor moveWithCells="1">
                  <from>
                    <xdr:col>8</xdr:col>
                    <xdr:colOff>0</xdr:colOff>
                    <xdr:row>33</xdr:row>
                    <xdr:rowOff>144780</xdr:rowOff>
                  </from>
                  <to>
                    <xdr:col>9</xdr:col>
                    <xdr:colOff>0</xdr:colOff>
                    <xdr:row>35</xdr:row>
                    <xdr:rowOff>0</xdr:rowOff>
                  </to>
                </anchor>
              </controlPr>
            </control>
          </mc:Choice>
        </mc:AlternateContent>
        <mc:AlternateContent xmlns:mc="http://schemas.openxmlformats.org/markup-compatibility/2006">
          <mc:Choice Requires="x14">
            <control shapeId="37045" r:id="rId33" name="Check Box 181">
              <controlPr locked="0" defaultSize="0" autoFill="0" autoLine="0" autoPict="0">
                <anchor moveWithCells="1">
                  <from>
                    <xdr:col>8</xdr:col>
                    <xdr:colOff>0</xdr:colOff>
                    <xdr:row>34</xdr:row>
                    <xdr:rowOff>152400</xdr:rowOff>
                  </from>
                  <to>
                    <xdr:col>9</xdr:col>
                    <xdr:colOff>0</xdr:colOff>
                    <xdr:row>36</xdr:row>
                    <xdr:rowOff>0</xdr:rowOff>
                  </to>
                </anchor>
              </controlPr>
            </control>
          </mc:Choice>
        </mc:AlternateContent>
        <mc:AlternateContent xmlns:mc="http://schemas.openxmlformats.org/markup-compatibility/2006">
          <mc:Choice Requires="x14">
            <control shapeId="37046" r:id="rId34" name="Check Box 182">
              <controlPr locked="0" defaultSize="0" autoFill="0" autoLine="0" autoPict="0">
                <anchor moveWithCells="1">
                  <from>
                    <xdr:col>8</xdr:col>
                    <xdr:colOff>0</xdr:colOff>
                    <xdr:row>35</xdr:row>
                    <xdr:rowOff>152400</xdr:rowOff>
                  </from>
                  <to>
                    <xdr:col>9</xdr:col>
                    <xdr:colOff>0</xdr:colOff>
                    <xdr:row>37</xdr:row>
                    <xdr:rowOff>0</xdr:rowOff>
                  </to>
                </anchor>
              </controlPr>
            </control>
          </mc:Choice>
        </mc:AlternateContent>
        <mc:AlternateContent xmlns:mc="http://schemas.openxmlformats.org/markup-compatibility/2006">
          <mc:Choice Requires="x14">
            <control shapeId="37047" r:id="rId35" name="Check Box 183">
              <controlPr locked="0" defaultSize="0" autoFill="0" autoLine="0" autoPict="0">
                <anchor moveWithCells="1">
                  <from>
                    <xdr:col>8</xdr:col>
                    <xdr:colOff>0</xdr:colOff>
                    <xdr:row>36</xdr:row>
                    <xdr:rowOff>152400</xdr:rowOff>
                  </from>
                  <to>
                    <xdr:col>9</xdr:col>
                    <xdr:colOff>0</xdr:colOff>
                    <xdr:row>38</xdr:row>
                    <xdr:rowOff>0</xdr:rowOff>
                  </to>
                </anchor>
              </controlPr>
            </control>
          </mc:Choice>
        </mc:AlternateContent>
        <mc:AlternateContent xmlns:mc="http://schemas.openxmlformats.org/markup-compatibility/2006">
          <mc:Choice Requires="x14">
            <control shapeId="37048" r:id="rId36" name="Check Box 184">
              <controlPr locked="0" defaultSize="0" autoFill="0" autoLine="0" autoPict="0">
                <anchor moveWithCells="1">
                  <from>
                    <xdr:col>8</xdr:col>
                    <xdr:colOff>0</xdr:colOff>
                    <xdr:row>37</xdr:row>
                    <xdr:rowOff>152400</xdr:rowOff>
                  </from>
                  <to>
                    <xdr:col>9</xdr:col>
                    <xdr:colOff>0</xdr:colOff>
                    <xdr:row>39</xdr:row>
                    <xdr:rowOff>0</xdr:rowOff>
                  </to>
                </anchor>
              </controlPr>
            </control>
          </mc:Choice>
        </mc:AlternateContent>
        <mc:AlternateContent xmlns:mc="http://schemas.openxmlformats.org/markup-compatibility/2006">
          <mc:Choice Requires="x14">
            <control shapeId="37049" r:id="rId37" name="Check Box 185">
              <controlPr locked="0" defaultSize="0" autoFill="0" autoLine="0" autoPict="0">
                <anchor moveWithCells="1">
                  <from>
                    <xdr:col>8</xdr:col>
                    <xdr:colOff>0</xdr:colOff>
                    <xdr:row>38</xdr:row>
                    <xdr:rowOff>152400</xdr:rowOff>
                  </from>
                  <to>
                    <xdr:col>9</xdr:col>
                    <xdr:colOff>0</xdr:colOff>
                    <xdr:row>39</xdr:row>
                    <xdr:rowOff>152400</xdr:rowOff>
                  </to>
                </anchor>
              </controlPr>
            </control>
          </mc:Choice>
        </mc:AlternateContent>
        <mc:AlternateContent xmlns:mc="http://schemas.openxmlformats.org/markup-compatibility/2006">
          <mc:Choice Requires="x14">
            <control shapeId="37050" r:id="rId38" name="Check Box 186">
              <controlPr locked="0" defaultSize="0" autoFill="0" autoLine="0" autoPict="0">
                <anchor moveWithCells="1">
                  <from>
                    <xdr:col>8</xdr:col>
                    <xdr:colOff>0</xdr:colOff>
                    <xdr:row>39</xdr:row>
                    <xdr:rowOff>152400</xdr:rowOff>
                  </from>
                  <to>
                    <xdr:col>9</xdr:col>
                    <xdr:colOff>0</xdr:colOff>
                    <xdr:row>40</xdr:row>
                    <xdr:rowOff>152400</xdr:rowOff>
                  </to>
                </anchor>
              </controlPr>
            </control>
          </mc:Choice>
        </mc:AlternateContent>
        <mc:AlternateContent xmlns:mc="http://schemas.openxmlformats.org/markup-compatibility/2006">
          <mc:Choice Requires="x14">
            <control shapeId="37051" r:id="rId39" name="Check Box 187">
              <controlPr locked="0" defaultSize="0" autoFill="0" autoLine="0" autoPict="0">
                <anchor moveWithCells="1">
                  <from>
                    <xdr:col>8</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37052" r:id="rId40" name="Check Box 188">
              <controlPr locked="0" defaultSize="0" autoFill="0" autoLine="0" autoPict="0">
                <anchor moveWithCells="1">
                  <from>
                    <xdr:col>8</xdr:col>
                    <xdr:colOff>0</xdr:colOff>
                    <xdr:row>42</xdr:row>
                    <xdr:rowOff>7620</xdr:rowOff>
                  </from>
                  <to>
                    <xdr:col>9</xdr:col>
                    <xdr:colOff>0</xdr:colOff>
                    <xdr:row>43</xdr:row>
                    <xdr:rowOff>0</xdr:rowOff>
                  </to>
                </anchor>
              </controlPr>
            </control>
          </mc:Choice>
        </mc:AlternateContent>
        <mc:AlternateContent xmlns:mc="http://schemas.openxmlformats.org/markup-compatibility/2006">
          <mc:Choice Requires="x14">
            <control shapeId="37056" r:id="rId41" name="Check Box 192">
              <controlPr locked="0" defaultSize="0" autoFill="0" autoLine="0" autoPict="0">
                <anchor moveWithCells="1">
                  <from>
                    <xdr:col>8</xdr:col>
                    <xdr:colOff>0</xdr:colOff>
                    <xdr:row>43</xdr:row>
                    <xdr:rowOff>160020</xdr:rowOff>
                  </from>
                  <to>
                    <xdr:col>9</xdr:col>
                    <xdr:colOff>0</xdr:colOff>
                    <xdr:row>44</xdr:row>
                    <xdr:rowOff>144780</xdr:rowOff>
                  </to>
                </anchor>
              </controlPr>
            </control>
          </mc:Choice>
        </mc:AlternateContent>
        <mc:AlternateContent xmlns:mc="http://schemas.openxmlformats.org/markup-compatibility/2006">
          <mc:Choice Requires="x14">
            <control shapeId="37057" r:id="rId42" name="Check Box 193">
              <controlPr locked="0" defaultSize="0" autoFill="0" autoLine="0" autoPict="0">
                <anchor moveWithCells="1">
                  <from>
                    <xdr:col>8</xdr:col>
                    <xdr:colOff>0</xdr:colOff>
                    <xdr:row>45</xdr:row>
                    <xdr:rowOff>0</xdr:rowOff>
                  </from>
                  <to>
                    <xdr:col>9</xdr:col>
                    <xdr:colOff>0</xdr:colOff>
                    <xdr:row>45</xdr:row>
                    <xdr:rowOff>144780</xdr:rowOff>
                  </to>
                </anchor>
              </controlPr>
            </control>
          </mc:Choice>
        </mc:AlternateContent>
        <mc:AlternateContent xmlns:mc="http://schemas.openxmlformats.org/markup-compatibility/2006">
          <mc:Choice Requires="x14">
            <control shapeId="37058" r:id="rId43" name="Check Box 194">
              <controlPr locked="0" defaultSize="0" autoFill="0" autoLine="0" autoPict="0">
                <anchor moveWithCells="1">
                  <from>
                    <xdr:col>8</xdr:col>
                    <xdr:colOff>0</xdr:colOff>
                    <xdr:row>46</xdr:row>
                    <xdr:rowOff>0</xdr:rowOff>
                  </from>
                  <to>
                    <xdr:col>9</xdr:col>
                    <xdr:colOff>0</xdr:colOff>
                    <xdr:row>46</xdr:row>
                    <xdr:rowOff>144780</xdr:rowOff>
                  </to>
                </anchor>
              </controlPr>
            </control>
          </mc:Choice>
        </mc:AlternateContent>
        <mc:AlternateContent xmlns:mc="http://schemas.openxmlformats.org/markup-compatibility/2006">
          <mc:Choice Requires="x14">
            <control shapeId="37059" r:id="rId44" name="Check Box 195">
              <controlPr locked="0" defaultSize="0" autoFill="0" autoLine="0" autoPict="0">
                <anchor moveWithCells="1">
                  <from>
                    <xdr:col>8</xdr:col>
                    <xdr:colOff>0</xdr:colOff>
                    <xdr:row>47</xdr:row>
                    <xdr:rowOff>0</xdr:rowOff>
                  </from>
                  <to>
                    <xdr:col>9</xdr:col>
                    <xdr:colOff>0</xdr:colOff>
                    <xdr:row>47</xdr:row>
                    <xdr:rowOff>144780</xdr:rowOff>
                  </to>
                </anchor>
              </controlPr>
            </control>
          </mc:Choice>
        </mc:AlternateContent>
        <mc:AlternateContent xmlns:mc="http://schemas.openxmlformats.org/markup-compatibility/2006">
          <mc:Choice Requires="x14">
            <control shapeId="37060" r:id="rId45" name="Check Box 196">
              <controlPr locked="0" defaultSize="0" autoFill="0" autoLine="0" autoPict="0">
                <anchor moveWithCells="1">
                  <from>
                    <xdr:col>8</xdr:col>
                    <xdr:colOff>0</xdr:colOff>
                    <xdr:row>48</xdr:row>
                    <xdr:rowOff>0</xdr:rowOff>
                  </from>
                  <to>
                    <xdr:col>9</xdr:col>
                    <xdr:colOff>0</xdr:colOff>
                    <xdr:row>48</xdr:row>
                    <xdr:rowOff>152400</xdr:rowOff>
                  </to>
                </anchor>
              </controlPr>
            </control>
          </mc:Choice>
        </mc:AlternateContent>
        <mc:AlternateContent xmlns:mc="http://schemas.openxmlformats.org/markup-compatibility/2006">
          <mc:Choice Requires="x14">
            <control shapeId="37061" r:id="rId46" name="Check Box 197">
              <controlPr locked="0" defaultSize="0" autoFill="0" autoLine="0" autoPict="0">
                <anchor moveWithCells="1">
                  <from>
                    <xdr:col>8</xdr:col>
                    <xdr:colOff>0</xdr:colOff>
                    <xdr:row>49</xdr:row>
                    <xdr:rowOff>0</xdr:rowOff>
                  </from>
                  <to>
                    <xdr:col>9</xdr:col>
                    <xdr:colOff>0</xdr:colOff>
                    <xdr:row>49</xdr:row>
                    <xdr:rowOff>152400</xdr:rowOff>
                  </to>
                </anchor>
              </controlPr>
            </control>
          </mc:Choice>
        </mc:AlternateContent>
        <mc:AlternateContent xmlns:mc="http://schemas.openxmlformats.org/markup-compatibility/2006">
          <mc:Choice Requires="x14">
            <control shapeId="37062" r:id="rId47" name="Check Box 198">
              <controlPr locked="0" defaultSize="0" autoFill="0" autoLine="0" autoPict="0">
                <anchor moveWithCells="1">
                  <from>
                    <xdr:col>8</xdr:col>
                    <xdr:colOff>0</xdr:colOff>
                    <xdr:row>49</xdr:row>
                    <xdr:rowOff>160020</xdr:rowOff>
                  </from>
                  <to>
                    <xdr:col>9</xdr:col>
                    <xdr:colOff>0</xdr:colOff>
                    <xdr:row>51</xdr:row>
                    <xdr:rowOff>0</xdr:rowOff>
                  </to>
                </anchor>
              </controlPr>
            </control>
          </mc:Choice>
        </mc:AlternateContent>
        <mc:AlternateContent xmlns:mc="http://schemas.openxmlformats.org/markup-compatibility/2006">
          <mc:Choice Requires="x14">
            <control shapeId="37063" r:id="rId48" name="Check Box 199">
              <controlPr locked="0" defaultSize="0" autoFill="0" autoLine="0" autoPict="0">
                <anchor moveWithCells="1">
                  <from>
                    <xdr:col>8</xdr:col>
                    <xdr:colOff>0</xdr:colOff>
                    <xdr:row>50</xdr:row>
                    <xdr:rowOff>182880</xdr:rowOff>
                  </from>
                  <to>
                    <xdr:col>9</xdr:col>
                    <xdr:colOff>0</xdr:colOff>
                    <xdr:row>51</xdr:row>
                    <xdr:rowOff>144780</xdr:rowOff>
                  </to>
                </anchor>
              </controlPr>
            </control>
          </mc:Choice>
        </mc:AlternateContent>
        <mc:AlternateContent xmlns:mc="http://schemas.openxmlformats.org/markup-compatibility/2006">
          <mc:Choice Requires="x14">
            <control shapeId="37064" r:id="rId49" name="Check Box 200">
              <controlPr locked="0" defaultSize="0" autoFill="0" autoLine="0" autoPict="0">
                <anchor moveWithCells="1">
                  <from>
                    <xdr:col>8</xdr:col>
                    <xdr:colOff>0</xdr:colOff>
                    <xdr:row>51</xdr:row>
                    <xdr:rowOff>152400</xdr:rowOff>
                  </from>
                  <to>
                    <xdr:col>9</xdr:col>
                    <xdr:colOff>0</xdr:colOff>
                    <xdr:row>53</xdr:row>
                    <xdr:rowOff>0</xdr:rowOff>
                  </to>
                </anchor>
              </controlPr>
            </control>
          </mc:Choice>
        </mc:AlternateContent>
        <mc:AlternateContent xmlns:mc="http://schemas.openxmlformats.org/markup-compatibility/2006">
          <mc:Choice Requires="x14">
            <control shapeId="37065" r:id="rId50" name="Check Box 201">
              <controlPr locked="0" defaultSize="0" autoFill="0" autoLine="0" autoPict="0">
                <anchor moveWithCells="1">
                  <from>
                    <xdr:col>8</xdr:col>
                    <xdr:colOff>0</xdr:colOff>
                    <xdr:row>53</xdr:row>
                    <xdr:rowOff>0</xdr:rowOff>
                  </from>
                  <to>
                    <xdr:col>9</xdr:col>
                    <xdr:colOff>0</xdr:colOff>
                    <xdr:row>53</xdr:row>
                    <xdr:rowOff>152400</xdr:rowOff>
                  </to>
                </anchor>
              </controlPr>
            </control>
          </mc:Choice>
        </mc:AlternateContent>
        <mc:AlternateContent xmlns:mc="http://schemas.openxmlformats.org/markup-compatibility/2006">
          <mc:Choice Requires="x14">
            <control shapeId="37067" r:id="rId51" name="Check Box 203">
              <controlPr locked="0" defaultSize="0" autoFill="0" autoLine="0" autoPict="0">
                <anchor moveWithCells="1">
                  <from>
                    <xdr:col>8</xdr:col>
                    <xdr:colOff>0</xdr:colOff>
                    <xdr:row>55</xdr:row>
                    <xdr:rowOff>0</xdr:rowOff>
                  </from>
                  <to>
                    <xdr:col>9</xdr:col>
                    <xdr:colOff>0</xdr:colOff>
                    <xdr:row>56</xdr:row>
                    <xdr:rowOff>0</xdr:rowOff>
                  </to>
                </anchor>
              </controlPr>
            </control>
          </mc:Choice>
        </mc:AlternateContent>
        <mc:AlternateContent xmlns:mc="http://schemas.openxmlformats.org/markup-compatibility/2006">
          <mc:Choice Requires="x14">
            <control shapeId="37068" r:id="rId52" name="Check Box 204">
              <controlPr locked="0" defaultSize="0" autoFill="0" autoLine="0" autoPict="0">
                <anchor moveWithCells="1">
                  <from>
                    <xdr:col>8</xdr:col>
                    <xdr:colOff>0</xdr:colOff>
                    <xdr:row>56</xdr:row>
                    <xdr:rowOff>0</xdr:rowOff>
                  </from>
                  <to>
                    <xdr:col>9</xdr:col>
                    <xdr:colOff>0</xdr:colOff>
                    <xdr:row>57</xdr:row>
                    <xdr:rowOff>0</xdr:rowOff>
                  </to>
                </anchor>
              </controlPr>
            </control>
          </mc:Choice>
        </mc:AlternateContent>
        <mc:AlternateContent xmlns:mc="http://schemas.openxmlformats.org/markup-compatibility/2006">
          <mc:Choice Requires="x14">
            <control shapeId="37069" r:id="rId53" name="Check Box 205">
              <controlPr locked="0" defaultSize="0" autoFill="0" autoLine="0" autoPict="0">
                <anchor moveWithCells="1">
                  <from>
                    <xdr:col>8</xdr:col>
                    <xdr:colOff>0</xdr:colOff>
                    <xdr:row>57</xdr:row>
                    <xdr:rowOff>0</xdr:rowOff>
                  </from>
                  <to>
                    <xdr:col>9</xdr:col>
                    <xdr:colOff>0</xdr:colOff>
                    <xdr:row>58</xdr:row>
                    <xdr:rowOff>0</xdr:rowOff>
                  </to>
                </anchor>
              </controlPr>
            </control>
          </mc:Choice>
        </mc:AlternateContent>
        <mc:AlternateContent xmlns:mc="http://schemas.openxmlformats.org/markup-compatibility/2006">
          <mc:Choice Requires="x14">
            <control shapeId="37071" r:id="rId54" name="Check Box 207">
              <controlPr locked="0" defaultSize="0" autoFill="0" autoLine="0" autoPict="0">
                <anchor moveWithCells="1">
                  <from>
                    <xdr:col>8</xdr:col>
                    <xdr:colOff>0</xdr:colOff>
                    <xdr:row>59</xdr:row>
                    <xdr:rowOff>0</xdr:rowOff>
                  </from>
                  <to>
                    <xdr:col>9</xdr:col>
                    <xdr:colOff>0</xdr:colOff>
                    <xdr:row>60</xdr:row>
                    <xdr:rowOff>7620</xdr:rowOff>
                  </to>
                </anchor>
              </controlPr>
            </control>
          </mc:Choice>
        </mc:AlternateContent>
        <mc:AlternateContent xmlns:mc="http://schemas.openxmlformats.org/markup-compatibility/2006">
          <mc:Choice Requires="x14">
            <control shapeId="37072" r:id="rId55" name="Check Box 208">
              <controlPr locked="0" defaultSize="0" autoFill="0" autoLine="0" autoPict="0">
                <anchor moveWithCells="1">
                  <from>
                    <xdr:col>8</xdr:col>
                    <xdr:colOff>0</xdr:colOff>
                    <xdr:row>60</xdr:row>
                    <xdr:rowOff>0</xdr:rowOff>
                  </from>
                  <to>
                    <xdr:col>9</xdr:col>
                    <xdr:colOff>0</xdr:colOff>
                    <xdr:row>61</xdr:row>
                    <xdr:rowOff>0</xdr:rowOff>
                  </to>
                </anchor>
              </controlPr>
            </control>
          </mc:Choice>
        </mc:AlternateContent>
        <mc:AlternateContent xmlns:mc="http://schemas.openxmlformats.org/markup-compatibility/2006">
          <mc:Choice Requires="x14">
            <control shapeId="37074" r:id="rId56" name="Check Box 210">
              <controlPr locked="0" defaultSize="0" autoFill="0" autoLine="0" autoPict="0">
                <anchor moveWithCells="1">
                  <from>
                    <xdr:col>8</xdr:col>
                    <xdr:colOff>0</xdr:colOff>
                    <xdr:row>62</xdr:row>
                    <xdr:rowOff>0</xdr:rowOff>
                  </from>
                  <to>
                    <xdr:col>9</xdr:col>
                    <xdr:colOff>0</xdr:colOff>
                    <xdr:row>63</xdr:row>
                    <xdr:rowOff>0</xdr:rowOff>
                  </to>
                </anchor>
              </controlPr>
            </control>
          </mc:Choice>
        </mc:AlternateContent>
        <mc:AlternateContent xmlns:mc="http://schemas.openxmlformats.org/markup-compatibility/2006">
          <mc:Choice Requires="x14">
            <control shapeId="37075" r:id="rId57" name="Check Box 211">
              <controlPr locked="0" defaultSize="0" autoFill="0" autoLine="0" autoPict="0">
                <anchor moveWithCells="1">
                  <from>
                    <xdr:col>8</xdr:col>
                    <xdr:colOff>0</xdr:colOff>
                    <xdr:row>62</xdr:row>
                    <xdr:rowOff>0</xdr:rowOff>
                  </from>
                  <to>
                    <xdr:col>9</xdr:col>
                    <xdr:colOff>0</xdr:colOff>
                    <xdr:row>63</xdr:row>
                    <xdr:rowOff>0</xdr:rowOff>
                  </to>
                </anchor>
              </controlPr>
            </control>
          </mc:Choice>
        </mc:AlternateContent>
        <mc:AlternateContent xmlns:mc="http://schemas.openxmlformats.org/markup-compatibility/2006">
          <mc:Choice Requires="x14">
            <control shapeId="37078" r:id="rId58" name="Check Box 214">
              <controlPr locked="0" defaultSize="0" autoFill="0" autoLine="0" autoPict="0">
                <anchor moveWithCells="1">
                  <from>
                    <xdr:col>8</xdr:col>
                    <xdr:colOff>0</xdr:colOff>
                    <xdr:row>64</xdr:row>
                    <xdr:rowOff>0</xdr:rowOff>
                  </from>
                  <to>
                    <xdr:col>9</xdr:col>
                    <xdr:colOff>0</xdr:colOff>
                    <xdr:row>65</xdr:row>
                    <xdr:rowOff>0</xdr:rowOff>
                  </to>
                </anchor>
              </controlPr>
            </control>
          </mc:Choice>
        </mc:AlternateContent>
        <mc:AlternateContent xmlns:mc="http://schemas.openxmlformats.org/markup-compatibility/2006">
          <mc:Choice Requires="x14">
            <control shapeId="37079" r:id="rId59" name="Check Box 215">
              <controlPr locked="0" defaultSize="0" autoFill="0" autoLine="0" autoPict="0">
                <anchor moveWithCells="1">
                  <from>
                    <xdr:col>8</xdr:col>
                    <xdr:colOff>0</xdr:colOff>
                    <xdr:row>65</xdr:row>
                    <xdr:rowOff>0</xdr:rowOff>
                  </from>
                  <to>
                    <xdr:col>9</xdr:col>
                    <xdr:colOff>0</xdr:colOff>
                    <xdr:row>66</xdr:row>
                    <xdr:rowOff>0</xdr:rowOff>
                  </to>
                </anchor>
              </controlPr>
            </control>
          </mc:Choice>
        </mc:AlternateContent>
        <mc:AlternateContent xmlns:mc="http://schemas.openxmlformats.org/markup-compatibility/2006">
          <mc:Choice Requires="x14">
            <control shapeId="37080" r:id="rId60" name="Check Box 216">
              <controlPr locked="0" defaultSize="0" autoFill="0" autoLine="0" autoPict="0">
                <anchor moveWithCells="1">
                  <from>
                    <xdr:col>8</xdr:col>
                    <xdr:colOff>0</xdr:colOff>
                    <xdr:row>66</xdr:row>
                    <xdr:rowOff>0</xdr:rowOff>
                  </from>
                  <to>
                    <xdr:col>9</xdr:col>
                    <xdr:colOff>0</xdr:colOff>
                    <xdr:row>67</xdr:row>
                    <xdr:rowOff>7620</xdr:rowOff>
                  </to>
                </anchor>
              </controlPr>
            </control>
          </mc:Choice>
        </mc:AlternateContent>
        <mc:AlternateContent xmlns:mc="http://schemas.openxmlformats.org/markup-compatibility/2006">
          <mc:Choice Requires="x14">
            <control shapeId="37082" r:id="rId61" name="Check Box 218">
              <controlPr locked="0" defaultSize="0" autoFill="0" autoLine="0" autoPict="0">
                <anchor moveWithCells="1">
                  <from>
                    <xdr:col>8</xdr:col>
                    <xdr:colOff>0</xdr:colOff>
                    <xdr:row>67</xdr:row>
                    <xdr:rowOff>182880</xdr:rowOff>
                  </from>
                  <to>
                    <xdr:col>9</xdr:col>
                    <xdr:colOff>0</xdr:colOff>
                    <xdr:row>69</xdr:row>
                    <xdr:rowOff>0</xdr:rowOff>
                  </to>
                </anchor>
              </controlPr>
            </control>
          </mc:Choice>
        </mc:AlternateContent>
        <mc:AlternateContent xmlns:mc="http://schemas.openxmlformats.org/markup-compatibility/2006">
          <mc:Choice Requires="x14">
            <control shapeId="37083" r:id="rId62" name="Check Box 219">
              <controlPr locked="0" defaultSize="0" autoFill="0" autoLine="0" autoPict="0">
                <anchor moveWithCells="1">
                  <from>
                    <xdr:col>8</xdr:col>
                    <xdr:colOff>0</xdr:colOff>
                    <xdr:row>69</xdr:row>
                    <xdr:rowOff>0</xdr:rowOff>
                  </from>
                  <to>
                    <xdr:col>9</xdr:col>
                    <xdr:colOff>0</xdr:colOff>
                    <xdr:row>70</xdr:row>
                    <xdr:rowOff>0</xdr:rowOff>
                  </to>
                </anchor>
              </controlPr>
            </control>
          </mc:Choice>
        </mc:AlternateContent>
        <mc:AlternateContent xmlns:mc="http://schemas.openxmlformats.org/markup-compatibility/2006">
          <mc:Choice Requires="x14">
            <control shapeId="37084" r:id="rId63" name="Check Box 220">
              <controlPr locked="0" defaultSize="0" autoFill="0" autoLine="0" autoPict="0">
                <anchor moveWithCells="1">
                  <from>
                    <xdr:col>8</xdr:col>
                    <xdr:colOff>0</xdr:colOff>
                    <xdr:row>69</xdr:row>
                    <xdr:rowOff>160020</xdr:rowOff>
                  </from>
                  <to>
                    <xdr:col>9</xdr:col>
                    <xdr:colOff>0</xdr:colOff>
                    <xdr:row>70</xdr:row>
                    <xdr:rowOff>160020</xdr:rowOff>
                  </to>
                </anchor>
              </controlPr>
            </control>
          </mc:Choice>
        </mc:AlternateContent>
        <mc:AlternateContent xmlns:mc="http://schemas.openxmlformats.org/markup-compatibility/2006">
          <mc:Choice Requires="x14">
            <control shapeId="37085" r:id="rId64" name="Check Box 221">
              <controlPr locked="0" defaultSize="0" autoFill="0" autoLine="0" autoPict="0">
                <anchor moveWithCells="1">
                  <from>
                    <xdr:col>8</xdr:col>
                    <xdr:colOff>0</xdr:colOff>
                    <xdr:row>70</xdr:row>
                    <xdr:rowOff>182880</xdr:rowOff>
                  </from>
                  <to>
                    <xdr:col>9</xdr:col>
                    <xdr:colOff>0</xdr:colOff>
                    <xdr:row>71</xdr:row>
                    <xdr:rowOff>160020</xdr:rowOff>
                  </to>
                </anchor>
              </controlPr>
            </control>
          </mc:Choice>
        </mc:AlternateContent>
        <mc:AlternateContent xmlns:mc="http://schemas.openxmlformats.org/markup-compatibility/2006">
          <mc:Choice Requires="x14">
            <control shapeId="37086" r:id="rId65" name="Check Box 222">
              <controlPr locked="0" defaultSize="0" autoFill="0" autoLine="0" autoPict="0">
                <anchor moveWithCells="1">
                  <from>
                    <xdr:col>8</xdr:col>
                    <xdr:colOff>0</xdr:colOff>
                    <xdr:row>71</xdr:row>
                    <xdr:rowOff>182880</xdr:rowOff>
                  </from>
                  <to>
                    <xdr:col>9</xdr:col>
                    <xdr:colOff>0</xdr:colOff>
                    <xdr:row>72</xdr:row>
                    <xdr:rowOff>160020</xdr:rowOff>
                  </to>
                </anchor>
              </controlPr>
            </control>
          </mc:Choice>
        </mc:AlternateContent>
        <mc:AlternateContent xmlns:mc="http://schemas.openxmlformats.org/markup-compatibility/2006">
          <mc:Choice Requires="x14">
            <control shapeId="37087" r:id="rId66" name="Check Box 223">
              <controlPr locked="0" defaultSize="0" autoFill="0" autoLine="0" autoPict="0">
                <anchor moveWithCells="1">
                  <from>
                    <xdr:col>8</xdr:col>
                    <xdr:colOff>0</xdr:colOff>
                    <xdr:row>72</xdr:row>
                    <xdr:rowOff>175260</xdr:rowOff>
                  </from>
                  <to>
                    <xdr:col>9</xdr:col>
                    <xdr:colOff>0</xdr:colOff>
                    <xdr:row>73</xdr:row>
                    <xdr:rowOff>160020</xdr:rowOff>
                  </to>
                </anchor>
              </controlPr>
            </control>
          </mc:Choice>
        </mc:AlternateContent>
        <mc:AlternateContent xmlns:mc="http://schemas.openxmlformats.org/markup-compatibility/2006">
          <mc:Choice Requires="x14">
            <control shapeId="37088" r:id="rId67" name="Check Box 224">
              <controlPr locked="0" defaultSize="0" autoFill="0" autoLine="0" autoPict="0">
                <anchor moveWithCells="1">
                  <from>
                    <xdr:col>8</xdr:col>
                    <xdr:colOff>0</xdr:colOff>
                    <xdr:row>73</xdr:row>
                    <xdr:rowOff>175260</xdr:rowOff>
                  </from>
                  <to>
                    <xdr:col>9</xdr:col>
                    <xdr:colOff>0</xdr:colOff>
                    <xdr:row>75</xdr:row>
                    <xdr:rowOff>0</xdr:rowOff>
                  </to>
                </anchor>
              </controlPr>
            </control>
          </mc:Choice>
        </mc:AlternateContent>
        <mc:AlternateContent xmlns:mc="http://schemas.openxmlformats.org/markup-compatibility/2006">
          <mc:Choice Requires="x14">
            <control shapeId="37090" r:id="rId68" name="Check Box 226">
              <controlPr locked="0" defaultSize="0" autoFill="0" autoLine="0" autoPict="0">
                <anchor moveWithCells="1">
                  <from>
                    <xdr:col>8</xdr:col>
                    <xdr:colOff>0</xdr:colOff>
                    <xdr:row>75</xdr:row>
                    <xdr:rowOff>160020</xdr:rowOff>
                  </from>
                  <to>
                    <xdr:col>9</xdr:col>
                    <xdr:colOff>0</xdr:colOff>
                    <xdr:row>77</xdr:row>
                    <xdr:rowOff>0</xdr:rowOff>
                  </to>
                </anchor>
              </controlPr>
            </control>
          </mc:Choice>
        </mc:AlternateContent>
        <mc:AlternateContent xmlns:mc="http://schemas.openxmlformats.org/markup-compatibility/2006">
          <mc:Choice Requires="x14">
            <control shapeId="37091" r:id="rId69" name="Check Box 227">
              <controlPr locked="0" defaultSize="0" autoFill="0" autoLine="0" autoPict="0">
                <anchor moveWithCells="1">
                  <from>
                    <xdr:col>8</xdr:col>
                    <xdr:colOff>0</xdr:colOff>
                    <xdr:row>76</xdr:row>
                    <xdr:rowOff>160020</xdr:rowOff>
                  </from>
                  <to>
                    <xdr:col>9</xdr:col>
                    <xdr:colOff>0</xdr:colOff>
                    <xdr:row>78</xdr:row>
                    <xdr:rowOff>7620</xdr:rowOff>
                  </to>
                </anchor>
              </controlPr>
            </control>
          </mc:Choice>
        </mc:AlternateContent>
        <mc:AlternateContent xmlns:mc="http://schemas.openxmlformats.org/markup-compatibility/2006">
          <mc:Choice Requires="x14">
            <control shapeId="37092" r:id="rId70" name="Check Box 228">
              <controlPr locked="0" defaultSize="0" autoFill="0" autoLine="0" autoPict="0">
                <anchor moveWithCells="1">
                  <from>
                    <xdr:col>8</xdr:col>
                    <xdr:colOff>0</xdr:colOff>
                    <xdr:row>77</xdr:row>
                    <xdr:rowOff>152400</xdr:rowOff>
                  </from>
                  <to>
                    <xdr:col>9</xdr:col>
                    <xdr:colOff>0</xdr:colOff>
                    <xdr:row>79</xdr:row>
                    <xdr:rowOff>0</xdr:rowOff>
                  </to>
                </anchor>
              </controlPr>
            </control>
          </mc:Choice>
        </mc:AlternateContent>
        <mc:AlternateContent xmlns:mc="http://schemas.openxmlformats.org/markup-compatibility/2006">
          <mc:Choice Requires="x14">
            <control shapeId="37093" r:id="rId71" name="Check Box 229">
              <controlPr locked="0" defaultSize="0" autoFill="0" autoLine="0" autoPict="0">
                <anchor moveWithCells="1">
                  <from>
                    <xdr:col>8</xdr:col>
                    <xdr:colOff>0</xdr:colOff>
                    <xdr:row>78</xdr:row>
                    <xdr:rowOff>160020</xdr:rowOff>
                  </from>
                  <to>
                    <xdr:col>9</xdr:col>
                    <xdr:colOff>0</xdr:colOff>
                    <xdr:row>80</xdr:row>
                    <xdr:rowOff>0</xdr:rowOff>
                  </to>
                </anchor>
              </controlPr>
            </control>
          </mc:Choice>
        </mc:AlternateContent>
        <mc:AlternateContent xmlns:mc="http://schemas.openxmlformats.org/markup-compatibility/2006">
          <mc:Choice Requires="x14">
            <control shapeId="37094" r:id="rId72" name="Check Box 230">
              <controlPr locked="0" defaultSize="0" autoFill="0" autoLine="0" autoPict="0">
                <anchor moveWithCells="1">
                  <from>
                    <xdr:col>8</xdr:col>
                    <xdr:colOff>0</xdr:colOff>
                    <xdr:row>79</xdr:row>
                    <xdr:rowOff>160020</xdr:rowOff>
                  </from>
                  <to>
                    <xdr:col>9</xdr:col>
                    <xdr:colOff>0</xdr:colOff>
                    <xdr:row>81</xdr:row>
                    <xdr:rowOff>0</xdr:rowOff>
                  </to>
                </anchor>
              </controlPr>
            </control>
          </mc:Choice>
        </mc:AlternateContent>
        <mc:AlternateContent xmlns:mc="http://schemas.openxmlformats.org/markup-compatibility/2006">
          <mc:Choice Requires="x14">
            <control shapeId="37095" r:id="rId73" name="Check Box 231">
              <controlPr locked="0" defaultSize="0" autoFill="0" autoLine="0" autoPict="0">
                <anchor moveWithCells="1">
                  <from>
                    <xdr:col>8</xdr:col>
                    <xdr:colOff>0</xdr:colOff>
                    <xdr:row>81</xdr:row>
                    <xdr:rowOff>0</xdr:rowOff>
                  </from>
                  <to>
                    <xdr:col>9</xdr:col>
                    <xdr:colOff>0</xdr:colOff>
                    <xdr:row>82</xdr:row>
                    <xdr:rowOff>0</xdr:rowOff>
                  </to>
                </anchor>
              </controlPr>
            </control>
          </mc:Choice>
        </mc:AlternateContent>
        <mc:AlternateContent xmlns:mc="http://schemas.openxmlformats.org/markup-compatibility/2006">
          <mc:Choice Requires="x14">
            <control shapeId="37097" r:id="rId74" name="Check Box 233">
              <controlPr locked="0" defaultSize="0" autoFill="0" autoLine="0" autoPict="0">
                <anchor moveWithCells="1">
                  <from>
                    <xdr:col>8</xdr:col>
                    <xdr:colOff>0</xdr:colOff>
                    <xdr:row>82</xdr:row>
                    <xdr:rowOff>182880</xdr:rowOff>
                  </from>
                  <to>
                    <xdr:col>9</xdr:col>
                    <xdr:colOff>0</xdr:colOff>
                    <xdr:row>84</xdr:row>
                    <xdr:rowOff>0</xdr:rowOff>
                  </to>
                </anchor>
              </controlPr>
            </control>
          </mc:Choice>
        </mc:AlternateContent>
        <mc:AlternateContent xmlns:mc="http://schemas.openxmlformats.org/markup-compatibility/2006">
          <mc:Choice Requires="x14">
            <control shapeId="37098" r:id="rId75" name="Check Box 234">
              <controlPr locked="0" defaultSize="0" autoFill="0" autoLine="0" autoPict="0">
                <anchor moveWithCells="1">
                  <from>
                    <xdr:col>8</xdr:col>
                    <xdr:colOff>0</xdr:colOff>
                    <xdr:row>84</xdr:row>
                    <xdr:rowOff>0</xdr:rowOff>
                  </from>
                  <to>
                    <xdr:col>9</xdr:col>
                    <xdr:colOff>0</xdr:colOff>
                    <xdr:row>85</xdr:row>
                    <xdr:rowOff>22860</xdr:rowOff>
                  </to>
                </anchor>
              </controlPr>
            </control>
          </mc:Choice>
        </mc:AlternateContent>
        <mc:AlternateContent xmlns:mc="http://schemas.openxmlformats.org/markup-compatibility/2006">
          <mc:Choice Requires="x14">
            <control shapeId="37099" r:id="rId76" name="Check Box 235">
              <controlPr locked="0" defaultSize="0" autoFill="0" autoLine="0" autoPict="0">
                <anchor moveWithCells="1">
                  <from>
                    <xdr:col>8</xdr:col>
                    <xdr:colOff>0</xdr:colOff>
                    <xdr:row>85</xdr:row>
                    <xdr:rowOff>0</xdr:rowOff>
                  </from>
                  <to>
                    <xdr:col>9</xdr:col>
                    <xdr:colOff>0</xdr:colOff>
                    <xdr:row>86</xdr:row>
                    <xdr:rowOff>22860</xdr:rowOff>
                  </to>
                </anchor>
              </controlPr>
            </control>
          </mc:Choice>
        </mc:AlternateContent>
        <mc:AlternateContent xmlns:mc="http://schemas.openxmlformats.org/markup-compatibility/2006">
          <mc:Choice Requires="x14">
            <control shapeId="37100" r:id="rId77" name="Check Box 236">
              <controlPr locked="0" defaultSize="0" autoFill="0" autoLine="0" autoPict="0">
                <anchor moveWithCells="1">
                  <from>
                    <xdr:col>8</xdr:col>
                    <xdr:colOff>0</xdr:colOff>
                    <xdr:row>86</xdr:row>
                    <xdr:rowOff>0</xdr:rowOff>
                  </from>
                  <to>
                    <xdr:col>9</xdr:col>
                    <xdr:colOff>0</xdr:colOff>
                    <xdr:row>87</xdr:row>
                    <xdr:rowOff>7620</xdr:rowOff>
                  </to>
                </anchor>
              </controlPr>
            </control>
          </mc:Choice>
        </mc:AlternateContent>
        <mc:AlternateContent xmlns:mc="http://schemas.openxmlformats.org/markup-compatibility/2006">
          <mc:Choice Requires="x14">
            <control shapeId="37102" r:id="rId78" name="Check Box 238">
              <controlPr locked="0" defaultSize="0" autoFill="0" autoLine="0" autoPict="0">
                <anchor moveWithCells="1">
                  <from>
                    <xdr:col>8</xdr:col>
                    <xdr:colOff>0</xdr:colOff>
                    <xdr:row>87</xdr:row>
                    <xdr:rowOff>182880</xdr:rowOff>
                  </from>
                  <to>
                    <xdr:col>9</xdr:col>
                    <xdr:colOff>0</xdr:colOff>
                    <xdr:row>89</xdr:row>
                    <xdr:rowOff>0</xdr:rowOff>
                  </to>
                </anchor>
              </controlPr>
            </control>
          </mc:Choice>
        </mc:AlternateContent>
        <mc:AlternateContent xmlns:mc="http://schemas.openxmlformats.org/markup-compatibility/2006">
          <mc:Choice Requires="x14">
            <control shapeId="37103" r:id="rId79" name="Check Box 239">
              <controlPr locked="0" defaultSize="0" autoFill="0" autoLine="0" autoPict="0">
                <anchor moveWithCells="1">
                  <from>
                    <xdr:col>8</xdr:col>
                    <xdr:colOff>0</xdr:colOff>
                    <xdr:row>88</xdr:row>
                    <xdr:rowOff>175260</xdr:rowOff>
                  </from>
                  <to>
                    <xdr:col>9</xdr:col>
                    <xdr:colOff>0</xdr:colOff>
                    <xdr:row>90</xdr:row>
                    <xdr:rowOff>0</xdr:rowOff>
                  </to>
                </anchor>
              </controlPr>
            </control>
          </mc:Choice>
        </mc:AlternateContent>
        <mc:AlternateContent xmlns:mc="http://schemas.openxmlformats.org/markup-compatibility/2006">
          <mc:Choice Requires="x14">
            <control shapeId="37104" r:id="rId80" name="Check Box 240">
              <controlPr locked="0" defaultSize="0" autoFill="0" autoLine="0" autoPict="0">
                <anchor moveWithCells="1">
                  <from>
                    <xdr:col>8</xdr:col>
                    <xdr:colOff>0</xdr:colOff>
                    <xdr:row>90</xdr:row>
                    <xdr:rowOff>0</xdr:rowOff>
                  </from>
                  <to>
                    <xdr:col>9</xdr:col>
                    <xdr:colOff>0</xdr:colOff>
                    <xdr:row>91</xdr:row>
                    <xdr:rowOff>0</xdr:rowOff>
                  </to>
                </anchor>
              </controlPr>
            </control>
          </mc:Choice>
        </mc:AlternateContent>
        <mc:AlternateContent xmlns:mc="http://schemas.openxmlformats.org/markup-compatibility/2006">
          <mc:Choice Requires="x14">
            <control shapeId="37105" r:id="rId81" name="Check Box 241">
              <controlPr locked="0" defaultSize="0" autoFill="0" autoLine="0" autoPict="0">
                <anchor moveWithCells="1">
                  <from>
                    <xdr:col>8</xdr:col>
                    <xdr:colOff>0</xdr:colOff>
                    <xdr:row>91</xdr:row>
                    <xdr:rowOff>0</xdr:rowOff>
                  </from>
                  <to>
                    <xdr:col>9</xdr:col>
                    <xdr:colOff>0</xdr:colOff>
                    <xdr:row>92</xdr:row>
                    <xdr:rowOff>0</xdr:rowOff>
                  </to>
                </anchor>
              </controlPr>
            </control>
          </mc:Choice>
        </mc:AlternateContent>
        <mc:AlternateContent xmlns:mc="http://schemas.openxmlformats.org/markup-compatibility/2006">
          <mc:Choice Requires="x14">
            <control shapeId="37106" r:id="rId82" name="Check Box 242">
              <controlPr locked="0" defaultSize="0" autoFill="0" autoLine="0" autoPict="0">
                <anchor moveWithCells="1">
                  <from>
                    <xdr:col>8</xdr:col>
                    <xdr:colOff>0</xdr:colOff>
                    <xdr:row>92</xdr:row>
                    <xdr:rowOff>0</xdr:rowOff>
                  </from>
                  <to>
                    <xdr:col>9</xdr:col>
                    <xdr:colOff>0</xdr:colOff>
                    <xdr:row>93</xdr:row>
                    <xdr:rowOff>0</xdr:rowOff>
                  </to>
                </anchor>
              </controlPr>
            </control>
          </mc:Choice>
        </mc:AlternateContent>
        <mc:AlternateContent xmlns:mc="http://schemas.openxmlformats.org/markup-compatibility/2006">
          <mc:Choice Requires="x14">
            <control shapeId="37107" r:id="rId83" name="Check Box 243">
              <controlPr locked="0" defaultSize="0" autoFill="0" autoLine="0" autoPict="0">
                <anchor moveWithCells="1">
                  <from>
                    <xdr:col>8</xdr:col>
                    <xdr:colOff>0</xdr:colOff>
                    <xdr:row>93</xdr:row>
                    <xdr:rowOff>0</xdr:rowOff>
                  </from>
                  <to>
                    <xdr:col>9</xdr:col>
                    <xdr:colOff>0</xdr:colOff>
                    <xdr:row>94</xdr:row>
                    <xdr:rowOff>7620</xdr:rowOff>
                  </to>
                </anchor>
              </controlPr>
            </control>
          </mc:Choice>
        </mc:AlternateContent>
        <mc:AlternateContent xmlns:mc="http://schemas.openxmlformats.org/markup-compatibility/2006">
          <mc:Choice Requires="x14">
            <control shapeId="37114" r:id="rId84" name="Check Box 250">
              <controlPr locked="0" defaultSize="0" autoFill="0" autoLine="0" autoPict="0">
                <anchor moveWithCells="1">
                  <from>
                    <xdr:col>8</xdr:col>
                    <xdr:colOff>0</xdr:colOff>
                    <xdr:row>100</xdr:row>
                    <xdr:rowOff>0</xdr:rowOff>
                  </from>
                  <to>
                    <xdr:col>9</xdr:col>
                    <xdr:colOff>0</xdr:colOff>
                    <xdr:row>101</xdr:row>
                    <xdr:rowOff>0</xdr:rowOff>
                  </to>
                </anchor>
              </controlPr>
            </control>
          </mc:Choice>
        </mc:AlternateContent>
        <mc:AlternateContent xmlns:mc="http://schemas.openxmlformats.org/markup-compatibility/2006">
          <mc:Choice Requires="x14">
            <control shapeId="37115" r:id="rId85" name="Check Box 251">
              <controlPr locked="0" defaultSize="0" autoFill="0" autoLine="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37116" r:id="rId86" name="Check Box 252">
              <controlPr locked="0" defaultSize="0" autoFill="0" autoLine="0" autoPict="0">
                <anchor moveWithCells="1">
                  <from>
                    <xdr:col>8</xdr:col>
                    <xdr:colOff>0</xdr:colOff>
                    <xdr:row>102</xdr:row>
                    <xdr:rowOff>0</xdr:rowOff>
                  </from>
                  <to>
                    <xdr:col>9</xdr:col>
                    <xdr:colOff>0</xdr:colOff>
                    <xdr:row>103</xdr:row>
                    <xdr:rowOff>7620</xdr:rowOff>
                  </to>
                </anchor>
              </controlPr>
            </control>
          </mc:Choice>
        </mc:AlternateContent>
        <mc:AlternateContent xmlns:mc="http://schemas.openxmlformats.org/markup-compatibility/2006">
          <mc:Choice Requires="x14">
            <control shapeId="37117" r:id="rId87" name="Check Box 253">
              <controlPr locked="0" defaultSize="0" autoFill="0" autoLine="0" autoPict="0">
                <anchor moveWithCells="1">
                  <from>
                    <xdr:col>8</xdr:col>
                    <xdr:colOff>0</xdr:colOff>
                    <xdr:row>102</xdr:row>
                    <xdr:rowOff>182880</xdr:rowOff>
                  </from>
                  <to>
                    <xdr:col>9</xdr:col>
                    <xdr:colOff>0</xdr:colOff>
                    <xdr:row>104</xdr:row>
                    <xdr:rowOff>7620</xdr:rowOff>
                  </to>
                </anchor>
              </controlPr>
            </control>
          </mc:Choice>
        </mc:AlternateContent>
        <mc:AlternateContent xmlns:mc="http://schemas.openxmlformats.org/markup-compatibility/2006">
          <mc:Choice Requires="x14">
            <control shapeId="37118" r:id="rId88" name="Check Box 254">
              <controlPr locked="0" defaultSize="0" autoFill="0" autoLine="0" autoPict="0">
                <anchor moveWithCells="1">
                  <from>
                    <xdr:col>8</xdr:col>
                    <xdr:colOff>0</xdr:colOff>
                    <xdr:row>103</xdr:row>
                    <xdr:rowOff>182880</xdr:rowOff>
                  </from>
                  <to>
                    <xdr:col>9</xdr:col>
                    <xdr:colOff>0</xdr:colOff>
                    <xdr:row>105</xdr:row>
                    <xdr:rowOff>0</xdr:rowOff>
                  </to>
                </anchor>
              </controlPr>
            </control>
          </mc:Choice>
        </mc:AlternateContent>
        <mc:AlternateContent xmlns:mc="http://schemas.openxmlformats.org/markup-compatibility/2006">
          <mc:Choice Requires="x14">
            <control shapeId="37120" r:id="rId89" name="Check Box 256">
              <controlPr locked="0" defaultSize="0" autoFill="0" autoLine="0" autoPict="0">
                <anchor moveWithCells="1">
                  <from>
                    <xdr:col>8</xdr:col>
                    <xdr:colOff>0</xdr:colOff>
                    <xdr:row>106</xdr:row>
                    <xdr:rowOff>0</xdr:rowOff>
                  </from>
                  <to>
                    <xdr:col>9</xdr:col>
                    <xdr:colOff>0</xdr:colOff>
                    <xdr:row>107</xdr:row>
                    <xdr:rowOff>0</xdr:rowOff>
                  </to>
                </anchor>
              </controlPr>
            </control>
          </mc:Choice>
        </mc:AlternateContent>
        <mc:AlternateContent xmlns:mc="http://schemas.openxmlformats.org/markup-compatibility/2006">
          <mc:Choice Requires="x14">
            <control shapeId="37121" r:id="rId90" name="Check Box 257">
              <controlPr locked="0" defaultSize="0" autoFill="0" autoLine="0" autoPict="0">
                <anchor moveWithCells="1">
                  <from>
                    <xdr:col>8</xdr:col>
                    <xdr:colOff>0</xdr:colOff>
                    <xdr:row>107</xdr:row>
                    <xdr:rowOff>0</xdr:rowOff>
                  </from>
                  <to>
                    <xdr:col>9</xdr:col>
                    <xdr:colOff>0</xdr:colOff>
                    <xdr:row>108</xdr:row>
                    <xdr:rowOff>22860</xdr:rowOff>
                  </to>
                </anchor>
              </controlPr>
            </control>
          </mc:Choice>
        </mc:AlternateContent>
        <mc:AlternateContent xmlns:mc="http://schemas.openxmlformats.org/markup-compatibility/2006">
          <mc:Choice Requires="x14">
            <control shapeId="37122" r:id="rId91" name="Check Box 258">
              <controlPr locked="0" defaultSize="0" autoFill="0" autoLine="0" autoPict="0">
                <anchor moveWithCells="1">
                  <from>
                    <xdr:col>8</xdr:col>
                    <xdr:colOff>0</xdr:colOff>
                    <xdr:row>108</xdr:row>
                    <xdr:rowOff>0</xdr:rowOff>
                  </from>
                  <to>
                    <xdr:col>9</xdr:col>
                    <xdr:colOff>0</xdr:colOff>
                    <xdr:row>109</xdr:row>
                    <xdr:rowOff>22860</xdr:rowOff>
                  </to>
                </anchor>
              </controlPr>
            </control>
          </mc:Choice>
        </mc:AlternateContent>
        <mc:AlternateContent xmlns:mc="http://schemas.openxmlformats.org/markup-compatibility/2006">
          <mc:Choice Requires="x14">
            <control shapeId="37123" r:id="rId92" name="Check Box 259">
              <controlPr locked="0" defaultSize="0" autoFill="0" autoLine="0" autoPict="0">
                <anchor moveWithCells="1">
                  <from>
                    <xdr:col>8</xdr:col>
                    <xdr:colOff>0</xdr:colOff>
                    <xdr:row>109</xdr:row>
                    <xdr:rowOff>0</xdr:rowOff>
                  </from>
                  <to>
                    <xdr:col>9</xdr:col>
                    <xdr:colOff>0</xdr:colOff>
                    <xdr:row>110</xdr:row>
                    <xdr:rowOff>0</xdr:rowOff>
                  </to>
                </anchor>
              </controlPr>
            </control>
          </mc:Choice>
        </mc:AlternateContent>
        <mc:AlternateContent xmlns:mc="http://schemas.openxmlformats.org/markup-compatibility/2006">
          <mc:Choice Requires="x14">
            <control shapeId="37124" r:id="rId93" name="Check Box 260">
              <controlPr locked="0" defaultSize="0" autoFill="0" autoLine="0" autoPict="0">
                <anchor moveWithCells="1">
                  <from>
                    <xdr:col>8</xdr:col>
                    <xdr:colOff>0</xdr:colOff>
                    <xdr:row>110</xdr:row>
                    <xdr:rowOff>0</xdr:rowOff>
                  </from>
                  <to>
                    <xdr:col>9</xdr:col>
                    <xdr:colOff>0</xdr:colOff>
                    <xdr:row>111</xdr:row>
                    <xdr:rowOff>7620</xdr:rowOff>
                  </to>
                </anchor>
              </controlPr>
            </control>
          </mc:Choice>
        </mc:AlternateContent>
        <mc:AlternateContent xmlns:mc="http://schemas.openxmlformats.org/markup-compatibility/2006">
          <mc:Choice Requires="x14">
            <control shapeId="37125" r:id="rId94" name="Check Box 261">
              <controlPr locked="0" defaultSize="0" autoFill="0" autoLine="0" autoPict="0">
                <anchor moveWithCells="1">
                  <from>
                    <xdr:col>8</xdr:col>
                    <xdr:colOff>0</xdr:colOff>
                    <xdr:row>32</xdr:row>
                    <xdr:rowOff>0</xdr:rowOff>
                  </from>
                  <to>
                    <xdr:col>9</xdr:col>
                    <xdr:colOff>0</xdr:colOff>
                    <xdr:row>33</xdr:row>
                    <xdr:rowOff>0</xdr:rowOff>
                  </to>
                </anchor>
              </controlPr>
            </control>
          </mc:Choice>
        </mc:AlternateContent>
        <mc:AlternateContent xmlns:mc="http://schemas.openxmlformats.org/markup-compatibility/2006">
          <mc:Choice Requires="x14">
            <control shapeId="37126" r:id="rId95" name="Check Box 262">
              <controlPr locked="0" defaultSize="0" autoFill="0" autoLine="0" autoPict="0">
                <anchor moveWithCells="1">
                  <from>
                    <xdr:col>8</xdr:col>
                    <xdr:colOff>0</xdr:colOff>
                    <xdr:row>95</xdr:row>
                    <xdr:rowOff>0</xdr:rowOff>
                  </from>
                  <to>
                    <xdr:col>9</xdr:col>
                    <xdr:colOff>0</xdr:colOff>
                    <xdr:row>96</xdr:row>
                    <xdr:rowOff>7620</xdr:rowOff>
                  </to>
                </anchor>
              </controlPr>
            </control>
          </mc:Choice>
        </mc:AlternateContent>
        <mc:AlternateContent xmlns:mc="http://schemas.openxmlformats.org/markup-compatibility/2006">
          <mc:Choice Requires="x14">
            <control shapeId="37127" r:id="rId96" name="Check Box 263">
              <controlPr locked="0" defaultSize="0" autoFill="0" autoLine="0" autoPict="0">
                <anchor moveWithCells="1">
                  <from>
                    <xdr:col>8</xdr:col>
                    <xdr:colOff>0</xdr:colOff>
                    <xdr:row>96</xdr:row>
                    <xdr:rowOff>0</xdr:rowOff>
                  </from>
                  <to>
                    <xdr:col>9</xdr:col>
                    <xdr:colOff>0</xdr:colOff>
                    <xdr:row>97</xdr:row>
                    <xdr:rowOff>7620</xdr:rowOff>
                  </to>
                </anchor>
              </controlPr>
            </control>
          </mc:Choice>
        </mc:AlternateContent>
        <mc:AlternateContent xmlns:mc="http://schemas.openxmlformats.org/markup-compatibility/2006">
          <mc:Choice Requires="x14">
            <control shapeId="37128" r:id="rId97" name="Check Box 264">
              <controlPr locked="0" defaultSize="0" autoFill="0" autoLine="0" autoPict="0">
                <anchor moveWithCells="1">
                  <from>
                    <xdr:col>8</xdr:col>
                    <xdr:colOff>0</xdr:colOff>
                    <xdr:row>97</xdr:row>
                    <xdr:rowOff>0</xdr:rowOff>
                  </from>
                  <to>
                    <xdr:col>9</xdr:col>
                    <xdr:colOff>0</xdr:colOff>
                    <xdr:row>98</xdr:row>
                    <xdr:rowOff>0</xdr:rowOff>
                  </to>
                </anchor>
              </controlPr>
            </control>
          </mc:Choice>
        </mc:AlternateContent>
        <mc:AlternateContent xmlns:mc="http://schemas.openxmlformats.org/markup-compatibility/2006">
          <mc:Choice Requires="x14">
            <control shapeId="37129" r:id="rId98" name="Check Box 265">
              <controlPr locked="0" defaultSize="0" autoFill="0" autoLine="0" autoPict="0">
                <anchor moveWithCells="1">
                  <from>
                    <xdr:col>8</xdr:col>
                    <xdr:colOff>0</xdr:colOff>
                    <xdr:row>97</xdr:row>
                    <xdr:rowOff>175260</xdr:rowOff>
                  </from>
                  <to>
                    <xdr:col>9</xdr:col>
                    <xdr:colOff>0</xdr:colOff>
                    <xdr:row>99</xdr:row>
                    <xdr:rowOff>0</xdr:rowOff>
                  </to>
                </anchor>
              </controlPr>
            </control>
          </mc:Choice>
        </mc:AlternateContent>
        <mc:AlternateContent xmlns:mc="http://schemas.openxmlformats.org/markup-compatibility/2006">
          <mc:Choice Requires="x14">
            <control shapeId="37130" r:id="rId99" name="Check Box 266">
              <controlPr locked="0" defaultSize="0" autoFill="0" autoLine="0" autoPict="0">
                <anchor moveWithCells="1">
                  <from>
                    <xdr:col>8</xdr:col>
                    <xdr:colOff>0</xdr:colOff>
                    <xdr:row>99</xdr:row>
                    <xdr:rowOff>0</xdr:rowOff>
                  </from>
                  <to>
                    <xdr:col>9</xdr:col>
                    <xdr:colOff>0</xdr:colOff>
                    <xdr:row>100</xdr:row>
                    <xdr:rowOff>0</xdr:rowOff>
                  </to>
                </anchor>
              </controlPr>
            </control>
          </mc:Choice>
        </mc:AlternateContent>
        <mc:AlternateContent xmlns:mc="http://schemas.openxmlformats.org/markup-compatibility/2006">
          <mc:Choice Requires="x14">
            <control shapeId="37134" r:id="rId100" name="Check Box 270">
              <controlPr defaultSize="0" autoFill="0" autoLine="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37135" r:id="rId101" name="Check Box 271">
              <controlPr defaultSize="0" autoFill="0" autoLine="0" autoPict="0">
                <anchor moveWithCells="1">
                  <from>
                    <xdr:col>8</xdr:col>
                    <xdr:colOff>0</xdr:colOff>
                    <xdr:row>63</xdr:row>
                    <xdr:rowOff>0</xdr:rowOff>
                  </from>
                  <to>
                    <xdr:col>9</xdr:col>
                    <xdr:colOff>0</xdr:colOff>
                    <xdr:row>64</xdr:row>
                    <xdr:rowOff>0</xdr:rowOff>
                  </to>
                </anchor>
              </controlPr>
            </control>
          </mc:Choice>
        </mc:AlternateContent>
        <mc:AlternateContent xmlns:mc="http://schemas.openxmlformats.org/markup-compatibility/2006">
          <mc:Choice Requires="x14">
            <control shapeId="37136" r:id="rId102" name="Check Box 272">
              <controlPr locked="0" defaultSize="0" autoFill="0" autoLine="0" autoPict="0">
                <anchor moveWithCells="1">
                  <from>
                    <xdr:col>8</xdr:col>
                    <xdr:colOff>7620</xdr:colOff>
                    <xdr:row>4</xdr:row>
                    <xdr:rowOff>7620</xdr:rowOff>
                  </from>
                  <to>
                    <xdr:col>9</xdr:col>
                    <xdr:colOff>0</xdr:colOff>
                    <xdr:row>5</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M132"/>
  <sheetViews>
    <sheetView workbookViewId="0">
      <selection activeCell="O8" sqref="O8"/>
    </sheetView>
  </sheetViews>
  <sheetFormatPr defaultColWidth="9" defaultRowHeight="16.2"/>
  <cols>
    <col min="1" max="16384" width="9" style="10"/>
  </cols>
  <sheetData>
    <row r="2" spans="1:1">
      <c r="A2" s="10" t="s">
        <v>417</v>
      </c>
    </row>
    <row r="3" spans="1:1">
      <c r="A3" s="10" t="s">
        <v>418</v>
      </c>
    </row>
    <row r="4" spans="1:1">
      <c r="A4" s="10" t="s">
        <v>411</v>
      </c>
    </row>
    <row r="5" spans="1:1">
      <c r="A5" s="10" t="s">
        <v>439</v>
      </c>
    </row>
    <row r="6" spans="1:1">
      <c r="A6" s="10" t="s">
        <v>441</v>
      </c>
    </row>
    <row r="7" spans="1:1">
      <c r="A7" s="10" t="s">
        <v>444</v>
      </c>
    </row>
    <row r="8" spans="1:1">
      <c r="A8" s="10" t="s">
        <v>445</v>
      </c>
    </row>
    <row r="9" spans="1:1">
      <c r="A9" s="10" t="s">
        <v>447</v>
      </c>
    </row>
    <row r="10" spans="1:1">
      <c r="A10" s="10" t="s">
        <v>412</v>
      </c>
    </row>
    <row r="11" spans="1:1">
      <c r="A11" s="10" t="s">
        <v>449</v>
      </c>
    </row>
    <row r="12" spans="1:1">
      <c r="A12" s="10" t="s">
        <v>413</v>
      </c>
    </row>
    <row r="13" spans="1:1">
      <c r="A13" s="10" t="s">
        <v>414</v>
      </c>
    </row>
    <row r="14" spans="1:1">
      <c r="A14" s="10" t="s">
        <v>415</v>
      </c>
    </row>
    <row r="16" spans="1:1">
      <c r="A16" s="10" t="s">
        <v>452</v>
      </c>
    </row>
    <row r="17" spans="1:1">
      <c r="A17" s="10" t="s">
        <v>453</v>
      </c>
    </row>
    <row r="19" spans="1:1">
      <c r="A19" s="9" t="s">
        <v>440</v>
      </c>
    </row>
    <row r="36" spans="1:13">
      <c r="A36" s="9" t="s">
        <v>442</v>
      </c>
      <c r="M36" s="9" t="s">
        <v>443</v>
      </c>
    </row>
    <row r="56" spans="1:1">
      <c r="A56" s="9" t="s">
        <v>446</v>
      </c>
    </row>
    <row r="73" spans="1:1">
      <c r="A73" s="9" t="s">
        <v>448</v>
      </c>
    </row>
    <row r="92" spans="1:1">
      <c r="A92" s="9" t="s">
        <v>450</v>
      </c>
    </row>
    <row r="115" spans="1:1">
      <c r="A115" s="9" t="s">
        <v>451</v>
      </c>
    </row>
    <row r="132" spans="1:1">
      <c r="A132" s="9" t="s">
        <v>454</v>
      </c>
    </row>
  </sheetData>
  <sheetProtection algorithmName="SHA-512" hashValue="bTl04ivMiJv/C+epKRkEvrmdefeB8WNRobmZn0NwBdbFwWBKcP4R1iZZvlBgylQIAMYbRaeAtKPly3eoles7zg==" saltValue="IWSPNrKvpcgB4uAtV1kwwQ==" spinCount="100000" sheet="1" objects="1" scenarios="1"/>
  <phoneticPr fontId="2"/>
  <pageMargins left="0.7" right="0.7" top="0.75" bottom="0.75" header="0.3" footer="0.3"/>
  <pageSetup paperSize="9" scale="53"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3"/>
  <sheetViews>
    <sheetView workbookViewId="0">
      <selection activeCell="I8" sqref="I8"/>
    </sheetView>
  </sheetViews>
  <sheetFormatPr defaultRowHeight="13.2"/>
  <cols>
    <col min="1" max="1" width="11.6640625" style="4" customWidth="1"/>
    <col min="2" max="2" width="5" style="4" customWidth="1"/>
    <col min="3" max="4" width="9" style="4"/>
    <col min="5" max="5" width="5" style="4" customWidth="1"/>
    <col min="6" max="6" width="9" style="4"/>
    <col min="7" max="7" width="8.88671875" style="4"/>
    <col min="9" max="9" width="13.6640625" bestFit="1" customWidth="1"/>
    <col min="10" max="10" width="12.44140625" bestFit="1" customWidth="1"/>
  </cols>
  <sheetData>
    <row r="1" spans="1:10" ht="13.8" thickBot="1">
      <c r="A1" s="2" t="s">
        <v>44</v>
      </c>
      <c r="B1" s="3"/>
      <c r="C1" s="14" t="s">
        <v>45</v>
      </c>
      <c r="D1" s="15" t="s">
        <v>46</v>
      </c>
      <c r="F1" s="4" t="s">
        <v>391</v>
      </c>
      <c r="I1" t="s">
        <v>476</v>
      </c>
      <c r="J1" t="s">
        <v>481</v>
      </c>
    </row>
    <row r="2" spans="1:10">
      <c r="A2" s="5">
        <v>0</v>
      </c>
      <c r="B2" s="6"/>
      <c r="C2" s="16" t="s">
        <v>69</v>
      </c>
      <c r="D2" s="17" t="s">
        <v>48</v>
      </c>
    </row>
    <row r="3" spans="1:10">
      <c r="A3" s="7">
        <v>0.5</v>
      </c>
      <c r="B3" s="6"/>
      <c r="C3" s="16" t="s">
        <v>50</v>
      </c>
      <c r="D3" s="18" t="s">
        <v>48</v>
      </c>
      <c r="F3" s="4">
        <v>0</v>
      </c>
    </row>
    <row r="4" spans="1:10" ht="13.8" thickBot="1">
      <c r="A4" s="8">
        <v>1</v>
      </c>
      <c r="B4" s="6"/>
      <c r="C4" s="16" t="s">
        <v>53</v>
      </c>
      <c r="D4" s="18" t="s">
        <v>48</v>
      </c>
      <c r="F4" s="4">
        <v>1</v>
      </c>
      <c r="G4" s="4">
        <v>1</v>
      </c>
    </row>
    <row r="5" spans="1:10">
      <c r="C5" s="16" t="s">
        <v>56</v>
      </c>
      <c r="D5" s="18" t="s">
        <v>48</v>
      </c>
      <c r="F5" s="4">
        <v>2</v>
      </c>
      <c r="G5" s="4">
        <v>2</v>
      </c>
    </row>
    <row r="6" spans="1:10">
      <c r="C6" s="16" t="s">
        <v>58</v>
      </c>
      <c r="D6" s="18" t="s">
        <v>59</v>
      </c>
      <c r="F6" s="4">
        <v>3</v>
      </c>
      <c r="G6" s="4">
        <v>3</v>
      </c>
    </row>
    <row r="7" spans="1:10">
      <c r="A7" s="3"/>
      <c r="C7" s="16" t="s">
        <v>62</v>
      </c>
      <c r="D7" s="18" t="s">
        <v>59</v>
      </c>
      <c r="F7" s="4">
        <v>4</v>
      </c>
    </row>
    <row r="8" spans="1:10">
      <c r="A8" s="21"/>
      <c r="C8" s="16" t="s">
        <v>66</v>
      </c>
      <c r="D8" s="18" t="s">
        <v>59</v>
      </c>
      <c r="F8" s="4">
        <v>5</v>
      </c>
      <c r="G8" s="4">
        <v>4</v>
      </c>
    </row>
    <row r="9" spans="1:10">
      <c r="A9" s="22"/>
      <c r="C9" s="16" t="s">
        <v>72</v>
      </c>
      <c r="D9" s="18" t="s">
        <v>59</v>
      </c>
      <c r="F9" s="4">
        <v>6</v>
      </c>
      <c r="G9" s="4">
        <v>5</v>
      </c>
    </row>
    <row r="10" spans="1:10">
      <c r="A10" s="22"/>
      <c r="C10" s="16" t="s">
        <v>74</v>
      </c>
      <c r="D10" s="18" t="s">
        <v>59</v>
      </c>
      <c r="F10" s="4">
        <v>7</v>
      </c>
      <c r="G10" s="4">
        <v>6</v>
      </c>
    </row>
    <row r="11" spans="1:10">
      <c r="A11" s="22"/>
      <c r="C11" s="16" t="s">
        <v>77</v>
      </c>
      <c r="D11" s="18" t="s">
        <v>59</v>
      </c>
      <c r="F11" s="4">
        <v>8</v>
      </c>
      <c r="G11" s="4">
        <v>7</v>
      </c>
    </row>
    <row r="12" spans="1:10">
      <c r="A12" s="22"/>
      <c r="C12" s="16" t="s">
        <v>86</v>
      </c>
      <c r="D12" s="18" t="s">
        <v>59</v>
      </c>
      <c r="F12" s="4">
        <v>9</v>
      </c>
      <c r="G12" s="4">
        <v>8</v>
      </c>
    </row>
    <row r="13" spans="1:10">
      <c r="A13" s="22"/>
      <c r="C13" s="16" t="s">
        <v>462</v>
      </c>
      <c r="D13" s="18" t="s">
        <v>59</v>
      </c>
      <c r="F13" s="4">
        <v>10</v>
      </c>
      <c r="G13" s="4">
        <v>9</v>
      </c>
    </row>
    <row r="14" spans="1:10">
      <c r="A14" s="22"/>
      <c r="C14" s="16" t="s">
        <v>83</v>
      </c>
      <c r="D14" s="18" t="s">
        <v>59</v>
      </c>
      <c r="F14" s="4">
        <v>11</v>
      </c>
      <c r="G14" s="4">
        <v>10</v>
      </c>
    </row>
    <row r="15" spans="1:10">
      <c r="A15" s="22"/>
      <c r="C15" s="16" t="s">
        <v>80</v>
      </c>
      <c r="D15" s="18" t="s">
        <v>59</v>
      </c>
      <c r="F15" s="4">
        <v>12</v>
      </c>
      <c r="G15" s="4">
        <v>11</v>
      </c>
    </row>
    <row r="16" spans="1:10">
      <c r="A16" s="22"/>
      <c r="C16" s="16" t="s">
        <v>463</v>
      </c>
      <c r="D16" s="18" t="s">
        <v>59</v>
      </c>
      <c r="F16" s="4">
        <v>13</v>
      </c>
      <c r="G16" s="4">
        <v>12</v>
      </c>
    </row>
    <row r="17" spans="3:6">
      <c r="C17" s="16" t="s">
        <v>88</v>
      </c>
      <c r="D17" s="18" t="s">
        <v>59</v>
      </c>
      <c r="F17" s="4">
        <v>14</v>
      </c>
    </row>
    <row r="18" spans="3:6">
      <c r="C18" s="16" t="s">
        <v>464</v>
      </c>
      <c r="D18" s="18" t="s">
        <v>59</v>
      </c>
      <c r="F18" s="4">
        <v>15</v>
      </c>
    </row>
    <row r="19" spans="3:6">
      <c r="C19" s="16" t="s">
        <v>90</v>
      </c>
      <c r="D19" s="18" t="s">
        <v>59</v>
      </c>
      <c r="F19" s="4">
        <v>16</v>
      </c>
    </row>
    <row r="20" spans="3:6">
      <c r="C20" s="16" t="s">
        <v>92</v>
      </c>
      <c r="D20" s="18" t="s">
        <v>59</v>
      </c>
      <c r="F20" s="4">
        <v>17</v>
      </c>
    </row>
    <row r="21" spans="3:6">
      <c r="C21" s="16" t="s">
        <v>94</v>
      </c>
      <c r="D21" s="18" t="s">
        <v>59</v>
      </c>
      <c r="F21" s="4">
        <v>18</v>
      </c>
    </row>
    <row r="22" spans="3:6">
      <c r="C22" s="16" t="s">
        <v>465</v>
      </c>
      <c r="D22" s="18" t="s">
        <v>96</v>
      </c>
      <c r="F22" s="4">
        <v>19</v>
      </c>
    </row>
    <row r="23" spans="3:6">
      <c r="C23" s="16" t="s">
        <v>466</v>
      </c>
      <c r="D23" s="18" t="s">
        <v>96</v>
      </c>
      <c r="F23" s="4">
        <v>20</v>
      </c>
    </row>
    <row r="24" spans="3:6">
      <c r="C24" s="16" t="s">
        <v>99</v>
      </c>
      <c r="D24" s="18" t="s">
        <v>96</v>
      </c>
      <c r="F24" s="4">
        <v>21</v>
      </c>
    </row>
    <row r="25" spans="3:6">
      <c r="C25" s="16" t="s">
        <v>467</v>
      </c>
      <c r="D25" s="18" t="s">
        <v>96</v>
      </c>
      <c r="F25" s="4">
        <v>22</v>
      </c>
    </row>
    <row r="26" spans="3:6">
      <c r="C26" s="16" t="s">
        <v>103</v>
      </c>
      <c r="D26" s="18" t="s">
        <v>96</v>
      </c>
      <c r="F26" s="4">
        <v>23</v>
      </c>
    </row>
    <row r="27" spans="3:6">
      <c r="C27" s="16" t="s">
        <v>468</v>
      </c>
      <c r="D27" s="18" t="s">
        <v>96</v>
      </c>
      <c r="F27" s="4">
        <v>24</v>
      </c>
    </row>
    <row r="28" spans="3:6">
      <c r="C28" s="16" t="s">
        <v>106</v>
      </c>
      <c r="D28" s="18" t="s">
        <v>96</v>
      </c>
      <c r="F28" s="4">
        <v>25</v>
      </c>
    </row>
    <row r="29" spans="3:6">
      <c r="C29" s="16" t="s">
        <v>469</v>
      </c>
      <c r="D29" s="18" t="s">
        <v>96</v>
      </c>
      <c r="F29" s="4">
        <v>26</v>
      </c>
    </row>
    <row r="30" spans="3:6">
      <c r="C30" s="16" t="s">
        <v>470</v>
      </c>
      <c r="D30" s="18" t="s">
        <v>96</v>
      </c>
      <c r="F30" s="4">
        <v>27</v>
      </c>
    </row>
    <row r="31" spans="3:6">
      <c r="C31" s="16" t="s">
        <v>471</v>
      </c>
      <c r="D31" s="18" t="s">
        <v>96</v>
      </c>
      <c r="F31" s="4">
        <v>28</v>
      </c>
    </row>
    <row r="32" spans="3:6">
      <c r="C32" s="16" t="s">
        <v>472</v>
      </c>
      <c r="D32" s="18" t="s">
        <v>96</v>
      </c>
      <c r="F32" s="4">
        <v>29</v>
      </c>
    </row>
    <row r="33" spans="3:6">
      <c r="C33" s="16" t="s">
        <v>473</v>
      </c>
      <c r="D33" s="18" t="s">
        <v>96</v>
      </c>
      <c r="F33" s="4">
        <v>30</v>
      </c>
    </row>
    <row r="34" spans="3:6" ht="13.8" thickBot="1">
      <c r="C34" s="19" t="s">
        <v>474</v>
      </c>
      <c r="D34" s="20" t="s">
        <v>96</v>
      </c>
      <c r="F34" s="4">
        <v>31</v>
      </c>
    </row>
    <row r="35" spans="3:6">
      <c r="F35" s="4">
        <v>32</v>
      </c>
    </row>
    <row r="36" spans="3:6">
      <c r="F36" s="4">
        <v>33</v>
      </c>
    </row>
    <row r="37" spans="3:6">
      <c r="F37" s="4">
        <v>34</v>
      </c>
    </row>
    <row r="38" spans="3:6">
      <c r="F38" s="4">
        <v>35</v>
      </c>
    </row>
    <row r="39" spans="3:6">
      <c r="F39" s="4">
        <v>36</v>
      </c>
    </row>
    <row r="40" spans="3:6">
      <c r="F40" s="4">
        <v>37</v>
      </c>
    </row>
    <row r="41" spans="3:6">
      <c r="F41" s="4">
        <v>38</v>
      </c>
    </row>
    <row r="42" spans="3:6">
      <c r="F42" s="4">
        <v>39</v>
      </c>
    </row>
    <row r="43" spans="3:6">
      <c r="F43" s="4">
        <v>40</v>
      </c>
    </row>
    <row r="44" spans="3:6">
      <c r="F44" s="4">
        <v>41</v>
      </c>
    </row>
    <row r="45" spans="3:6">
      <c r="F45" s="4">
        <v>42</v>
      </c>
    </row>
    <row r="46" spans="3:6">
      <c r="F46" s="4">
        <v>43</v>
      </c>
    </row>
    <row r="47" spans="3:6">
      <c r="F47" s="4">
        <v>44</v>
      </c>
    </row>
    <row r="48" spans="3:6">
      <c r="F48" s="4">
        <v>45</v>
      </c>
    </row>
    <row r="49" spans="6:6">
      <c r="F49" s="4">
        <v>46</v>
      </c>
    </row>
    <row r="50" spans="6:6">
      <c r="F50" s="4">
        <v>47</v>
      </c>
    </row>
    <row r="51" spans="6:6">
      <c r="F51" s="4">
        <v>48</v>
      </c>
    </row>
    <row r="52" spans="6:6">
      <c r="F52" s="4">
        <v>49</v>
      </c>
    </row>
    <row r="53" spans="6:6">
      <c r="F53" s="4">
        <v>50</v>
      </c>
    </row>
    <row r="54" spans="6:6">
      <c r="F54" s="4">
        <v>51</v>
      </c>
    </row>
    <row r="55" spans="6:6">
      <c r="F55" s="4">
        <v>52</v>
      </c>
    </row>
    <row r="56" spans="6:6">
      <c r="F56" s="4">
        <v>53</v>
      </c>
    </row>
    <row r="57" spans="6:6">
      <c r="F57" s="4">
        <v>54</v>
      </c>
    </row>
    <row r="58" spans="6:6">
      <c r="F58" s="4">
        <v>55</v>
      </c>
    </row>
    <row r="59" spans="6:6">
      <c r="F59" s="4">
        <v>56</v>
      </c>
    </row>
    <row r="60" spans="6:6">
      <c r="F60" s="4">
        <v>57</v>
      </c>
    </row>
    <row r="61" spans="6:6">
      <c r="F61" s="4">
        <v>58</v>
      </c>
    </row>
    <row r="62" spans="6:6">
      <c r="F62" s="4">
        <v>59</v>
      </c>
    </row>
    <row r="63" spans="6:6">
      <c r="F63" s="4">
        <v>60</v>
      </c>
    </row>
    <row r="64" spans="6:6">
      <c r="F64" s="4">
        <v>61</v>
      </c>
    </row>
    <row r="65" spans="6:6">
      <c r="F65" s="4">
        <v>62</v>
      </c>
    </row>
    <row r="66" spans="6:6">
      <c r="F66" s="4">
        <v>63</v>
      </c>
    </row>
    <row r="67" spans="6:6">
      <c r="F67" s="4">
        <v>64</v>
      </c>
    </row>
    <row r="68" spans="6:6">
      <c r="F68" s="4">
        <v>65</v>
      </c>
    </row>
    <row r="69" spans="6:6">
      <c r="F69" s="4">
        <v>66</v>
      </c>
    </row>
    <row r="70" spans="6:6">
      <c r="F70" s="4">
        <v>67</v>
      </c>
    </row>
    <row r="71" spans="6:6">
      <c r="F71" s="4">
        <v>68</v>
      </c>
    </row>
    <row r="72" spans="6:6">
      <c r="F72" s="4">
        <v>69</v>
      </c>
    </row>
    <row r="73" spans="6:6">
      <c r="F73" s="4">
        <v>70</v>
      </c>
    </row>
    <row r="74" spans="6:6">
      <c r="F74" s="4">
        <v>71</v>
      </c>
    </row>
    <row r="75" spans="6:6">
      <c r="F75" s="4">
        <v>72</v>
      </c>
    </row>
    <row r="76" spans="6:6">
      <c r="F76" s="4">
        <v>73</v>
      </c>
    </row>
    <row r="77" spans="6:6">
      <c r="F77" s="4">
        <v>74</v>
      </c>
    </row>
    <row r="78" spans="6:6">
      <c r="F78" s="4">
        <v>75</v>
      </c>
    </row>
    <row r="79" spans="6:6">
      <c r="F79" s="4">
        <v>76</v>
      </c>
    </row>
    <row r="80" spans="6:6">
      <c r="F80" s="4">
        <v>77</v>
      </c>
    </row>
    <row r="81" spans="6:6">
      <c r="F81" s="4">
        <v>78</v>
      </c>
    </row>
    <row r="82" spans="6:6">
      <c r="F82" s="4">
        <v>79</v>
      </c>
    </row>
    <row r="83" spans="6:6">
      <c r="F83" s="4">
        <v>80</v>
      </c>
    </row>
    <row r="84" spans="6:6">
      <c r="F84" s="4">
        <v>81</v>
      </c>
    </row>
    <row r="85" spans="6:6">
      <c r="F85" s="4">
        <v>82</v>
      </c>
    </row>
    <row r="86" spans="6:6">
      <c r="F86" s="4">
        <v>83</v>
      </c>
    </row>
    <row r="87" spans="6:6">
      <c r="F87" s="4">
        <v>84</v>
      </c>
    </row>
    <row r="88" spans="6:6">
      <c r="F88" s="4">
        <v>85</v>
      </c>
    </row>
    <row r="89" spans="6:6">
      <c r="F89" s="4">
        <v>86</v>
      </c>
    </row>
    <row r="90" spans="6:6">
      <c r="F90" s="4">
        <v>87</v>
      </c>
    </row>
    <row r="91" spans="6:6">
      <c r="F91" s="4">
        <v>88</v>
      </c>
    </row>
    <row r="92" spans="6:6">
      <c r="F92" s="4">
        <v>89</v>
      </c>
    </row>
    <row r="93" spans="6:6">
      <c r="F93" s="4">
        <v>90</v>
      </c>
    </row>
    <row r="94" spans="6:6">
      <c r="F94" s="4">
        <v>91</v>
      </c>
    </row>
    <row r="95" spans="6:6">
      <c r="F95" s="4">
        <v>92</v>
      </c>
    </row>
    <row r="96" spans="6:6">
      <c r="F96" s="4">
        <v>93</v>
      </c>
    </row>
    <row r="97" spans="6:6">
      <c r="F97" s="4">
        <v>94</v>
      </c>
    </row>
    <row r="98" spans="6:6">
      <c r="F98" s="4">
        <v>95</v>
      </c>
    </row>
    <row r="99" spans="6:6">
      <c r="F99" s="4">
        <v>96</v>
      </c>
    </row>
    <row r="100" spans="6:6">
      <c r="F100" s="4">
        <v>97</v>
      </c>
    </row>
    <row r="101" spans="6:6">
      <c r="F101" s="4">
        <v>98</v>
      </c>
    </row>
    <row r="102" spans="6:6">
      <c r="F102" s="4">
        <v>99</v>
      </c>
    </row>
    <row r="103" spans="6:6">
      <c r="F103" s="4">
        <v>100</v>
      </c>
    </row>
  </sheetData>
  <sheetProtection algorithmName="SHA-512" hashValue="tQe0WxEGlrOqlQcrVUxK+/eiLWix09TyrFOa5L/mKZz2tJB5octWPEfr2/PmXUa+G24wa7hW16MdWSCMSN2nbA==" saltValue="5lFGYzGYtYUy3dS53k27DA==" spinCount="100000" sheet="1" objects="1" scenarios="1"/>
  <phoneticPr fontId="2"/>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36</vt:i4>
      </vt:variant>
    </vt:vector>
  </HeadingPairs>
  <TitlesOfParts>
    <vt:vector size="44" baseType="lpstr">
      <vt:lpstr>設備使用申請書【記入例】</vt:lpstr>
      <vt:lpstr>設備使用申請書（５機器以下）</vt:lpstr>
      <vt:lpstr>設備使用申請書（６～１０機器）</vt:lpstr>
      <vt:lpstr>誓約書【記入例】</vt:lpstr>
      <vt:lpstr>誓約書</vt:lpstr>
      <vt:lpstr>設備機器一覧</vt:lpstr>
      <vt:lpstr>作成方法(管理者用）</vt:lpstr>
      <vt:lpstr>プルダウン用シート</vt:lpstr>
      <vt:lpstr>_7</vt:lpstr>
      <vt:lpstr>_8</vt:lpstr>
      <vt:lpstr>〇強度試験機器</vt:lpstr>
      <vt:lpstr>誓約書!Print_Area</vt:lpstr>
      <vt:lpstr>誓約書【記入例】!Print_Area</vt:lpstr>
      <vt:lpstr>設備機器一覧!Print_Area</vt:lpstr>
      <vt:lpstr>'設備使用申請書（５機器以下）'!Print_Area</vt:lpstr>
      <vt:lpstr>'設備使用申請書（６～１０機器）'!Print_Area</vt:lpstr>
      <vt:lpstr>設備使用申請書【記入例】!Print_Area</vt:lpstr>
      <vt:lpstr>すべての機器</vt:lpstr>
      <vt:lpstr>強〇度試験機器</vt:lpstr>
      <vt:lpstr>強度試験機器</vt:lpstr>
      <vt:lpstr>金属工作機械</vt:lpstr>
      <vt:lpstr>減免率</vt:lpstr>
      <vt:lpstr>硬度試験機器</vt:lpstr>
      <vt:lpstr>四半期1始</vt:lpstr>
      <vt:lpstr>四半期1終</vt:lpstr>
      <vt:lpstr>四半期2始</vt:lpstr>
      <vt:lpstr>四半期2終</vt:lpstr>
      <vt:lpstr>四半期3始</vt:lpstr>
      <vt:lpstr>四半期3終</vt:lpstr>
      <vt:lpstr>四半期4始</vt:lpstr>
      <vt:lpstr>四半期4終</vt:lpstr>
      <vt:lpstr>自動化技術支援機器</vt:lpstr>
      <vt:lpstr>食品加工機器</vt:lpstr>
      <vt:lpstr>食品加工試験機</vt:lpstr>
      <vt:lpstr>食品等分析・観察機器</vt:lpstr>
      <vt:lpstr>設計支援機器</vt:lpstr>
      <vt:lpstr>設備区分</vt:lpstr>
      <vt:lpstr>耐候試験機器</vt:lpstr>
      <vt:lpstr>担当者</vt:lpstr>
      <vt:lpstr>電気試験機器</vt:lpstr>
      <vt:lpstr>微生物試験関連機器</vt:lpstr>
      <vt:lpstr>物性試験・薄膜作成等機器</vt:lpstr>
      <vt:lpstr>摩擦・摩耗試験機器</vt:lpstr>
      <vt:lpstr>木材工作機械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m_tobita</dc:creator>
  <cp:lastModifiedBy>山下</cp:lastModifiedBy>
  <cp:lastPrinted>2025-08-05T06:40:45Z</cp:lastPrinted>
  <dcterms:created xsi:type="dcterms:W3CDTF">2000-05-09T02:46:10Z</dcterms:created>
  <dcterms:modified xsi:type="dcterms:W3CDTF">2025-09-30T01:48:48Z</dcterms:modified>
</cp:coreProperties>
</file>