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nas55\public\06_事業\使用料-手数料関連\00_申請書様式\R8.4.1様式（作成中）\本所\"/>
    </mc:Choice>
  </mc:AlternateContent>
  <xr:revisionPtr revIDLastSave="0" documentId="13_ncr:1_{E9360EB2-78C1-4B27-A3BC-BD5C9377F490}" xr6:coauthVersionLast="47" xr6:coauthVersionMax="47" xr10:uidLastSave="{00000000-0000-0000-0000-000000000000}"/>
  <bookViews>
    <workbookView xWindow="-108" yWindow="-108" windowWidth="23256" windowHeight="12456" tabRatio="761" activeTab="1" xr2:uid="{00000000-000D-0000-FFFF-FFFF00000000}"/>
  </bookViews>
  <sheets>
    <sheet name="試験・分析・検査申請書【記入例】" sheetId="30" r:id="rId1"/>
    <sheet name="試験・分析・検査申請書（５件以下）" sheetId="27" r:id="rId2"/>
    <sheet name="試験・分析・検査申請書（６～１０件）" sheetId="22" r:id="rId3"/>
    <sheet name="試験項目一覧" sheetId="18" r:id="rId4"/>
    <sheet name="成績書交付申請書【記入例】" sheetId="33" r:id="rId5"/>
    <sheet name="成績書交付申請書" sheetId="32" r:id="rId6"/>
    <sheet name="作成方法(管理者用）" sheetId="19" state="hidden" r:id="rId7"/>
    <sheet name="プルダウン用シート" sheetId="23" state="hidden" r:id="rId8"/>
  </sheets>
  <definedNames>
    <definedName name="_8">プルダウン用シート!$G$7:$G$16</definedName>
    <definedName name="_9">プルダウン用シート!$G$3:$G$6</definedName>
    <definedName name="_xlnm._FilterDatabase" localSheetId="1" hidden="1">'試験・分析・検査申請書（５件以下）'!$B$10:$BA$13</definedName>
    <definedName name="_xlnm._FilterDatabase" localSheetId="2" hidden="1">'試験・分析・検査申請書（６～１０件）'!$B$55:$BB$99</definedName>
    <definedName name="_xlnm._FilterDatabase" localSheetId="0" hidden="1">試験・分析・検査申請書【記入例】!$B$55:$BB$84</definedName>
    <definedName name="_xlnm._FilterDatabase" localSheetId="3" hidden="1">試験項目一覧!$K$1:$K$109</definedName>
    <definedName name="_xlnm._FilterDatabase" localSheetId="5" hidden="1">成績書交付申請書!$B$10:$BA$13</definedName>
    <definedName name="_xlnm._FilterDatabase" localSheetId="4" hidden="1">成績書交付申請書【記入例】!$B$10:$BA$13</definedName>
    <definedName name="〇強度試験機器" localSheetId="3">試験項目一覧!#REF!</definedName>
    <definedName name="〇強度試験機器">#REF!</definedName>
    <definedName name="EMI試験" localSheetId="1">#REF!</definedName>
    <definedName name="EMI試験" localSheetId="2">#REF!</definedName>
    <definedName name="EMI試験" localSheetId="0">#REF!</definedName>
    <definedName name="EMI試験" localSheetId="3">試験項目一覧!#REF!</definedName>
    <definedName name="EMI試験" localSheetId="5">#REF!</definedName>
    <definedName name="EMI試験" localSheetId="4">#REF!</definedName>
    <definedName name="EMI試験">#REF!</definedName>
    <definedName name="_xlnm.Print_Area" localSheetId="1">'試験・分析・検査申請書（５件以下）'!$A$1:$BB$93</definedName>
    <definedName name="_xlnm.Print_Area" localSheetId="2">'試験・分析・検査申請書（６～１０件）'!$A$1:$BB$108</definedName>
    <definedName name="_xlnm.Print_Area" localSheetId="0">試験・分析・検査申請書【記入例】!$A$1:$BB$93</definedName>
    <definedName name="_xlnm.Print_Area" localSheetId="3">試験項目一覧!$A$1:$N$185</definedName>
    <definedName name="_xlnm.Print_Area" localSheetId="5">成績書交付申請書!$A$1:$BB$94</definedName>
    <definedName name="_xlnm.Print_Area" localSheetId="4">成績書交付申請書【記入例】!$A$1:$BB$94</definedName>
    <definedName name="RFイミュニティ試験" localSheetId="1">#REF!</definedName>
    <definedName name="RFイミュニティ試験" localSheetId="2">#REF!</definedName>
    <definedName name="RFイミュニティ試験" localSheetId="0">#REF!</definedName>
    <definedName name="RFイミュニティ試験" localSheetId="3">試験項目一覧!#REF!</definedName>
    <definedName name="RFイミュニティ試験" localSheetId="5">#REF!</definedName>
    <definedName name="RFイミュニティ試験" localSheetId="4">#REF!</definedName>
    <definedName name="RFイミュニティ試験">#REF!</definedName>
    <definedName name="すべての機器" localSheetId="3">試験項目一覧!#REF!</definedName>
    <definedName name="すべての機器">#REF!</definedName>
    <definedName name="その他" localSheetId="1">#REF!</definedName>
    <definedName name="その他" localSheetId="2">#REF!</definedName>
    <definedName name="その他" localSheetId="0">#REF!</definedName>
    <definedName name="その他" localSheetId="3">試験項目一覧!#REF!</definedName>
    <definedName name="その他" localSheetId="5">#REF!</definedName>
    <definedName name="その他" localSheetId="4">#REF!</definedName>
    <definedName name="その他">#REF!</definedName>
    <definedName name="デジタルマルチメータによるもの" localSheetId="1">#REF!</definedName>
    <definedName name="デジタルマルチメータによるもの" localSheetId="2">#REF!</definedName>
    <definedName name="デジタルマルチメータによるもの" localSheetId="0">#REF!</definedName>
    <definedName name="デジタルマルチメータによるもの" localSheetId="3">試験項目一覧!#REF!</definedName>
    <definedName name="デジタルマルチメータによるもの" localSheetId="5">#REF!</definedName>
    <definedName name="デジタルマルチメータによるもの" localSheetId="4">#REF!</definedName>
    <definedName name="デジタルマルチメータによるもの">#REF!</definedName>
    <definedName name="ノイズ耐性試験" localSheetId="1">#REF!</definedName>
    <definedName name="ノイズ耐性試験" localSheetId="2">#REF!</definedName>
    <definedName name="ノイズ耐性試験" localSheetId="0">#REF!</definedName>
    <definedName name="ノイズ耐性試験" localSheetId="3">試験項目一覧!#REF!</definedName>
    <definedName name="ノイズ耐性試験" localSheetId="5">#REF!</definedName>
    <definedName name="ノイズ耐性試験" localSheetId="4">#REF!</definedName>
    <definedName name="ノイズ耐性試験">#REF!</definedName>
    <definedName name="プリンタ3Dインクジェット式" localSheetId="1">#REF!</definedName>
    <definedName name="プリンタ3Dインクジェット式" localSheetId="2">#REF!</definedName>
    <definedName name="プリンタ3Dインクジェット式" localSheetId="0">#REF!</definedName>
    <definedName name="プリンタ3Dインクジェット式" localSheetId="3">試験項目一覧!#REF!</definedName>
    <definedName name="プリンタ3Dインクジェット式" localSheetId="5">#REF!</definedName>
    <definedName name="プリンタ3Dインクジェット式" localSheetId="4">#REF!</definedName>
    <definedName name="プリンタ3Dインクジェット式">#REF!</definedName>
    <definedName name="プリンタ3D熱溶解積層法" localSheetId="1">#REF!</definedName>
    <definedName name="プリンタ3D熱溶解積層法" localSheetId="2">#REF!</definedName>
    <definedName name="プリンタ3D熱溶解積層法" localSheetId="0">#REF!</definedName>
    <definedName name="プリンタ3D熱溶解積層法" localSheetId="3">試験項目一覧!#REF!</definedName>
    <definedName name="プリンタ3D熱溶解積層法" localSheetId="5">#REF!</definedName>
    <definedName name="プリンタ3D熱溶解積層法" localSheetId="4">#REF!</definedName>
    <definedName name="プリンタ3D熱溶解積層法">#REF!</definedName>
    <definedName name="モデリングマシン" localSheetId="1">#REF!</definedName>
    <definedName name="モデリングマシン" localSheetId="2">#REF!</definedName>
    <definedName name="モデリングマシン" localSheetId="0">#REF!</definedName>
    <definedName name="モデリングマシン" localSheetId="3">試験項目一覧!#REF!</definedName>
    <definedName name="モデリングマシン" localSheetId="5">#REF!</definedName>
    <definedName name="モデリングマシン" localSheetId="4">#REF!</definedName>
    <definedName name="モデリングマシン">#REF!</definedName>
    <definedName name="一般分析" localSheetId="1">#REF!</definedName>
    <definedName name="一般分析" localSheetId="2">#REF!</definedName>
    <definedName name="一般分析" localSheetId="0">#REF!</definedName>
    <definedName name="一般分析" localSheetId="3">試験項目一覧!#REF!</definedName>
    <definedName name="一般分析" localSheetId="5">#REF!</definedName>
    <definedName name="一般分析" localSheetId="4">#REF!</definedName>
    <definedName name="一般分析">#REF!</definedName>
    <definedName name="引っかき硬度･鉛筆法" localSheetId="3">試験項目一覧!$E$74</definedName>
    <definedName name="引っかき硬度･鉛筆法">#REF!</definedName>
    <definedName name="栄養成分分析" localSheetId="1">#REF!</definedName>
    <definedName name="栄養成分分析" localSheetId="2">#REF!</definedName>
    <definedName name="栄養成分分析" localSheetId="0">#REF!</definedName>
    <definedName name="栄養成分分析" localSheetId="3">試験項目一覧!#REF!</definedName>
    <definedName name="栄養成分分析" localSheetId="5">#REF!</definedName>
    <definedName name="栄養成分分析" localSheetId="4">#REF!</definedName>
    <definedName name="栄養成分分析">#REF!</definedName>
    <definedName name="荷重試験" localSheetId="1">#REF!</definedName>
    <definedName name="荷重試験" localSheetId="2">#REF!</definedName>
    <definedName name="荷重試験" localSheetId="0">#REF!</definedName>
    <definedName name="荷重試験" localSheetId="3">試験項目一覧!#REF!</definedName>
    <definedName name="荷重試験" localSheetId="5">#REF!</definedName>
    <definedName name="荷重試験" localSheetId="4">#REF!</definedName>
    <definedName name="荷重試験">#REF!</definedName>
    <definedName name="解析シミュレーション・CAE" localSheetId="3">試験項目一覧!$E$102:$E$103</definedName>
    <definedName name="解析シミュレーション・CAE">#REF!</definedName>
    <definedName name="官能検査" localSheetId="1">#REF!</definedName>
    <definedName name="官能検査" localSheetId="2">#REF!</definedName>
    <definedName name="官能検査" localSheetId="0">#REF!</definedName>
    <definedName name="官能検査" localSheetId="3">試験項目一覧!#REF!</definedName>
    <definedName name="官能検査" localSheetId="5">#REF!</definedName>
    <definedName name="官能検査" localSheetId="4">#REF!</definedName>
    <definedName name="官能検査">#REF!</definedName>
    <definedName name="強〇度試験機器" localSheetId="3">試験項目一覧!#REF!</definedName>
    <definedName name="強〇度試験機器">#REF!</definedName>
    <definedName name="強度試験機器" localSheetId="3">試験項目一覧!#REF!</definedName>
    <definedName name="強度試験機器">#REF!</definedName>
    <definedName name="金属工作機械" localSheetId="3">試験項目一覧!#REF!</definedName>
    <definedName name="金属工作機械">#REF!</definedName>
    <definedName name="金属材料摩耗試験" localSheetId="3">試験項目一覧!$E$92</definedName>
    <definedName name="金属材料摩耗試験">#REF!</definedName>
    <definedName name="金属試験" localSheetId="3">試験項目一覧!$C$29:$C$31</definedName>
    <definedName name="金属試験">#REF!</definedName>
    <definedName name="金属組織試験" localSheetId="3">試験項目一覧!$E$84:$E$90</definedName>
    <definedName name="金属組織試験">#REF!</definedName>
    <definedName name="減免率" localSheetId="3">試験項目一覧!#REF!</definedName>
    <definedName name="減免率">プルダウン用シート!$A$2:$A$4</definedName>
    <definedName name="抗菌試験" localSheetId="1">#REF!</definedName>
    <definedName name="抗菌試験" localSheetId="2">#REF!</definedName>
    <definedName name="抗菌試験" localSheetId="0">#REF!</definedName>
    <definedName name="抗菌試験" localSheetId="3">試験項目一覧!#REF!</definedName>
    <definedName name="抗菌試験" localSheetId="5">#REF!</definedName>
    <definedName name="抗菌試験" localSheetId="4">#REF!</definedName>
    <definedName name="抗菌試験">#REF!</definedName>
    <definedName name="硬度試験" localSheetId="3">試験項目一覧!$E$27:$E$32</definedName>
    <definedName name="硬度試験">#REF!</definedName>
    <definedName name="硬度試験機器" localSheetId="3">試験項目一覧!#REF!</definedName>
    <definedName name="硬度試験機器">#REF!</definedName>
    <definedName name="酵素試験" localSheetId="1">#REF!</definedName>
    <definedName name="酵素試験" localSheetId="2">#REF!</definedName>
    <definedName name="酵素試験" localSheetId="0">#REF!</definedName>
    <definedName name="酵素試験" localSheetId="3">試験項目一覧!#REF!</definedName>
    <definedName name="酵素試験" localSheetId="5">#REF!</definedName>
    <definedName name="酵素試験" localSheetId="4">#REF!</definedName>
    <definedName name="酵素試験">#REF!</definedName>
    <definedName name="細菌検査" localSheetId="1">#REF!</definedName>
    <definedName name="細菌検査" localSheetId="2">#REF!</definedName>
    <definedName name="細菌検査" localSheetId="0">#REF!</definedName>
    <definedName name="細菌検査" localSheetId="3">試験項目一覧!#REF!</definedName>
    <definedName name="細菌検査" localSheetId="5">#REF!</definedName>
    <definedName name="細菌検査" localSheetId="4">#REF!</definedName>
    <definedName name="細菌検査">#REF!</definedName>
    <definedName name="材料強度試験" localSheetId="3">試験項目一覧!$E$25:$E$25</definedName>
    <definedName name="材料強度試験">#REF!</definedName>
    <definedName name="材料強度試験等" localSheetId="3">試験項目一覧!$E$25:$E$25</definedName>
    <definedName name="材料強度試験等">#REF!</definedName>
    <definedName name="材料試験等" localSheetId="3">試験項目一覧!$C$7:$C$14</definedName>
    <definedName name="材料試験等">#REF!</definedName>
    <definedName name="撮像検証システムによるもの" localSheetId="1">#REF!</definedName>
    <definedName name="撮像検証システムによるもの" localSheetId="2">#REF!</definedName>
    <definedName name="撮像検証システムによるもの" localSheetId="0">#REF!</definedName>
    <definedName name="撮像検証システムによるもの" localSheetId="3">試験項目一覧!#REF!</definedName>
    <definedName name="撮像検証システムによるもの" localSheetId="5">#REF!</definedName>
    <definedName name="撮像検証システムによるもの" localSheetId="4">#REF!</definedName>
    <definedName name="撮像検証システムによるもの">#REF!</definedName>
    <definedName name="三次元デジタイザによるもの" localSheetId="1">#REF!</definedName>
    <definedName name="三次元デジタイザによるもの" localSheetId="2">#REF!</definedName>
    <definedName name="三次元デジタイザによるもの" localSheetId="0">#REF!</definedName>
    <definedName name="三次元デジタイザによるもの" localSheetId="3">試験項目一覧!#REF!</definedName>
    <definedName name="三次元デジタイザによるもの" localSheetId="5">#REF!</definedName>
    <definedName name="三次元デジタイザによるもの" localSheetId="4">#REF!</definedName>
    <definedName name="三次元デジタイザによるもの">#REF!</definedName>
    <definedName name="三次元形状データ作成・CAD" localSheetId="3">試験項目一覧!$E$100</definedName>
    <definedName name="三次元形状データ作成・CAD">#REF!</definedName>
    <definedName name="残留応力測定" localSheetId="3">試験項目一覧!$E$45:$E$45</definedName>
    <definedName name="残留応力測定">#REF!</definedName>
    <definedName name="四半期1始" localSheetId="3">試験項目一覧!#REF!</definedName>
    <definedName name="四半期1始">プルダウン用シート!$A$9</definedName>
    <definedName name="四半期1終" localSheetId="3">試験項目一覧!#REF!</definedName>
    <definedName name="四半期1終">プルダウン用シート!$A$10</definedName>
    <definedName name="四半期2始" localSheetId="3">試験項目一覧!#REF!</definedName>
    <definedName name="四半期2始">プルダウン用シート!$A$11</definedName>
    <definedName name="四半期2終" localSheetId="3">試験項目一覧!#REF!</definedName>
    <definedName name="四半期2終">プルダウン用シート!$A$12</definedName>
    <definedName name="四半期3始" localSheetId="3">試験項目一覧!#REF!</definedName>
    <definedName name="四半期3始">プルダウン用シート!$A$13</definedName>
    <definedName name="四半期3終" localSheetId="3">試験項目一覧!#REF!</definedName>
    <definedName name="四半期3終">プルダウン用シート!$A$14</definedName>
    <definedName name="四半期4始" localSheetId="3">試験項目一覧!#REF!</definedName>
    <definedName name="四半期4始">プルダウン用シート!$A$15</definedName>
    <definedName name="四半期4終" localSheetId="3">試験項目一覧!#REF!</definedName>
    <definedName name="四半期4終">プルダウン用シート!$A$16</definedName>
    <definedName name="試験区分" localSheetId="3">試験項目一覧!$A$2:$A$13</definedName>
    <definedName name="試験区分">#REF!</definedName>
    <definedName name="試験目的" localSheetId="3">試験項目一覧!#REF!</definedName>
    <definedName name="試験目的">#REF!</definedName>
    <definedName name="自動化技術支援" localSheetId="3">試験項目一覧!$C$48:$C$49</definedName>
    <definedName name="自動化技術支援">#REF!</definedName>
    <definedName name="自動化技術支援機器" localSheetId="3">試験項目一覧!#REF!</definedName>
    <definedName name="自動化技術支援機器">#REF!</definedName>
    <definedName name="焼結試験" localSheetId="3">試験項目一覧!$E$50</definedName>
    <definedName name="焼結試験">#REF!</definedName>
    <definedName name="職員派遣" localSheetId="3">試験項目一覧!$C$63</definedName>
    <definedName name="職員派遣">#REF!</definedName>
    <definedName name="食品の分析・試験等" localSheetId="3">試験項目一覧!$C$51:$C$59</definedName>
    <definedName name="食品の分析・試験等">#REF!</definedName>
    <definedName name="食品加工機器" localSheetId="3">試験項目一覧!#REF!</definedName>
    <definedName name="食品加工機器">#REF!</definedName>
    <definedName name="食品加工試験機" localSheetId="3">試験項目一覧!#REF!</definedName>
    <definedName name="食品加工試験機">#REF!</definedName>
    <definedName name="食品等分析・観察機器" localSheetId="3">試験項目一覧!#REF!</definedName>
    <definedName name="食品等分析・観察機器">#REF!</definedName>
    <definedName name="性能試験・長期性能試験" localSheetId="3">試験項目一覧!$C$16:$C$18</definedName>
    <definedName name="性能試験・長期性能試験">#REF!</definedName>
    <definedName name="成績書" localSheetId="1">#REF!</definedName>
    <definedName name="成績書" localSheetId="2">#REF!</definedName>
    <definedName name="成績書" localSheetId="0">#REF!</definedName>
    <definedName name="成績書" localSheetId="3">試験項目一覧!#REF!</definedName>
    <definedName name="成績書" localSheetId="5">#REF!</definedName>
    <definedName name="成績書" localSheetId="4">#REF!</definedName>
    <definedName name="成績書">#REF!</definedName>
    <definedName name="成績書交付" localSheetId="3">試験項目一覧!$C$61</definedName>
    <definedName name="成績書交付">#REF!</definedName>
    <definedName name="精度試験" localSheetId="3">試験項目一覧!$C$27</definedName>
    <definedName name="精度試験">#REF!</definedName>
    <definedName name="精密測定・三次元測定機" localSheetId="3">試験項目一覧!$E$78:$E$82</definedName>
    <definedName name="精密測定・三次元測定機">#REF!</definedName>
    <definedName name="設計支援" localSheetId="3">試験項目一覧!$C$33:$C$42</definedName>
    <definedName name="設計支援">#REF!</definedName>
    <definedName name="設計支援機器" localSheetId="3">試験項目一覧!#REF!</definedName>
    <definedName name="設計支援機器">#REF!</definedName>
    <definedName name="設備区分" localSheetId="3">試験項目一覧!#REF!</definedName>
    <definedName name="設備区分">#REF!</definedName>
    <definedName name="絶縁耐圧試験" localSheetId="1">#REF!</definedName>
    <definedName name="絶縁耐圧試験" localSheetId="2">#REF!</definedName>
    <definedName name="絶縁耐圧試験" localSheetId="0">#REF!</definedName>
    <definedName name="絶縁耐圧試験" localSheetId="3">試験項目一覧!#REF!</definedName>
    <definedName name="絶縁耐圧試験" localSheetId="5">#REF!</definedName>
    <definedName name="絶縁耐圧試験" localSheetId="4">#REF!</definedName>
    <definedName name="絶縁耐圧試験">#REF!</definedName>
    <definedName name="洗浄関連機器" localSheetId="3">試験項目一覧!#REF!</definedName>
    <definedName name="洗浄関連機器">#REF!</definedName>
    <definedName name="前処理・金属" localSheetId="3">試験項目一覧!$E$94:$E$98</definedName>
    <definedName name="前処理・金属">#REF!</definedName>
    <definedName name="前処理・食品" localSheetId="1">#REF!</definedName>
    <definedName name="前処理・食品" localSheetId="2">#REF!</definedName>
    <definedName name="前処理・食品" localSheetId="0">#REF!</definedName>
    <definedName name="前処理・食品" localSheetId="3">試験項目一覧!#REF!</definedName>
    <definedName name="前処理・食品" localSheetId="5">#REF!</definedName>
    <definedName name="前処理・食品" localSheetId="4">#REF!</definedName>
    <definedName name="前処理・食品">#REF!</definedName>
    <definedName name="前処理・分析" localSheetId="3">試験項目一覧!$E$20:$E$23</definedName>
    <definedName name="前処理・分析">#REF!</definedName>
    <definedName name="塑性加工解析・CAE" localSheetId="3">試験項目一覧!$E$105:$E$106</definedName>
    <definedName name="塑性加工解析・CAE">#REF!</definedName>
    <definedName name="測定試験" localSheetId="1">#REF!</definedName>
    <definedName name="測定試験" localSheetId="2">#REF!</definedName>
    <definedName name="測定試験" localSheetId="0">#REF!</definedName>
    <definedName name="測定試験" localSheetId="3">試験項目一覧!#REF!</definedName>
    <definedName name="測定試験" localSheetId="5">#REF!</definedName>
    <definedName name="測定試験" localSheetId="4">#REF!</definedName>
    <definedName name="測定試験">#REF!</definedName>
    <definedName name="耐環境試験" localSheetId="1">#REF!</definedName>
    <definedName name="耐環境試験" localSheetId="2">#REF!</definedName>
    <definedName name="耐環境試験" localSheetId="0">#REF!</definedName>
    <definedName name="耐環境試験" localSheetId="3">試験項目一覧!#REF!</definedName>
    <definedName name="耐環境試験" localSheetId="5">#REF!</definedName>
    <definedName name="耐環境試験" localSheetId="4">#REF!</definedName>
    <definedName name="耐環境試験">#REF!</definedName>
    <definedName name="耐候試験・ウェザーメーター" localSheetId="3">試験項目一覧!$E$77</definedName>
    <definedName name="耐候試験・ウェザーメーター">#REF!</definedName>
    <definedName name="耐候試験機器" localSheetId="3">試験項目一覧!#REF!</definedName>
    <definedName name="耐候試験機器">#REF!</definedName>
    <definedName name="耐光試験・フェードメーター" localSheetId="3">試験項目一覧!$E$79</definedName>
    <definedName name="耐光試験・フェードメーター">#REF!</definedName>
    <definedName name="耐食試験" localSheetId="3">試験項目一覧!$E$58:$E$63</definedName>
    <definedName name="耐食試験">#REF!</definedName>
    <definedName name="担当者" localSheetId="3">試験項目一覧!#REF!</definedName>
    <definedName name="担当者">プルダウン用シート!$C$2:$C$34</definedName>
    <definedName name="低歪速度試験" localSheetId="3">試験項目一覧!#REF!</definedName>
    <definedName name="低歪速度試験">#REF!</definedName>
    <definedName name="定性分析" localSheetId="3">試験項目一覧!$E$3:$E$13</definedName>
    <definedName name="定性分析">#REF!</definedName>
    <definedName name="定量分析" localSheetId="3">試験項目一覧!$E$15:$E$18</definedName>
    <definedName name="定量分析">#REF!</definedName>
    <definedName name="抵抗計によるもの" localSheetId="1">#REF!</definedName>
    <definedName name="抵抗計によるもの" localSheetId="2">#REF!</definedName>
    <definedName name="抵抗計によるもの" localSheetId="0">#REF!</definedName>
    <definedName name="抵抗計によるもの" localSheetId="3">試験項目一覧!#REF!</definedName>
    <definedName name="抵抗計によるもの" localSheetId="5">#REF!</definedName>
    <definedName name="抵抗計によるもの" localSheetId="4">#REF!</definedName>
    <definedName name="抵抗計によるもの">#REF!</definedName>
    <definedName name="電気化学測定" localSheetId="1">#REF!</definedName>
    <definedName name="電気化学測定" localSheetId="2">#REF!</definedName>
    <definedName name="電気化学測定" localSheetId="0">#REF!</definedName>
    <definedName name="電気化学測定" localSheetId="3">試験項目一覧!#REF!</definedName>
    <definedName name="電気化学測定" localSheetId="5">#REF!</definedName>
    <definedName name="電気化学測定" localSheetId="4">#REF!</definedName>
    <definedName name="電気化学測定">#REF!</definedName>
    <definedName name="電気試験" localSheetId="3">試験項目一覧!$C$44:$C$46</definedName>
    <definedName name="電気試験">#REF!</definedName>
    <definedName name="電気試験機器" localSheetId="3">試験項目一覧!#REF!</definedName>
    <definedName name="電気試験機器">#REF!</definedName>
    <definedName name="電磁ノイズ源探査" localSheetId="1">#REF!</definedName>
    <definedName name="電磁ノイズ源探査" localSheetId="2">#REF!</definedName>
    <definedName name="電磁ノイズ源探査" localSheetId="0">#REF!</definedName>
    <definedName name="電磁ノイズ源探査" localSheetId="3">試験項目一覧!#REF!</definedName>
    <definedName name="電磁ノイズ源探査" localSheetId="5">#REF!</definedName>
    <definedName name="電磁ノイズ源探査" localSheetId="4">#REF!</definedName>
    <definedName name="電磁ノイズ源探査">#REF!</definedName>
    <definedName name="電磁界解析" localSheetId="1">#REF!</definedName>
    <definedName name="電磁界解析" localSheetId="2">#REF!</definedName>
    <definedName name="電磁界解析" localSheetId="0">#REF!</definedName>
    <definedName name="電磁界解析" localSheetId="3">試験項目一覧!#REF!</definedName>
    <definedName name="電磁界解析" localSheetId="5">#REF!</definedName>
    <definedName name="電磁界解析" localSheetId="4">#REF!</definedName>
    <definedName name="電磁界解析">#REF!</definedName>
    <definedName name="塗膜摩耗試験" localSheetId="1">#REF!</definedName>
    <definedName name="塗膜摩耗試験" localSheetId="2">#REF!</definedName>
    <definedName name="塗膜摩耗試験" localSheetId="0">#REF!</definedName>
    <definedName name="塗膜摩耗試験" localSheetId="3">試験項目一覧!#REF!</definedName>
    <definedName name="塗膜摩耗試験" localSheetId="5">#REF!</definedName>
    <definedName name="塗膜摩耗試験" localSheetId="4">#REF!</definedName>
    <definedName name="塗膜摩耗試験">#REF!</definedName>
    <definedName name="透過率・反射率・吸光度測定" localSheetId="3">試験項目一覧!$E$52</definedName>
    <definedName name="透過率・反射率・吸光度測定">#REF!</definedName>
    <definedName name="特殊分析" localSheetId="1">#REF!</definedName>
    <definedName name="特殊分析" localSheetId="2">#REF!</definedName>
    <definedName name="特殊分析" localSheetId="0">#REF!</definedName>
    <definedName name="特殊分析" localSheetId="3">試験項目一覧!#REF!</definedName>
    <definedName name="特殊分析" localSheetId="5">#REF!</definedName>
    <definedName name="特殊分析" localSheetId="4">#REF!</definedName>
    <definedName name="特殊分析">#REF!</definedName>
    <definedName name="熱処理試験" localSheetId="3">試験項目一覧!#REF!</definedName>
    <definedName name="熱処理試験">#REF!</definedName>
    <definedName name="派遣" localSheetId="1">#REF!</definedName>
    <definedName name="派遣" localSheetId="2">#REF!</definedName>
    <definedName name="派遣" localSheetId="0">#REF!</definedName>
    <definedName name="派遣" localSheetId="3">試験項目一覧!#REF!</definedName>
    <definedName name="派遣" localSheetId="5">#REF!</definedName>
    <definedName name="派遣" localSheetId="4">#REF!</definedName>
    <definedName name="派遣">#REF!</definedName>
    <definedName name="疲労試験" localSheetId="3">試験項目一覧!$E$34:$E$43</definedName>
    <definedName name="疲労試験">#REF!</definedName>
    <definedName name="非破壊試験" localSheetId="3">試験項目一覧!$E$47:$E$48</definedName>
    <definedName name="非破壊試験">#REF!</definedName>
    <definedName name="微生物試験関連機器" localSheetId="3">試験項目一覧!#REF!</definedName>
    <definedName name="微生物試験関連機器">#REF!</definedName>
    <definedName name="表面処理試験" localSheetId="3">試験項目一覧!$C$23:$C$25</definedName>
    <definedName name="表面処理試験">#REF!</definedName>
    <definedName name="付着性･クロスカット法" localSheetId="3">試験項目一覧!$E$76</definedName>
    <definedName name="付着性･クロスカット法">#REF!</definedName>
    <definedName name="物性試験・薄膜作成等機器" localSheetId="3">試験項目一覧!#REF!</definedName>
    <definedName name="物性試験・薄膜作成等機器">#REF!</definedName>
    <definedName name="分析" localSheetId="3">試験項目一覧!$C$3:$C$5</definedName>
    <definedName name="分析">#REF!</definedName>
    <definedName name="保存試験" localSheetId="1">#REF!</definedName>
    <definedName name="保存試験" localSheetId="2">#REF!</definedName>
    <definedName name="保存試験" localSheetId="0">#REF!</definedName>
    <definedName name="保存試験" localSheetId="3">試験項目一覧!#REF!</definedName>
    <definedName name="保存試験" localSheetId="5">#REF!</definedName>
    <definedName name="保存試験" localSheetId="4">#REF!</definedName>
    <definedName name="保存試験">#REF!</definedName>
    <definedName name="摩擦・摩耗試験機器" localSheetId="3">試験項目一覧!#REF!</definedName>
    <definedName name="摩擦・摩耗試験機器">#REF!</definedName>
    <definedName name="膜厚試験" localSheetId="3">試験項目一覧!$E$72:$E$72</definedName>
    <definedName name="膜厚試験">#REF!</definedName>
    <definedName name="模擬スマート工場を利用した動作検証" localSheetId="1">#REF!</definedName>
    <definedName name="模擬スマート工場を利用した動作検証" localSheetId="2">#REF!</definedName>
    <definedName name="模擬スマート工場を利用した動作検証" localSheetId="0">#REF!</definedName>
    <definedName name="模擬スマート工場を利用した動作検証" localSheetId="3">試験項目一覧!#REF!</definedName>
    <definedName name="模擬スマート工場を利用した動作検証" localSheetId="5">#REF!</definedName>
    <definedName name="模擬スマート工場を利用した動作検証" localSheetId="4">#REF!</definedName>
    <definedName name="模擬スマート工場を利用した動作検証">#REF!</definedName>
    <definedName name="模擬スマート工場用プログラム作成" localSheetId="1">#REF!</definedName>
    <definedName name="模擬スマート工場用プログラム作成" localSheetId="2">#REF!</definedName>
    <definedName name="模擬スマート工場用プログラム作成" localSheetId="0">#REF!</definedName>
    <definedName name="模擬スマート工場用プログラム作成" localSheetId="3">試験項目一覧!#REF!</definedName>
    <definedName name="模擬スマート工場用プログラム作成" localSheetId="5">#REF!</definedName>
    <definedName name="模擬スマート工場用プログラム作成" localSheetId="4">#REF!</definedName>
    <definedName name="模擬スマート工場用プログラム作成">#REF!</definedName>
    <definedName name="模型試作・CAM" localSheetId="3">試験項目一覧!$E$108:$E$108</definedName>
    <definedName name="模型試作・CAM">#REF!</definedName>
    <definedName name="木材含水率測定" localSheetId="3">試験項目一覧!$E$68</definedName>
    <definedName name="木材含水率測定">#REF!</definedName>
    <definedName name="木材工作機械" localSheetId="3">試験項目一覧!#REF!</definedName>
    <definedName name="木材工作機械">#REF!</definedName>
    <definedName name="木材試験" localSheetId="3">試験項目一覧!$C$20:$C$21</definedName>
    <definedName name="木材試験">#REF!</definedName>
    <definedName name="木材比重測定" localSheetId="3">試験項目一覧!$E$70</definedName>
    <definedName name="木材比重測定">#REF!</definedName>
    <definedName name="立体造形装置" localSheetId="1">#REF!</definedName>
    <definedName name="立体造形装置" localSheetId="2">#REF!</definedName>
    <definedName name="立体造形装置" localSheetId="0">#REF!</definedName>
    <definedName name="立体造形装置" localSheetId="3">試験項目一覧!#REF!</definedName>
    <definedName name="立体造形装置" localSheetId="5">#REF!</definedName>
    <definedName name="立体造形装置" localSheetId="4">#REF!</definedName>
    <definedName name="立体造形装置">#REF!</definedName>
    <definedName name="劣化試験" localSheetId="3">試験項目一覧!$E$65:$E$66</definedName>
    <definedName name="劣化試験">#REF!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8" l="1"/>
  <c r="N3" i="18"/>
  <c r="M4" i="18"/>
  <c r="N4" i="18"/>
  <c r="M5" i="18"/>
  <c r="N5" i="18"/>
  <c r="M6" i="18"/>
  <c r="N6" i="18"/>
  <c r="M7" i="18"/>
  <c r="N7" i="18"/>
  <c r="M8" i="18"/>
  <c r="N8" i="18"/>
  <c r="M9" i="18"/>
  <c r="N9" i="18"/>
  <c r="M10" i="18"/>
  <c r="N10" i="18"/>
  <c r="M11" i="18"/>
  <c r="N11" i="18"/>
  <c r="M12" i="18"/>
  <c r="N12" i="18"/>
  <c r="M13" i="18"/>
  <c r="N13" i="18"/>
  <c r="M15" i="18"/>
  <c r="N15" i="18"/>
  <c r="M16" i="18"/>
  <c r="N16" i="18"/>
  <c r="M17" i="18"/>
  <c r="N17" i="18"/>
  <c r="M18" i="18"/>
  <c r="N18" i="18"/>
  <c r="M20" i="18"/>
  <c r="N20" i="18"/>
  <c r="M21" i="18"/>
  <c r="N21" i="18"/>
  <c r="M22" i="18"/>
  <c r="N22" i="18"/>
  <c r="M23" i="18"/>
  <c r="N23" i="18"/>
  <c r="M25" i="18"/>
  <c r="N25" i="18"/>
  <c r="M27" i="18"/>
  <c r="N27" i="18"/>
  <c r="M28" i="18"/>
  <c r="N28" i="18"/>
  <c r="M29" i="18"/>
  <c r="N29" i="18"/>
  <c r="M30" i="18"/>
  <c r="N30" i="18"/>
  <c r="M31" i="18"/>
  <c r="N31" i="18"/>
  <c r="M32" i="18"/>
  <c r="N32" i="18"/>
  <c r="M34" i="18"/>
  <c r="N34" i="18"/>
  <c r="M35" i="18"/>
  <c r="N35" i="18"/>
  <c r="M36" i="18"/>
  <c r="N36" i="18"/>
  <c r="M37" i="18"/>
  <c r="N37" i="18"/>
  <c r="M38" i="18"/>
  <c r="N38" i="18"/>
  <c r="M39" i="18"/>
  <c r="N39" i="18"/>
  <c r="M40" i="18"/>
  <c r="N40" i="18"/>
  <c r="M41" i="18"/>
  <c r="N41" i="18"/>
  <c r="M42" i="18"/>
  <c r="N42" i="18"/>
  <c r="M43" i="18"/>
  <c r="N43" i="18"/>
  <c r="M45" i="18"/>
  <c r="N45" i="18"/>
  <c r="M47" i="18"/>
  <c r="N47" i="18"/>
  <c r="M48" i="18"/>
  <c r="N48" i="18"/>
  <c r="M50" i="18"/>
  <c r="N50" i="18"/>
  <c r="M52" i="18"/>
  <c r="N52" i="18"/>
  <c r="M54" i="18"/>
  <c r="N54" i="18"/>
  <c r="M56" i="18"/>
  <c r="N56" i="18"/>
  <c r="M57" i="18"/>
  <c r="N57" i="18"/>
  <c r="M58" i="18"/>
  <c r="N58" i="18"/>
  <c r="M59" i="18"/>
  <c r="N59" i="18"/>
  <c r="M60" i="18"/>
  <c r="N60" i="18"/>
  <c r="M61" i="18"/>
  <c r="N61" i="18"/>
  <c r="M62" i="18"/>
  <c r="N62" i="18"/>
  <c r="M63" i="18"/>
  <c r="N63" i="18"/>
  <c r="M65" i="18"/>
  <c r="N65" i="18"/>
  <c r="M66" i="18"/>
  <c r="N66" i="18"/>
  <c r="M68" i="18"/>
  <c r="N68" i="18"/>
  <c r="M70" i="18"/>
  <c r="N70" i="18"/>
  <c r="M72" i="18"/>
  <c r="N72" i="18"/>
  <c r="M74" i="18"/>
  <c r="N74" i="18"/>
  <c r="M76" i="18"/>
  <c r="N76" i="18"/>
  <c r="M78" i="18"/>
  <c r="N78" i="18"/>
  <c r="M79" i="18"/>
  <c r="N79" i="18"/>
  <c r="M80" i="18"/>
  <c r="N80" i="18"/>
  <c r="M81" i="18"/>
  <c r="N81" i="18"/>
  <c r="M82" i="18"/>
  <c r="N82" i="18"/>
  <c r="M84" i="18"/>
  <c r="N84" i="18"/>
  <c r="M85" i="18"/>
  <c r="N85" i="18"/>
  <c r="M86" i="18"/>
  <c r="N86" i="18"/>
  <c r="M87" i="18"/>
  <c r="N87" i="18"/>
  <c r="M88" i="18"/>
  <c r="N88" i="18"/>
  <c r="M89" i="18"/>
  <c r="N89" i="18"/>
  <c r="M90" i="18"/>
  <c r="N90" i="18"/>
  <c r="M91" i="18"/>
  <c r="N91" i="18"/>
  <c r="M92" i="18"/>
  <c r="N92" i="18"/>
  <c r="M94" i="18"/>
  <c r="N94" i="18"/>
  <c r="M95" i="18"/>
  <c r="N95" i="18"/>
  <c r="M96" i="18"/>
  <c r="N96" i="18"/>
  <c r="M97" i="18"/>
  <c r="N97" i="18"/>
  <c r="M98" i="18"/>
  <c r="N98" i="18"/>
  <c r="M100" i="18"/>
  <c r="N100" i="18"/>
  <c r="M101" i="18"/>
  <c r="N101" i="18"/>
  <c r="M102" i="18"/>
  <c r="N102" i="18"/>
  <c r="M103" i="18"/>
  <c r="N103" i="18"/>
  <c r="M105" i="18"/>
  <c r="N105" i="18"/>
  <c r="M106" i="18"/>
  <c r="N106" i="18"/>
  <c r="M107" i="18"/>
  <c r="N107" i="18"/>
  <c r="M108" i="18"/>
  <c r="N108" i="18"/>
  <c r="M109" i="18"/>
  <c r="N109" i="18"/>
  <c r="M110" i="18"/>
  <c r="N110" i="18"/>
  <c r="M111" i="18"/>
  <c r="N111" i="18"/>
  <c r="M112" i="18"/>
  <c r="N112" i="18"/>
  <c r="M113" i="18"/>
  <c r="N113" i="18"/>
  <c r="M114" i="18"/>
  <c r="N114" i="18"/>
  <c r="M115" i="18"/>
  <c r="N115" i="18"/>
  <c r="M116" i="18"/>
  <c r="N116" i="18"/>
  <c r="M117" i="18"/>
  <c r="N117" i="18"/>
  <c r="M118" i="18"/>
  <c r="N118" i="18"/>
  <c r="M119" i="18"/>
  <c r="N119" i="18"/>
  <c r="M120" i="18"/>
  <c r="N120" i="18"/>
  <c r="M121" i="18"/>
  <c r="N121" i="18"/>
  <c r="M122" i="18"/>
  <c r="N122" i="18"/>
  <c r="M123" i="18"/>
  <c r="N123" i="18"/>
  <c r="M124" i="18"/>
  <c r="N124" i="18"/>
  <c r="M125" i="18"/>
  <c r="N125" i="18"/>
  <c r="M126" i="18"/>
  <c r="N126" i="18"/>
  <c r="M127" i="18"/>
  <c r="N127" i="18"/>
  <c r="M128" i="18"/>
  <c r="N128" i="18"/>
  <c r="M129" i="18"/>
  <c r="N129" i="18"/>
  <c r="M130" i="18"/>
  <c r="N130" i="18"/>
  <c r="M131" i="18"/>
  <c r="N131" i="18"/>
  <c r="M132" i="18"/>
  <c r="N132" i="18"/>
  <c r="M133" i="18"/>
  <c r="N133" i="18"/>
  <c r="M134" i="18"/>
  <c r="N134" i="18"/>
  <c r="M135" i="18"/>
  <c r="N135" i="18"/>
  <c r="M136" i="18"/>
  <c r="N136" i="18"/>
  <c r="M137" i="18"/>
  <c r="N137" i="18"/>
  <c r="M138" i="18"/>
  <c r="N138" i="18"/>
  <c r="M139" i="18"/>
  <c r="N139" i="18"/>
  <c r="M140" i="18"/>
  <c r="N140" i="18"/>
  <c r="M141" i="18"/>
  <c r="N141" i="18"/>
  <c r="M142" i="18"/>
  <c r="N142" i="18"/>
  <c r="M143" i="18"/>
  <c r="N143" i="18"/>
  <c r="M144" i="18"/>
  <c r="N144" i="18"/>
  <c r="M145" i="18"/>
  <c r="N145" i="18"/>
  <c r="M146" i="18"/>
  <c r="N146" i="18"/>
  <c r="M147" i="18"/>
  <c r="N147" i="18"/>
  <c r="M148" i="18"/>
  <c r="N148" i="18"/>
  <c r="M149" i="18"/>
  <c r="N149" i="18"/>
  <c r="M150" i="18"/>
  <c r="N150" i="18"/>
  <c r="M151" i="18"/>
  <c r="N151" i="18"/>
  <c r="M152" i="18"/>
  <c r="N152" i="18"/>
  <c r="M153" i="18"/>
  <c r="N153" i="18"/>
  <c r="M154" i="18"/>
  <c r="N154" i="18"/>
  <c r="M155" i="18"/>
  <c r="N155" i="18"/>
  <c r="M156" i="18"/>
  <c r="N156" i="18"/>
  <c r="M157" i="18"/>
  <c r="N157" i="18"/>
  <c r="M158" i="18"/>
  <c r="N158" i="18"/>
  <c r="M159" i="18"/>
  <c r="N159" i="18"/>
  <c r="M160" i="18"/>
  <c r="N160" i="18"/>
  <c r="M161" i="18"/>
  <c r="N161" i="18"/>
  <c r="M162" i="18"/>
  <c r="N162" i="18"/>
  <c r="M163" i="18"/>
  <c r="N163" i="18"/>
  <c r="M164" i="18"/>
  <c r="N164" i="18"/>
  <c r="M165" i="18"/>
  <c r="N165" i="18"/>
  <c r="M166" i="18"/>
  <c r="N166" i="18"/>
  <c r="M167" i="18"/>
  <c r="N167" i="18"/>
  <c r="M168" i="18"/>
  <c r="N168" i="18"/>
  <c r="M169" i="18"/>
  <c r="N169" i="18"/>
  <c r="M170" i="18"/>
  <c r="N170" i="18"/>
  <c r="M171" i="18"/>
  <c r="N171" i="18"/>
  <c r="M172" i="18"/>
  <c r="N172" i="18"/>
  <c r="M173" i="18"/>
  <c r="N173" i="18"/>
  <c r="M174" i="18"/>
  <c r="N174" i="18"/>
  <c r="M175" i="18"/>
  <c r="N175" i="18"/>
  <c r="M176" i="18"/>
  <c r="N176" i="18"/>
  <c r="M177" i="18"/>
  <c r="N177" i="18"/>
  <c r="M178" i="18"/>
  <c r="N178" i="18"/>
  <c r="M179" i="18"/>
  <c r="N179" i="18"/>
  <c r="M180" i="18"/>
  <c r="N180" i="18"/>
  <c r="M181" i="18"/>
  <c r="N181" i="18"/>
  <c r="M182" i="18"/>
  <c r="N182" i="18"/>
  <c r="M183" i="18"/>
  <c r="N183" i="18"/>
  <c r="M184" i="18"/>
  <c r="N184" i="18"/>
  <c r="N185" i="18"/>
  <c r="N14" i="18"/>
  <c r="N19" i="18"/>
  <c r="N24" i="18"/>
  <c r="N26" i="18"/>
  <c r="N33" i="18"/>
  <c r="N44" i="18"/>
  <c r="N46" i="18"/>
  <c r="N49" i="18"/>
  <c r="N51" i="18"/>
  <c r="N53" i="18"/>
  <c r="N55" i="18"/>
  <c r="N64" i="18"/>
  <c r="N67" i="18"/>
  <c r="N69" i="18"/>
  <c r="N71" i="18"/>
  <c r="N73" i="18"/>
  <c r="N75" i="18"/>
  <c r="N77" i="18"/>
  <c r="N83" i="18"/>
  <c r="N93" i="18"/>
  <c r="N99" i="18"/>
  <c r="N104" i="18"/>
  <c r="H54" i="18"/>
  <c r="U71" i="33"/>
  <c r="T69" i="33"/>
  <c r="T69" i="32"/>
  <c r="AB69" i="32"/>
  <c r="U71" i="32"/>
  <c r="L185" i="18"/>
  <c r="H56" i="18"/>
  <c r="H182" i="18"/>
  <c r="H180" i="18"/>
  <c r="H178" i="18"/>
  <c r="H176" i="18"/>
  <c r="H175" i="18"/>
  <c r="H174" i="18"/>
  <c r="H172" i="18"/>
  <c r="H171" i="18"/>
  <c r="H170" i="18"/>
  <c r="H168" i="18"/>
  <c r="H167" i="18"/>
  <c r="H166" i="18"/>
  <c r="H165" i="18"/>
  <c r="H164" i="18"/>
  <c r="H163" i="18"/>
  <c r="H162" i="18"/>
  <c r="H161" i="18"/>
  <c r="H160" i="18"/>
  <c r="H158" i="18"/>
  <c r="H157" i="18"/>
  <c r="H156" i="18"/>
  <c r="H155" i="18"/>
  <c r="H153" i="18"/>
  <c r="H152" i="18"/>
  <c r="H151" i="18"/>
  <c r="H150" i="18"/>
  <c r="H148" i="18"/>
  <c r="H146" i="18"/>
  <c r="H144" i="18"/>
  <c r="H142" i="18"/>
  <c r="H141" i="18"/>
  <c r="H139" i="18"/>
  <c r="H137" i="18"/>
  <c r="H135" i="18"/>
  <c r="H133" i="18"/>
  <c r="H131" i="18"/>
  <c r="H129" i="18"/>
  <c r="H127" i="18"/>
  <c r="H125" i="18"/>
  <c r="H124" i="18"/>
  <c r="H122" i="18"/>
  <c r="H121" i="18"/>
  <c r="H119" i="18"/>
  <c r="H118" i="18"/>
  <c r="H116" i="18"/>
  <c r="H115" i="18"/>
  <c r="H113" i="18"/>
  <c r="H112" i="18"/>
  <c r="H111" i="18"/>
  <c r="H109" i="18"/>
  <c r="H108" i="18"/>
  <c r="H106" i="18"/>
  <c r="H105" i="18"/>
  <c r="H103" i="18"/>
  <c r="H102" i="18"/>
  <c r="H100" i="18"/>
  <c r="H98" i="18"/>
  <c r="H97" i="18"/>
  <c r="H96" i="18"/>
  <c r="H95" i="18"/>
  <c r="H94" i="18"/>
  <c r="H92" i="18"/>
  <c r="H90" i="18"/>
  <c r="H89" i="18"/>
  <c r="H88" i="18"/>
  <c r="H87" i="18"/>
  <c r="H86" i="18"/>
  <c r="H85" i="18"/>
  <c r="H84" i="18"/>
  <c r="H82" i="18"/>
  <c r="H81" i="18"/>
  <c r="H80" i="18"/>
  <c r="H79" i="18"/>
  <c r="H78" i="18"/>
  <c r="H76" i="18"/>
  <c r="H74" i="18"/>
  <c r="H72" i="18"/>
  <c r="H70" i="18"/>
  <c r="H68" i="18"/>
  <c r="H66" i="18"/>
  <c r="H65" i="18"/>
  <c r="H63" i="18"/>
  <c r="H62" i="18"/>
  <c r="H61" i="18"/>
  <c r="H60" i="18"/>
  <c r="H59" i="18"/>
  <c r="H58" i="18"/>
  <c r="H52" i="18"/>
  <c r="H50" i="18"/>
  <c r="H48" i="18"/>
  <c r="H47" i="18"/>
  <c r="H45" i="18"/>
  <c r="H43" i="18"/>
  <c r="H42" i="18"/>
  <c r="H41" i="18"/>
  <c r="H40" i="18"/>
  <c r="H39" i="18"/>
  <c r="H38" i="18"/>
  <c r="H37" i="18"/>
  <c r="H36" i="18"/>
  <c r="H35" i="18"/>
  <c r="H34" i="18"/>
  <c r="H32" i="18"/>
  <c r="H31" i="18"/>
  <c r="H30" i="18"/>
  <c r="H29" i="18"/>
  <c r="H28" i="18"/>
  <c r="H27" i="18"/>
  <c r="H25" i="18"/>
  <c r="H23" i="18"/>
  <c r="H22" i="18"/>
  <c r="H21" i="18"/>
  <c r="H20" i="18"/>
  <c r="H18" i="18"/>
  <c r="H17" i="18"/>
  <c r="H16" i="18"/>
  <c r="H15" i="18"/>
  <c r="H13" i="18"/>
  <c r="H12" i="18"/>
  <c r="H11" i="18"/>
  <c r="H10" i="18"/>
  <c r="H9" i="18"/>
  <c r="H8" i="18"/>
  <c r="H7" i="18"/>
  <c r="H6" i="18"/>
  <c r="H5" i="18"/>
  <c r="H4" i="18"/>
  <c r="H3" i="18"/>
  <c r="S78" i="32"/>
  <c r="S76" i="32"/>
  <c r="J66" i="32"/>
  <c r="H56" i="22"/>
  <c r="AE1" i="32"/>
  <c r="AE1" i="30"/>
  <c r="AE1" i="33"/>
  <c r="AE1" i="22"/>
  <c r="AE1" i="27"/>
  <c r="S78" i="33"/>
  <c r="S76" i="33"/>
  <c r="AK71" i="33"/>
  <c r="I78" i="33"/>
  <c r="AB69" i="33"/>
  <c r="AJ69" i="33"/>
  <c r="I76" i="33"/>
  <c r="BP67" i="33"/>
  <c r="BV67" i="33"/>
  <c r="BG13" i="33"/>
  <c r="BF13" i="33"/>
  <c r="BD13" i="33"/>
  <c r="AK71" i="32"/>
  <c r="BG13" i="32"/>
  <c r="BF13" i="32"/>
  <c r="BD13" i="32"/>
  <c r="S77" i="30"/>
  <c r="S75" i="30"/>
  <c r="AP73" i="30"/>
  <c r="AO71" i="30"/>
  <c r="AP70" i="30"/>
  <c r="AO68" i="30"/>
  <c r="AP67" i="30"/>
  <c r="AO65" i="30"/>
  <c r="AP64" i="30"/>
  <c r="AO62" i="30"/>
  <c r="AP61" i="30"/>
  <c r="AO59" i="30"/>
  <c r="H56" i="30"/>
  <c r="BG13" i="30"/>
  <c r="BF13" i="30"/>
  <c r="BD13" i="30"/>
  <c r="S77" i="27"/>
  <c r="S75" i="27"/>
  <c r="AP73" i="27"/>
  <c r="AO71" i="27"/>
  <c r="AP70" i="27"/>
  <c r="AO68" i="27"/>
  <c r="AP67" i="27"/>
  <c r="AO65" i="27"/>
  <c r="AP64" i="27"/>
  <c r="AO62" i="27"/>
  <c r="AP61" i="27"/>
  <c r="AO59" i="27"/>
  <c r="H56" i="27"/>
  <c r="BG13" i="27"/>
  <c r="BF13" i="27"/>
  <c r="BD13" i="27"/>
  <c r="AJ69" i="32"/>
  <c r="I76" i="32"/>
  <c r="I78" i="32"/>
  <c r="BR67" i="33"/>
  <c r="BT67" i="33"/>
  <c r="BQ67" i="33"/>
  <c r="BS67" i="33"/>
  <c r="I75" i="30"/>
  <c r="I77" i="30"/>
  <c r="I77" i="27"/>
  <c r="I75" i="27"/>
  <c r="S92" i="22"/>
  <c r="S90" i="22"/>
  <c r="BG13" i="22"/>
  <c r="BF13" i="22"/>
  <c r="BD13" i="22"/>
  <c r="M185" i="18"/>
  <c r="BP59" i="22"/>
  <c r="BR59" i="22"/>
  <c r="P23" i="18"/>
  <c r="W31" i="32"/>
  <c r="BP73" i="33"/>
  <c r="BP70" i="33"/>
  <c r="BP59" i="27"/>
  <c r="BP59" i="30"/>
  <c r="H59" i="30"/>
  <c r="BP68" i="27"/>
  <c r="BR68" i="27"/>
  <c r="BP65" i="30"/>
  <c r="BP71" i="27"/>
  <c r="BR71" i="27"/>
  <c r="BP68" i="30"/>
  <c r="BP65" i="27"/>
  <c r="BR65" i="27"/>
  <c r="BP71" i="30"/>
  <c r="BP62" i="27"/>
  <c r="BR62" i="27"/>
  <c r="BP62" i="30"/>
  <c r="BP83" i="22"/>
  <c r="BP68" i="22"/>
  <c r="BR68" i="22"/>
  <c r="BV59" i="22"/>
  <c r="BS59" i="22"/>
  <c r="BQ59" i="22"/>
  <c r="BT59" i="22"/>
  <c r="BP62" i="22"/>
  <c r="BR62" i="22"/>
  <c r="BP65" i="22"/>
  <c r="BR65" i="22"/>
  <c r="BP80" i="22"/>
  <c r="BR80" i="22"/>
  <c r="BP74" i="22"/>
  <c r="BR74" i="22"/>
  <c r="BP77" i="22"/>
  <c r="BR77" i="22"/>
  <c r="BP71" i="22"/>
  <c r="BR71" i="22"/>
  <c r="BP86" i="22"/>
  <c r="BR86" i="22"/>
  <c r="H59" i="22"/>
  <c r="W30" i="27"/>
  <c r="W31" i="33"/>
  <c r="X59" i="22"/>
  <c r="Y61" i="22"/>
  <c r="BV83" i="22"/>
  <c r="BR83" i="22"/>
  <c r="B83" i="22"/>
  <c r="H59" i="27"/>
  <c r="BR59" i="27"/>
  <c r="W30" i="30"/>
  <c r="W30" i="22"/>
  <c r="BV73" i="33"/>
  <c r="BR73" i="33"/>
  <c r="BQ73" i="33"/>
  <c r="BT73" i="33"/>
  <c r="BS73" i="33"/>
  <c r="BV70" i="33"/>
  <c r="BR70" i="33"/>
  <c r="BQ70" i="33"/>
  <c r="BT70" i="33"/>
  <c r="BS70" i="33"/>
  <c r="BT83" i="22"/>
  <c r="BT59" i="27"/>
  <c r="BV59" i="30"/>
  <c r="BS59" i="27"/>
  <c r="BV59" i="27"/>
  <c r="BQ59" i="27"/>
  <c r="BT59" i="30"/>
  <c r="H83" i="22"/>
  <c r="BQ83" i="22"/>
  <c r="X83" i="22"/>
  <c r="AO83" i="22"/>
  <c r="BR59" i="30"/>
  <c r="B59" i="30"/>
  <c r="BQ59" i="30"/>
  <c r="X59" i="30"/>
  <c r="BS59" i="30"/>
  <c r="BT62" i="30"/>
  <c r="BS62" i="30"/>
  <c r="BV62" i="30"/>
  <c r="BQ62" i="30"/>
  <c r="H62" i="30"/>
  <c r="BR62" i="30"/>
  <c r="B62" i="30"/>
  <c r="BV71" i="30"/>
  <c r="H71" i="30"/>
  <c r="BR71" i="30"/>
  <c r="B71" i="30"/>
  <c r="BS71" i="30"/>
  <c r="BT71" i="30"/>
  <c r="BQ71" i="30"/>
  <c r="BT68" i="30"/>
  <c r="BS68" i="30"/>
  <c r="BV68" i="30"/>
  <c r="BQ68" i="30"/>
  <c r="H68" i="30"/>
  <c r="BR68" i="30"/>
  <c r="B68" i="30"/>
  <c r="BV65" i="30"/>
  <c r="H65" i="30"/>
  <c r="BR65" i="30"/>
  <c r="B65" i="30"/>
  <c r="BS65" i="30"/>
  <c r="BT65" i="30"/>
  <c r="BQ65" i="30"/>
  <c r="BV62" i="27"/>
  <c r="H62" i="27"/>
  <c r="BT62" i="27"/>
  <c r="BQ62" i="27"/>
  <c r="B62" i="27"/>
  <c r="BS62" i="27"/>
  <c r="Y61" i="30"/>
  <c r="BT65" i="27"/>
  <c r="B65" i="27"/>
  <c r="BQ65" i="27"/>
  <c r="BS65" i="27"/>
  <c r="H65" i="27"/>
  <c r="BV65" i="27"/>
  <c r="BT71" i="27"/>
  <c r="B71" i="27"/>
  <c r="H71" i="27"/>
  <c r="BV71" i="27"/>
  <c r="BQ71" i="27"/>
  <c r="BS71" i="27"/>
  <c r="BV68" i="27"/>
  <c r="H68" i="27"/>
  <c r="BT68" i="27"/>
  <c r="BS68" i="27"/>
  <c r="B68" i="27"/>
  <c r="BQ68" i="27"/>
  <c r="BS83" i="22"/>
  <c r="B59" i="22"/>
  <c r="H68" i="22"/>
  <c r="BQ68" i="22"/>
  <c r="BS68" i="22"/>
  <c r="BV68" i="22"/>
  <c r="BT68" i="22"/>
  <c r="B68" i="22"/>
  <c r="BS86" i="22"/>
  <c r="BT86" i="22"/>
  <c r="BV86" i="22"/>
  <c r="BQ86" i="22"/>
  <c r="H86" i="22"/>
  <c r="BS71" i="22"/>
  <c r="BT71" i="22"/>
  <c r="BV71" i="22"/>
  <c r="BQ71" i="22"/>
  <c r="H71" i="22"/>
  <c r="BV74" i="22"/>
  <c r="BQ74" i="22"/>
  <c r="BS74" i="22"/>
  <c r="BT74" i="22"/>
  <c r="H74" i="22"/>
  <c r="BV77" i="22"/>
  <c r="BS77" i="22"/>
  <c r="BT77" i="22"/>
  <c r="BQ77" i="22"/>
  <c r="H77" i="22"/>
  <c r="BV80" i="22"/>
  <c r="BQ80" i="22"/>
  <c r="BT80" i="22"/>
  <c r="BS80" i="22"/>
  <c r="H80" i="22"/>
  <c r="BV62" i="22"/>
  <c r="BQ62" i="22"/>
  <c r="BT62" i="22"/>
  <c r="BS62" i="22"/>
  <c r="H62" i="22"/>
  <c r="BV65" i="22"/>
  <c r="BS65" i="22"/>
  <c r="BT65" i="22"/>
  <c r="BQ65" i="22"/>
  <c r="H65" i="22"/>
  <c r="AO59" i="22"/>
  <c r="AP61" i="22"/>
  <c r="AE59" i="22"/>
  <c r="Y61" i="27"/>
  <c r="B59" i="27"/>
  <c r="AE59" i="27"/>
  <c r="AE83" i="22"/>
  <c r="AE59" i="30"/>
  <c r="X59" i="27"/>
  <c r="X68" i="27"/>
  <c r="AE68" i="27"/>
  <c r="Y70" i="27"/>
  <c r="AE71" i="27"/>
  <c r="Y73" i="27"/>
  <c r="X71" i="27"/>
  <c r="X71" i="30"/>
  <c r="Y73" i="30"/>
  <c r="AE71" i="30"/>
  <c r="AE65" i="27"/>
  <c r="Y67" i="27"/>
  <c r="X65" i="27"/>
  <c r="X62" i="27"/>
  <c r="AE62" i="27"/>
  <c r="Y64" i="27"/>
  <c r="X65" i="30"/>
  <c r="Y67" i="30"/>
  <c r="AE65" i="30"/>
  <c r="Y70" i="30"/>
  <c r="X68" i="30"/>
  <c r="AE68" i="30"/>
  <c r="Y64" i="30"/>
  <c r="X62" i="30"/>
  <c r="AE62" i="30"/>
  <c r="Y85" i="22"/>
  <c r="AP85" i="22"/>
  <c r="B80" i="22"/>
  <c r="B65" i="22"/>
  <c r="B62" i="22"/>
  <c r="Y70" i="22"/>
  <c r="AP70" i="22"/>
  <c r="B86" i="22"/>
  <c r="B77" i="22"/>
  <c r="B74" i="22"/>
  <c r="B71" i="22"/>
  <c r="X68" i="22"/>
  <c r="AO68" i="22"/>
  <c r="AE68" i="22"/>
  <c r="Y67" i="22"/>
  <c r="AP67" i="22"/>
  <c r="AE65" i="22"/>
  <c r="X65" i="22"/>
  <c r="AO65" i="22"/>
  <c r="AE71" i="22"/>
  <c r="X71" i="22"/>
  <c r="AO71" i="22"/>
  <c r="Y73" i="22"/>
  <c r="AP73" i="22"/>
  <c r="X77" i="22"/>
  <c r="AO77" i="22"/>
  <c r="Y79" i="22"/>
  <c r="AP79" i="22"/>
  <c r="AE77" i="22"/>
  <c r="AE62" i="22"/>
  <c r="Y64" i="22"/>
  <c r="AP64" i="22"/>
  <c r="X62" i="22"/>
  <c r="AO62" i="22"/>
  <c r="AE74" i="22"/>
  <c r="X74" i="22"/>
  <c r="AO74" i="22"/>
  <c r="Y76" i="22"/>
  <c r="AP76" i="22"/>
  <c r="AE86" i="22"/>
  <c r="Y88" i="22"/>
  <c r="AP88" i="22"/>
  <c r="X86" i="22"/>
  <c r="AO86" i="22"/>
  <c r="AE80" i="22"/>
  <c r="Y82" i="22"/>
  <c r="AP82" i="22"/>
  <c r="X80" i="22"/>
  <c r="AO80" i="22"/>
  <c r="I92" i="22"/>
  <c r="I90"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0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※本様式（ver.8）の使用期限はR9年3月31日までとなります。</t>
        </r>
      </text>
    </comment>
    <comment ref="AJ24" authorId="0" shapeId="0" xr:uid="{00000000-0006-0000-0000-000002000000}">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r>
          <rPr>
            <sz val="9"/>
            <color indexed="81"/>
            <rFont val="ＭＳ Ｐゴシック"/>
            <family val="3"/>
            <charset val="128"/>
          </rPr>
          <t xml:space="preserve">
</t>
        </r>
      </text>
    </comment>
    <comment ref="W30" authorId="0" shapeId="0" xr:uid="{00000000-0006-0000-0000-000003000000}">
      <text>
        <r>
          <rPr>
            <sz val="9"/>
            <color indexed="81"/>
            <rFont val="ＭＳ Ｐゴシック"/>
            <family val="3"/>
            <charset val="128"/>
          </rPr>
          <t xml:space="preserve">試験項目一覧（別シート）から実施する試験項目を選択願います
選択した試験内容の情報が左の欄に反映されます
文字数に応じてフォントサイズの変更や折り返をお願いします。
試験内容の詳細は下記ページで確認できます。
</t>
        </r>
        <r>
          <rPr>
            <sz val="9"/>
            <color indexed="10"/>
            <rFont val="ＭＳ Ｐゴシック"/>
            <family val="3"/>
            <charset val="128"/>
          </rPr>
          <t>※実施する試験項目の合計が11件以上の場合は
センター職員にお問い合わせ願います</t>
        </r>
      </text>
    </comment>
    <comment ref="W33" authorId="1" shapeId="0" xr:uid="{00000000-0006-0000-0000-000004000000}">
      <text>
        <r>
          <rPr>
            <b/>
            <sz val="9"/>
            <color indexed="81"/>
            <rFont val="MS P ゴシック"/>
            <family val="3"/>
            <charset val="128"/>
          </rPr>
          <t>プルダウンから選択</t>
        </r>
      </text>
    </comment>
    <comment ref="AI33" authorId="1" shapeId="0" xr:uid="{00000000-0006-0000-0000-000005000000}">
      <text>
        <r>
          <rPr>
            <sz val="9"/>
            <color indexed="81"/>
            <rFont val="MS P ゴシック"/>
            <family val="3"/>
            <charset val="128"/>
          </rPr>
          <t>その他の時は具体的な内容を直接入力</t>
        </r>
      </text>
    </comment>
    <comment ref="W36" authorId="0" shapeId="0" xr:uid="{00000000-0006-0000-0000-000006000000}">
      <text>
        <r>
          <rPr>
            <sz val="9"/>
            <color indexed="81"/>
            <rFont val="ＭＳ Ｐゴシック"/>
            <family val="3"/>
            <charset val="128"/>
          </rPr>
          <t>〇個、〇個所、〇式、〇通りなど</t>
        </r>
      </text>
    </comment>
    <comment ref="W39" authorId="0" shapeId="0" xr:uid="{00000000-0006-0000-0000-000007000000}">
      <text>
        <r>
          <rPr>
            <sz val="9"/>
            <color indexed="81"/>
            <rFont val="ＭＳ Ｐゴシック"/>
            <family val="3"/>
            <charset val="128"/>
          </rPr>
          <t>〇県　〇製作所など</t>
        </r>
        <r>
          <rPr>
            <sz val="9"/>
            <color indexed="10"/>
            <rFont val="ＭＳ Ｐゴシック"/>
            <family val="3"/>
            <charset val="128"/>
          </rPr>
          <t>（都道府県名を記入願います）
※外国産の場合は国名を記入願います。</t>
        </r>
      </text>
    </comment>
    <comment ref="W42" authorId="0" shapeId="0" xr:uid="{00000000-0006-0000-0000-000008000000}">
      <text>
        <r>
          <rPr>
            <sz val="9"/>
            <color indexed="81"/>
            <rFont val="ＭＳ Ｐゴシック"/>
            <family val="3"/>
            <charset val="128"/>
          </rPr>
          <t>要、または不要から選択願います
備考等がございましたら右の欄に記入願います</t>
        </r>
      </text>
    </comment>
    <comment ref="B46" authorId="2" shapeId="0" xr:uid="{17FA1E09-E870-4B3E-BA13-8AF63D34D9F3}">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B56" authorId="3" shapeId="0" xr:uid="{00000000-0006-0000-0000-000009000000}">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項目を選択してください</t>
        </r>
      </text>
    </comment>
    <comment ref="AJ57" authorId="3" shapeId="0" xr:uid="{00000000-0006-0000-0000-00000A000000}">
      <text>
        <r>
          <rPr>
            <b/>
            <sz val="8"/>
            <color indexed="10"/>
            <rFont val="MS P ゴシック"/>
            <family val="3"/>
            <charset val="128"/>
          </rPr>
          <t>センター職員が入力
（直接入力 or プルダウン選択）
※プルダウンは１～100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1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※本様式（ver.8）の使用期限はR9年3月31日までとなります。</t>
        </r>
      </text>
    </comment>
    <comment ref="AJ24" authorId="0" shapeId="0" xr:uid="{F136AAEC-4A2C-49A4-BA69-E675FF3450D2}">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W30" authorId="0" shapeId="0" xr:uid="{00000000-0006-0000-0100-000003000000}">
      <text>
        <r>
          <rPr>
            <sz val="9"/>
            <color indexed="81"/>
            <rFont val="ＭＳ Ｐゴシック"/>
            <family val="3"/>
            <charset val="128"/>
          </rPr>
          <t xml:space="preserve">試験項目一覧（別シート）から実施する試験項目を選択願います
選択した試験内容の情報が左の欄に反映されます
文字数に応じてフォントサイズの変更や折り返をお願いします。
試験内容の詳細は下記ページで確認できます。
</t>
        </r>
        <r>
          <rPr>
            <sz val="9"/>
            <color indexed="10"/>
            <rFont val="ＭＳ Ｐゴシック"/>
            <family val="3"/>
            <charset val="128"/>
          </rPr>
          <t>※実施する試験項目の合計が11件以上の場合は
センター職員にお問い合わせ願います</t>
        </r>
      </text>
    </comment>
    <comment ref="W33" authorId="1" shapeId="0" xr:uid="{00000000-0006-0000-0100-000004000000}">
      <text>
        <r>
          <rPr>
            <sz val="9"/>
            <color indexed="81"/>
            <rFont val="MS P ゴシック"/>
            <family val="3"/>
            <charset val="128"/>
          </rPr>
          <t>プルダウンから選択</t>
        </r>
      </text>
    </comment>
    <comment ref="AI33" authorId="1" shapeId="0" xr:uid="{00000000-0006-0000-0100-000005000000}">
      <text>
        <r>
          <rPr>
            <sz val="9"/>
            <color indexed="81"/>
            <rFont val="MS P ゴシック"/>
            <family val="3"/>
            <charset val="128"/>
          </rPr>
          <t>その他の時は具体的な内容を直接入力</t>
        </r>
      </text>
    </comment>
    <comment ref="W36" authorId="0" shapeId="0" xr:uid="{00000000-0006-0000-0100-000006000000}">
      <text>
        <r>
          <rPr>
            <sz val="9"/>
            <color indexed="81"/>
            <rFont val="ＭＳ Ｐゴシック"/>
            <family val="3"/>
            <charset val="128"/>
          </rPr>
          <t>〇個、〇個所、〇式、〇通りなど</t>
        </r>
      </text>
    </comment>
    <comment ref="W39" authorId="0" shapeId="0" xr:uid="{00000000-0006-0000-0100-000007000000}">
      <text>
        <r>
          <rPr>
            <sz val="9"/>
            <color indexed="81"/>
            <rFont val="ＭＳ Ｐゴシック"/>
            <family val="3"/>
            <charset val="128"/>
          </rPr>
          <t>〇県　〇製作所など</t>
        </r>
        <r>
          <rPr>
            <sz val="9"/>
            <color indexed="10"/>
            <rFont val="ＭＳ Ｐゴシック"/>
            <family val="3"/>
            <charset val="128"/>
          </rPr>
          <t>（都道府県名を記入願います）
※外国産の場合は国名を記入願います。</t>
        </r>
      </text>
    </comment>
    <comment ref="W42" authorId="0" shapeId="0" xr:uid="{00000000-0006-0000-0100-000008000000}">
      <text>
        <r>
          <rPr>
            <sz val="9"/>
            <color indexed="81"/>
            <rFont val="ＭＳ Ｐゴシック"/>
            <family val="3"/>
            <charset val="128"/>
          </rPr>
          <t>要、または不要から選択願います
備考等がございましたら右の欄に記入願います</t>
        </r>
      </text>
    </comment>
    <comment ref="B46" authorId="2" shapeId="0" xr:uid="{FD45B0C8-7C6A-4213-AE12-66E669F1963F}">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B56" authorId="3" shapeId="0" xr:uid="{00000000-0006-0000-0100-000009000000}">
      <text>
        <r>
          <rPr>
            <b/>
            <sz val="8"/>
            <color indexed="81"/>
            <rFont val="MS P ゴシック"/>
            <family val="3"/>
            <charset val="128"/>
          </rPr>
          <t xml:space="preserve">減免申請を行う場合は
</t>
        </r>
        <r>
          <rPr>
            <b/>
            <sz val="8"/>
            <color indexed="10"/>
            <rFont val="MS P ゴシック"/>
            <family val="3"/>
            <charset val="128"/>
          </rPr>
          <t>センター職員が</t>
        </r>
        <r>
          <rPr>
            <b/>
            <sz val="8"/>
            <color indexed="81"/>
            <rFont val="MS P ゴシック"/>
            <family val="3"/>
            <charset val="128"/>
          </rPr>
          <t>該当する
項目を選択します</t>
        </r>
      </text>
    </comment>
    <comment ref="AJ57" authorId="3" shapeId="0" xr:uid="{00000000-0006-0000-0100-00000A000000}">
      <text>
        <r>
          <rPr>
            <b/>
            <sz val="8"/>
            <color indexed="10"/>
            <rFont val="MS P ゴシック"/>
            <family val="3"/>
            <charset val="128"/>
          </rPr>
          <t>センター職員が入力
（直接入力 or プルダウン選択）
※プルダウンは１～100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2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※本様式（ver.8）の使用期限はR9年3月31日までとなります。</t>
        </r>
      </text>
    </comment>
    <comment ref="AJ24" authorId="0" shapeId="0" xr:uid="{56344E4A-A5AE-4081-BD6E-DE295A15C8F9}">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W30" authorId="0" shapeId="0" xr:uid="{00000000-0006-0000-0200-000003000000}">
      <text>
        <r>
          <rPr>
            <sz val="9"/>
            <color indexed="81"/>
            <rFont val="ＭＳ Ｐゴシック"/>
            <family val="3"/>
            <charset val="128"/>
          </rPr>
          <t xml:space="preserve">試験項目一覧（別シート）から実施する試験項目を選択願います
選択した試験内容の情報が左の欄に反映されます
文字数に応じてフォントサイズの変更や折り返をお願いします。
試験内容の詳細は下記ページで確認できます。
</t>
        </r>
        <r>
          <rPr>
            <sz val="9"/>
            <color indexed="10"/>
            <rFont val="ＭＳ Ｐゴシック"/>
            <family val="3"/>
            <charset val="128"/>
          </rPr>
          <t>※実施する試験項目の合計が11件以上の場合は
センター職員にお問い合わせ願います</t>
        </r>
      </text>
    </comment>
    <comment ref="W33" authorId="1" shapeId="0" xr:uid="{00000000-0006-0000-0200-000004000000}">
      <text>
        <r>
          <rPr>
            <sz val="9"/>
            <color indexed="81"/>
            <rFont val="MS P ゴシック"/>
            <family val="3"/>
            <charset val="128"/>
          </rPr>
          <t>プルダウンから選択</t>
        </r>
      </text>
    </comment>
    <comment ref="AI33" authorId="1" shapeId="0" xr:uid="{00000000-0006-0000-0200-000005000000}">
      <text>
        <r>
          <rPr>
            <sz val="9"/>
            <color indexed="81"/>
            <rFont val="MS P ゴシック"/>
            <family val="3"/>
            <charset val="128"/>
          </rPr>
          <t>その他の時は具体的な内容を直接入力</t>
        </r>
      </text>
    </comment>
    <comment ref="W36" authorId="0" shapeId="0" xr:uid="{00000000-0006-0000-0200-000006000000}">
      <text>
        <r>
          <rPr>
            <sz val="9"/>
            <color indexed="81"/>
            <rFont val="ＭＳ Ｐゴシック"/>
            <family val="3"/>
            <charset val="128"/>
          </rPr>
          <t>〇個、〇個所、〇式、〇通りなど</t>
        </r>
      </text>
    </comment>
    <comment ref="W39" authorId="0" shapeId="0" xr:uid="{00000000-0006-0000-0200-000007000000}">
      <text>
        <r>
          <rPr>
            <sz val="9"/>
            <color indexed="81"/>
            <rFont val="ＭＳ Ｐゴシック"/>
            <family val="3"/>
            <charset val="128"/>
          </rPr>
          <t>〇県　〇製作所など</t>
        </r>
        <r>
          <rPr>
            <sz val="9"/>
            <color indexed="10"/>
            <rFont val="ＭＳ Ｐゴシック"/>
            <family val="3"/>
            <charset val="128"/>
          </rPr>
          <t>（都道府県名を記入願います）
※外国産の場合は国名を記入願います。</t>
        </r>
      </text>
    </comment>
    <comment ref="W42" authorId="0" shapeId="0" xr:uid="{00000000-0006-0000-0200-000008000000}">
      <text>
        <r>
          <rPr>
            <sz val="9"/>
            <color indexed="81"/>
            <rFont val="ＭＳ Ｐゴシック"/>
            <family val="3"/>
            <charset val="128"/>
          </rPr>
          <t>要、または不要から選択願います
備考等がございましたら右の欄に記入願います</t>
        </r>
      </text>
    </comment>
    <comment ref="B46" authorId="2" shapeId="0" xr:uid="{E50B6039-E858-48B7-B0E6-0E2DFB115357}">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B56" authorId="3" shapeId="0" xr:uid="{00000000-0006-0000-0200-000009000000}">
      <text>
        <r>
          <rPr>
            <b/>
            <sz val="8"/>
            <color indexed="81"/>
            <rFont val="MS P ゴシック"/>
            <family val="3"/>
            <charset val="128"/>
          </rPr>
          <t xml:space="preserve">減免申請を行う場合は
</t>
        </r>
        <r>
          <rPr>
            <b/>
            <sz val="8"/>
            <color indexed="10"/>
            <rFont val="MS P ゴシック"/>
            <family val="3"/>
            <charset val="128"/>
          </rPr>
          <t>センター職員が</t>
        </r>
        <r>
          <rPr>
            <b/>
            <sz val="8"/>
            <color indexed="81"/>
            <rFont val="MS P ゴシック"/>
            <family val="3"/>
            <charset val="128"/>
          </rPr>
          <t>該当する
項目を選択します</t>
        </r>
      </text>
    </comment>
    <comment ref="AJ57" authorId="3" shapeId="0" xr:uid="{00000000-0006-0000-0200-00000A000000}">
      <text>
        <r>
          <rPr>
            <b/>
            <sz val="8"/>
            <color indexed="10"/>
            <rFont val="MS P ゴシック"/>
            <family val="3"/>
            <charset val="128"/>
          </rPr>
          <t>センター職員が入力
（直接入力 or プルダウン選択）
※プルダウンは１～100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4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※本様式（ver.8）の使用期限はR9年3月31日までとなります。</t>
        </r>
      </text>
    </comment>
    <comment ref="AJ24" authorId="0" shapeId="0" xr:uid="{60CFC04E-C575-4855-B0BF-4F1A4DA26C7C}">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r>
          <rPr>
            <sz val="9"/>
            <color indexed="81"/>
            <rFont val="ＭＳ Ｐゴシック"/>
            <family val="3"/>
            <charset val="128"/>
          </rPr>
          <t xml:space="preserve">
</t>
        </r>
      </text>
    </comment>
    <comment ref="V27" authorId="1" shapeId="0" xr:uid="{00000000-0006-0000-0400-000003000000}">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00000000-0006-0000-0400-000004000000}">
      <text>
        <r>
          <rPr>
            <sz val="9"/>
            <color indexed="81"/>
            <rFont val="ＭＳ Ｐゴシック"/>
            <family val="3"/>
            <charset val="128"/>
          </rPr>
          <t>検査項目一覧で選択した試験が反映
※成績書を発行する試験と同内容が記載されているかを確認願います。</t>
        </r>
      </text>
    </comment>
    <comment ref="W34" authorId="1" shapeId="0" xr:uid="{00000000-0006-0000-0400-000005000000}">
      <text>
        <r>
          <rPr>
            <b/>
            <sz val="9"/>
            <color indexed="81"/>
            <rFont val="MS P ゴシック"/>
            <family val="3"/>
            <charset val="128"/>
          </rPr>
          <t>プルダウンから選択</t>
        </r>
      </text>
    </comment>
    <comment ref="AI34" authorId="1" shapeId="0" xr:uid="{00000000-0006-0000-0400-000006000000}">
      <text>
        <r>
          <rPr>
            <sz val="9"/>
            <color indexed="81"/>
            <rFont val="MS P ゴシック"/>
            <family val="3"/>
            <charset val="128"/>
          </rPr>
          <t>試験・分析・検査申請書に記載した内容を転記</t>
        </r>
      </text>
    </comment>
    <comment ref="W37" authorId="0" shapeId="0" xr:uid="{00000000-0006-0000-0400-000007000000}">
      <text>
        <r>
          <rPr>
            <sz val="9"/>
            <color indexed="81"/>
            <rFont val="ＭＳ Ｐゴシック"/>
            <family val="3"/>
            <charset val="128"/>
          </rPr>
          <t>〇個、〇個所、〇式、〇通りなど</t>
        </r>
      </text>
    </comment>
    <comment ref="W40" authorId="0" shapeId="0" xr:uid="{00000000-0006-0000-0400-000008000000}">
      <text>
        <r>
          <rPr>
            <sz val="9"/>
            <color indexed="81"/>
            <rFont val="ＭＳ Ｐゴシック"/>
            <family val="3"/>
            <charset val="128"/>
          </rPr>
          <t>〇県　〇製作所など</t>
        </r>
        <r>
          <rPr>
            <sz val="9"/>
            <color indexed="10"/>
            <rFont val="ＭＳ Ｐゴシック"/>
            <family val="3"/>
            <charset val="128"/>
          </rPr>
          <t>（都道府県名を記入願います）
※外国産の場合は国名を記入願います。</t>
        </r>
      </text>
    </comment>
    <comment ref="W49" authorId="0" shapeId="0" xr:uid="{00000000-0006-0000-0400-000009000000}">
      <text>
        <r>
          <rPr>
            <b/>
            <sz val="9"/>
            <color indexed="81"/>
            <rFont val="ＭＳ Ｐゴシック"/>
            <family val="3"/>
            <charset val="128"/>
          </rPr>
          <t>可能な範囲で具体的に記載</t>
        </r>
      </text>
    </comment>
    <comment ref="B53" authorId="2" shapeId="0" xr:uid="{4467309D-1BD3-4463-B289-36D97A2542CC}">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D66" authorId="3" shapeId="0" xr:uid="{00000000-0006-0000-0400-00000A000000}">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H2504-Vostro270</author>
    <author>m_tobita</author>
    <author>yamashita</author>
    <author>Administrator</author>
  </authors>
  <commentList>
    <comment ref="AX13" authorId="0" shapeId="0" xr:uid="{00000000-0006-0000-0500-000001000000}">
      <text>
        <r>
          <rPr>
            <sz val="9"/>
            <color indexed="81"/>
            <rFont val="ＭＳ Ｐゴシック"/>
            <family val="3"/>
            <charset val="128"/>
          </rPr>
          <t>申請書</t>
        </r>
        <r>
          <rPr>
            <sz val="9"/>
            <color indexed="10"/>
            <rFont val="ＭＳ Ｐゴシック"/>
            <family val="3"/>
            <charset val="128"/>
          </rPr>
          <t>提出日</t>
        </r>
        <r>
          <rPr>
            <sz val="9"/>
            <color indexed="81"/>
            <rFont val="ＭＳ Ｐゴシック"/>
            <family val="3"/>
            <charset val="128"/>
          </rPr>
          <t>を記入願います（直接入力 or プルダウン選択）
※本様式（ver.8）の使用期限はR9年3月31日までとなります。</t>
        </r>
      </text>
    </comment>
    <comment ref="AJ24" authorId="0" shapeId="0" xr:uid="{ACA783C4-9C73-49F6-A56D-6D4BDD6F3424}">
      <text>
        <r>
          <rPr>
            <sz val="9"/>
            <color indexed="81"/>
            <rFont val="ＭＳ Ｐゴシック"/>
            <family val="3"/>
            <charset val="128"/>
          </rPr>
          <t xml:space="preserve">【記入例】
</t>
        </r>
        <r>
          <rPr>
            <sz val="9"/>
            <color indexed="10"/>
            <rFont val="ＭＳ Ｐゴシック"/>
            <family val="3"/>
            <charset val="128"/>
          </rPr>
          <t>代表取締役社長　　茨城　太郎
↑
申請者は必ず代表者の情報としてください。</t>
        </r>
      </text>
    </comment>
    <comment ref="V27" authorId="1" shapeId="0" xr:uid="{00000000-0006-0000-0500-000003000000}">
      <text>
        <r>
          <rPr>
            <b/>
            <sz val="9"/>
            <color indexed="81"/>
            <rFont val="MS P ゴシック"/>
            <family val="3"/>
            <charset val="128"/>
          </rPr>
          <t>試験・分析・検査申請書を提出した日を記入願います（直接入力orプルダウン選択）</t>
        </r>
        <r>
          <rPr>
            <sz val="9"/>
            <color indexed="81"/>
            <rFont val="MS P ゴシック"/>
            <family val="3"/>
            <charset val="128"/>
          </rPr>
          <t xml:space="preserve">
</t>
        </r>
      </text>
    </comment>
    <comment ref="W31" authorId="0" shapeId="0" xr:uid="{00000000-0006-0000-0500-000004000000}">
      <text>
        <r>
          <rPr>
            <sz val="9"/>
            <color indexed="81"/>
            <rFont val="ＭＳ Ｐゴシック"/>
            <family val="3"/>
            <charset val="128"/>
          </rPr>
          <t>検査項目一覧で選択した試験が反映
※成績書を発行する試験と同内容が記載されているかを確認願います。</t>
        </r>
      </text>
    </comment>
    <comment ref="W34" authorId="1" shapeId="0" xr:uid="{00000000-0006-0000-0500-000005000000}">
      <text>
        <r>
          <rPr>
            <b/>
            <sz val="9"/>
            <color indexed="81"/>
            <rFont val="MS P ゴシック"/>
            <family val="3"/>
            <charset val="128"/>
          </rPr>
          <t>プルダウンから選択</t>
        </r>
      </text>
    </comment>
    <comment ref="AI34" authorId="1" shapeId="0" xr:uid="{00000000-0006-0000-0500-000006000000}">
      <text>
        <r>
          <rPr>
            <sz val="9"/>
            <color indexed="81"/>
            <rFont val="MS P ゴシック"/>
            <family val="3"/>
            <charset val="128"/>
          </rPr>
          <t>試験・分析・検査申請書に記載した内容を転記</t>
        </r>
      </text>
    </comment>
    <comment ref="W37" authorId="0" shapeId="0" xr:uid="{00000000-0006-0000-0500-000007000000}">
      <text>
        <r>
          <rPr>
            <sz val="9"/>
            <color indexed="81"/>
            <rFont val="ＭＳ Ｐゴシック"/>
            <family val="3"/>
            <charset val="128"/>
          </rPr>
          <t>試験・分析・検査申請書に記載した内容を転記</t>
        </r>
      </text>
    </comment>
    <comment ref="W40" authorId="0" shapeId="0" xr:uid="{00000000-0006-0000-0500-000008000000}">
      <text>
        <r>
          <rPr>
            <sz val="9"/>
            <color indexed="81"/>
            <rFont val="ＭＳ Ｐゴシック"/>
            <family val="3"/>
            <charset val="128"/>
          </rPr>
          <t>試験・分析・検査申請書に記載した内容を転記</t>
        </r>
      </text>
    </comment>
    <comment ref="W49" authorId="0" shapeId="0" xr:uid="{00000000-0006-0000-0500-000009000000}">
      <text>
        <r>
          <rPr>
            <sz val="9"/>
            <color indexed="81"/>
            <rFont val="ＭＳ Ｐゴシック"/>
            <family val="3"/>
            <charset val="128"/>
          </rPr>
          <t>可能な範囲で具体的に記載</t>
        </r>
      </text>
    </comment>
    <comment ref="B53" authorId="2" shapeId="0" xr:uid="{C993F971-2D32-41B2-AE6F-0068CD8519C1}">
      <text>
        <r>
          <rPr>
            <sz val="9"/>
            <color indexed="10"/>
            <rFont val="MS P ゴシック"/>
            <family val="3"/>
            <charset val="128"/>
          </rPr>
          <t>申請者（代表者）＝ 担当者 の場合は代表者の情報を記入
申請者（代表者）≠ 担当者 の場合は担当者の情報を記入</t>
        </r>
        <r>
          <rPr>
            <sz val="9"/>
            <color indexed="81"/>
            <rFont val="MS P ゴシック"/>
            <family val="3"/>
            <charset val="128"/>
          </rPr>
          <t xml:space="preserve">
</t>
        </r>
      </text>
    </comment>
    <comment ref="D66" authorId="3" shapeId="0" xr:uid="{00000000-0006-0000-0500-00000A000000}">
      <text>
        <r>
          <rPr>
            <b/>
            <sz val="9"/>
            <color indexed="81"/>
            <rFont val="MS P ゴシック"/>
            <family val="3"/>
            <charset val="128"/>
          </rPr>
          <t xml:space="preserve">減免申請を行う場合は
</t>
        </r>
        <r>
          <rPr>
            <b/>
            <sz val="9"/>
            <color indexed="10"/>
            <rFont val="MS P ゴシック"/>
            <family val="3"/>
            <charset val="128"/>
          </rPr>
          <t>センター職員が</t>
        </r>
        <r>
          <rPr>
            <b/>
            <sz val="9"/>
            <color indexed="81"/>
            <rFont val="MS P ゴシック"/>
            <family val="3"/>
            <charset val="128"/>
          </rPr>
          <t>該当する
項目を選択します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H2504-Vostro270</author>
  </authors>
  <commentList>
    <comment ref="F1" authorId="0" shapeId="0" xr:uid="{00000000-0006-0000-0700-000001000000}">
      <text>
        <r>
          <rPr>
            <b/>
            <sz val="9"/>
            <color indexed="81"/>
            <rFont val="ＭＳ Ｐゴシック"/>
            <family val="3"/>
            <charset val="128"/>
          </rPr>
          <t xml:space="preserve">ドロップダウンリストのため削除しないでください
</t>
        </r>
      </text>
    </comment>
  </commentList>
</comments>
</file>

<file path=xl/sharedStrings.xml><?xml version="1.0" encoding="utf-8"?>
<sst xmlns="http://schemas.openxmlformats.org/spreadsheetml/2006/main" count="1198" uniqueCount="642">
  <si>
    <t>センター長</t>
    <rPh sb="4" eb="5">
      <t>チョウ</t>
    </rPh>
    <phoneticPr fontId="2"/>
  </si>
  <si>
    <t>（〒）</t>
    <phoneticPr fontId="2"/>
  </si>
  <si>
    <t>電話番号</t>
    <rPh sb="0" eb="2">
      <t>デンワ</t>
    </rPh>
    <rPh sb="2" eb="4">
      <t>バンゴウ</t>
    </rPh>
    <phoneticPr fontId="2"/>
  </si>
  <si>
    <t>事業所名</t>
    <rPh sb="0" eb="3">
      <t>ジギョウショ</t>
    </rPh>
    <rPh sb="3" eb="4">
      <t>メイ</t>
    </rPh>
    <phoneticPr fontId="2"/>
  </si>
  <si>
    <t>￥</t>
    <phoneticPr fontId="2"/>
  </si>
  <si>
    <t>住　　所</t>
    <rPh sb="0" eb="1">
      <t>ジュウ</t>
    </rPh>
    <rPh sb="3" eb="4">
      <t>トコロ</t>
    </rPh>
    <phoneticPr fontId="2"/>
  </si>
  <si>
    <t>氏　　名</t>
    <rPh sb="0" eb="1">
      <t>シ</t>
    </rPh>
    <rPh sb="3" eb="4">
      <t>メイ</t>
    </rPh>
    <phoneticPr fontId="2"/>
  </si>
  <si>
    <t>茨城県産業技術イノベーションセンター長　殿</t>
    <rPh sb="0" eb="3">
      <t>イバラキケン</t>
    </rPh>
    <rPh sb="3" eb="5">
      <t>サンギョウ</t>
    </rPh>
    <rPh sb="5" eb="7">
      <t>ギジュツ</t>
    </rPh>
    <rPh sb="18" eb="19">
      <t>チョウ</t>
    </rPh>
    <rPh sb="20" eb="21">
      <t>ドノ</t>
    </rPh>
    <phoneticPr fontId="2"/>
  </si>
  <si>
    <t>グループ長</t>
    <rPh sb="4" eb="5">
      <t>チョウ</t>
    </rPh>
    <phoneticPr fontId="2"/>
  </si>
  <si>
    <t>部長</t>
    <rPh sb="0" eb="2">
      <t>ブチョウ</t>
    </rPh>
    <phoneticPr fontId="2"/>
  </si>
  <si>
    <t>グループ員</t>
    <rPh sb="4" eb="5">
      <t>イン</t>
    </rPh>
    <phoneticPr fontId="2"/>
  </si>
  <si>
    <t>担当者</t>
    <rPh sb="0" eb="3">
      <t>タントウシャ</t>
    </rPh>
    <phoneticPr fontId="2"/>
  </si>
  <si>
    <t>副センター長</t>
    <rPh sb="0" eb="1">
      <t>フク</t>
    </rPh>
    <rPh sb="5" eb="6">
      <t>チョウ</t>
    </rPh>
    <phoneticPr fontId="2"/>
  </si>
  <si>
    <t>調定番号</t>
    <rPh sb="0" eb="4">
      <t>チョウテイバンゴウ</t>
    </rPh>
    <phoneticPr fontId="2"/>
  </si>
  <si>
    <t>確認番号</t>
    <rPh sb="0" eb="4">
      <t>カクニンバンゴウ</t>
    </rPh>
    <phoneticPr fontId="2"/>
  </si>
  <si>
    <t>年</t>
    <rPh sb="0" eb="1">
      <t>ネン</t>
    </rPh>
    <phoneticPr fontId="2"/>
  </si>
  <si>
    <t>月</t>
    <rPh sb="0" eb="1">
      <t>ガツ</t>
    </rPh>
    <phoneticPr fontId="2"/>
  </si>
  <si>
    <t>日</t>
    <rPh sb="0" eb="1">
      <t>ニチ</t>
    </rPh>
    <phoneticPr fontId="2"/>
  </si>
  <si>
    <t>令和</t>
    <rPh sb="0" eb="2">
      <t>レイワ</t>
    </rPh>
    <phoneticPr fontId="2"/>
  </si>
  <si>
    <t>試作</t>
  </si>
  <si>
    <t>）</t>
    <phoneticPr fontId="2"/>
  </si>
  <si>
    <t>（</t>
    <phoneticPr fontId="2"/>
  </si>
  <si>
    <t>調定決議</t>
    <rPh sb="0" eb="4">
      <t>チョウテイケツギ</t>
    </rPh>
    <phoneticPr fontId="2"/>
  </si>
  <si>
    <t>主任</t>
    <rPh sb="0" eb="2">
      <t>シュニン</t>
    </rPh>
    <phoneticPr fontId="2"/>
  </si>
  <si>
    <t>係長</t>
    <rPh sb="0" eb="2">
      <t>カカリチョウ</t>
    </rPh>
    <phoneticPr fontId="2"/>
  </si>
  <si>
    <t>管理部長</t>
    <rPh sb="0" eb="4">
      <t>カンリブチョウ</t>
    </rPh>
    <phoneticPr fontId="2"/>
  </si>
  <si>
    <t>納入金額</t>
    <rPh sb="0" eb="4">
      <t>ノウニュウキンガク</t>
    </rPh>
    <phoneticPr fontId="2"/>
  </si>
  <si>
    <t>納入義務者</t>
    <rPh sb="0" eb="5">
      <t>ノウニュウギムシャ</t>
    </rPh>
    <phoneticPr fontId="2"/>
  </si>
  <si>
    <t>収納済年月日</t>
    <rPh sb="0" eb="3">
      <t>シュウノウズ</t>
    </rPh>
    <rPh sb="3" eb="6">
      <t>ネンガッピ</t>
    </rPh>
    <phoneticPr fontId="2"/>
  </si>
  <si>
    <t>納入通知書発行日</t>
    <rPh sb="0" eb="5">
      <t>ノウニュウツウチショ</t>
    </rPh>
    <rPh sb="5" eb="8">
      <t>ハッコウビ</t>
    </rPh>
    <phoneticPr fontId="2"/>
  </si>
  <si>
    <t>納入通知書</t>
    <rPh sb="0" eb="5">
      <t>ノウニュウツウチショ</t>
    </rPh>
    <phoneticPr fontId="2"/>
  </si>
  <si>
    <t>　</t>
  </si>
  <si>
    <t>減免率</t>
    <phoneticPr fontId="26"/>
  </si>
  <si>
    <t>担当者</t>
    <phoneticPr fontId="26"/>
  </si>
  <si>
    <t>グループ</t>
    <phoneticPr fontId="26"/>
  </si>
  <si>
    <t>試験区分</t>
    <phoneticPr fontId="26"/>
  </si>
  <si>
    <t>試験区分2</t>
    <phoneticPr fontId="26"/>
  </si>
  <si>
    <t>新ビジネス支援</t>
    <rPh sb="0" eb="1">
      <t>シン</t>
    </rPh>
    <rPh sb="5" eb="7">
      <t>シエン</t>
    </rPh>
    <phoneticPr fontId="26"/>
  </si>
  <si>
    <t>分析</t>
  </si>
  <si>
    <t>分析</t>
    <phoneticPr fontId="26"/>
  </si>
  <si>
    <t>定性分析</t>
  </si>
  <si>
    <t>久野</t>
    <rPh sb="0" eb="2">
      <t>クノ</t>
    </rPh>
    <phoneticPr fontId="26"/>
  </si>
  <si>
    <t>材料試験等</t>
    <rPh sb="4" eb="5">
      <t>トウ</t>
    </rPh>
    <phoneticPr fontId="26"/>
  </si>
  <si>
    <t>微小蛍光エックス線分析装置/マッピング分析以外</t>
  </si>
  <si>
    <t>高岡</t>
    <rPh sb="0" eb="2">
      <t>タカオカ</t>
    </rPh>
    <phoneticPr fontId="26"/>
  </si>
  <si>
    <t>性能試験･長期性能試験</t>
    <phoneticPr fontId="26"/>
  </si>
  <si>
    <t>定量分析</t>
    <phoneticPr fontId="26"/>
  </si>
  <si>
    <t>微小蛍光エックス線分析装置/マッピング分析</t>
    <phoneticPr fontId="26"/>
  </si>
  <si>
    <t>関谷</t>
    <rPh sb="0" eb="2">
      <t>セキヤ</t>
    </rPh>
    <phoneticPr fontId="26"/>
  </si>
  <si>
    <t>木材試験</t>
  </si>
  <si>
    <t>前処理･分析</t>
    <phoneticPr fontId="26"/>
  </si>
  <si>
    <t>電子顕微鏡によるもの</t>
    <phoneticPr fontId="26"/>
  </si>
  <si>
    <t>青木</t>
    <rPh sb="0" eb="2">
      <t>アオキ</t>
    </rPh>
    <phoneticPr fontId="26"/>
  </si>
  <si>
    <t>IT・マテリアル</t>
    <phoneticPr fontId="26"/>
  </si>
  <si>
    <t>表面処理試験</t>
  </si>
  <si>
    <t>FT-IRによるもの</t>
    <phoneticPr fontId="26"/>
  </si>
  <si>
    <t>行武</t>
    <phoneticPr fontId="26"/>
  </si>
  <si>
    <t>精度試験</t>
  </si>
  <si>
    <t>材料強度試験等</t>
    <rPh sb="6" eb="7">
      <t>トウ</t>
    </rPh>
    <phoneticPr fontId="26"/>
  </si>
  <si>
    <t>赤外顕微鏡によるもの</t>
    <phoneticPr fontId="26"/>
  </si>
  <si>
    <t>金属試験</t>
  </si>
  <si>
    <t>硬度試験</t>
    <phoneticPr fontId="26"/>
  </si>
  <si>
    <t>XPS測定装置による表面分析</t>
    <phoneticPr fontId="26"/>
  </si>
  <si>
    <t>磯</t>
    <rPh sb="0" eb="1">
      <t>イソ</t>
    </rPh>
    <phoneticPr fontId="26"/>
  </si>
  <si>
    <t>設計支援</t>
  </si>
  <si>
    <t>疲労試験</t>
    <rPh sb="0" eb="2">
      <t>ヒロウ</t>
    </rPh>
    <rPh sb="2" eb="4">
      <t>シケン</t>
    </rPh>
    <phoneticPr fontId="26"/>
  </si>
  <si>
    <t>XPS測定装置による表面分析(条件増)</t>
    <phoneticPr fontId="26"/>
  </si>
  <si>
    <t>石川</t>
    <rPh sb="0" eb="2">
      <t>イシカワ</t>
    </rPh>
    <phoneticPr fontId="26"/>
  </si>
  <si>
    <t>電気試験</t>
  </si>
  <si>
    <t>上田</t>
    <rPh sb="0" eb="2">
      <t>ウエダ</t>
    </rPh>
    <phoneticPr fontId="26"/>
  </si>
  <si>
    <t>自動化技術支援</t>
    <rPh sb="0" eb="3">
      <t>ジドウカ</t>
    </rPh>
    <rPh sb="3" eb="5">
      <t>ギジュツ</t>
    </rPh>
    <rPh sb="5" eb="7">
      <t>シエン</t>
    </rPh>
    <phoneticPr fontId="26"/>
  </si>
  <si>
    <t>残留応力測定</t>
    <phoneticPr fontId="26"/>
  </si>
  <si>
    <t>ラマン分光分析装置によるもの</t>
    <phoneticPr fontId="26"/>
  </si>
  <si>
    <t>前島</t>
    <rPh sb="0" eb="2">
      <t>マエシマ</t>
    </rPh>
    <phoneticPr fontId="26"/>
  </si>
  <si>
    <t>食品の分析･試験等</t>
    <phoneticPr fontId="26"/>
  </si>
  <si>
    <t>非破壊試験</t>
    <rPh sb="0" eb="5">
      <t>ヒハカイシケン</t>
    </rPh>
    <phoneticPr fontId="26"/>
  </si>
  <si>
    <t>エックス線回折装置によるもの</t>
    <phoneticPr fontId="26"/>
  </si>
  <si>
    <t>岡田</t>
    <rPh sb="0" eb="2">
      <t>オカダ</t>
    </rPh>
    <phoneticPr fontId="26"/>
  </si>
  <si>
    <t>成績書交付</t>
    <phoneticPr fontId="26"/>
  </si>
  <si>
    <t>焼結試験</t>
  </si>
  <si>
    <t>卓上SEMによるもの</t>
    <rPh sb="0" eb="2">
      <t>タクジョウ</t>
    </rPh>
    <phoneticPr fontId="26"/>
  </si>
  <si>
    <t>職員派遣</t>
    <rPh sb="0" eb="4">
      <t>ショクインハケン</t>
    </rPh>
    <phoneticPr fontId="26"/>
  </si>
  <si>
    <t>ポータブル蛍光エックス線分析装置によるもの</t>
    <rPh sb="5" eb="7">
      <t>ケイコウ</t>
    </rPh>
    <rPh sb="11" eb="16">
      <t>センブンセキソウチ</t>
    </rPh>
    <phoneticPr fontId="26"/>
  </si>
  <si>
    <t>勝山</t>
    <rPh sb="0" eb="2">
      <t>カツヤマ</t>
    </rPh>
    <phoneticPr fontId="26"/>
  </si>
  <si>
    <t>透過率・反射率・吸光度測定</t>
    <rPh sb="8" eb="9">
      <t>ス</t>
    </rPh>
    <rPh sb="9" eb="10">
      <t>ヒカリ</t>
    </rPh>
    <rPh sb="10" eb="11">
      <t>ド</t>
    </rPh>
    <rPh sb="11" eb="13">
      <t>ソクテイ</t>
    </rPh>
    <phoneticPr fontId="29"/>
  </si>
  <si>
    <t>定量分析</t>
  </si>
  <si>
    <t>関山</t>
    <rPh sb="0" eb="2">
      <t>セキヤマ</t>
    </rPh>
    <phoneticPr fontId="26"/>
  </si>
  <si>
    <t>pH値測定</t>
    <phoneticPr fontId="26"/>
  </si>
  <si>
    <t>中山</t>
    <rPh sb="0" eb="2">
      <t>ナカヤマ</t>
    </rPh>
    <phoneticPr fontId="26"/>
  </si>
  <si>
    <t>耐食試験</t>
  </si>
  <si>
    <t>ICP発光分析装置によるもの</t>
  </si>
  <si>
    <t>劣化試験</t>
  </si>
  <si>
    <t>炭素硫黄分析装置によるもの</t>
  </si>
  <si>
    <t>中村</t>
    <rPh sb="0" eb="2">
      <t>ナカムラ</t>
    </rPh>
    <phoneticPr fontId="26"/>
  </si>
  <si>
    <t>堀内</t>
    <rPh sb="0" eb="2">
      <t>ホリウチ</t>
    </rPh>
    <phoneticPr fontId="26"/>
  </si>
  <si>
    <t>木材含水率測定</t>
    <phoneticPr fontId="26"/>
  </si>
  <si>
    <t>マイクロ波加熱分解装置によるもの</t>
    <rPh sb="4" eb="11">
      <t>ハカネツブンカイソウチ</t>
    </rPh>
    <phoneticPr fontId="26"/>
  </si>
  <si>
    <t>沖島</t>
    <rPh sb="0" eb="2">
      <t>オキシマ</t>
    </rPh>
    <phoneticPr fontId="26"/>
  </si>
  <si>
    <t>木材比重測定</t>
    <phoneticPr fontId="26"/>
  </si>
  <si>
    <t>マニピュレータマイクロスコープによるもの</t>
    <phoneticPr fontId="26"/>
  </si>
  <si>
    <t>楯</t>
    <rPh sb="0" eb="1">
      <t>タテ</t>
    </rPh>
    <phoneticPr fontId="26"/>
  </si>
  <si>
    <t>ダイヤモンドワイヤー切断機によるもの</t>
    <rPh sb="10" eb="13">
      <t>セツダンキ</t>
    </rPh>
    <phoneticPr fontId="26"/>
  </si>
  <si>
    <t>フード・ケミカル</t>
    <phoneticPr fontId="26"/>
  </si>
  <si>
    <t>膜厚試験</t>
  </si>
  <si>
    <t>その他前処理</t>
    <rPh sb="2" eb="6">
      <t>タマエショリ</t>
    </rPh>
    <phoneticPr fontId="26"/>
  </si>
  <si>
    <t>引っかき硬度･鉛筆法</t>
    <rPh sb="0" eb="1">
      <t>ヒ</t>
    </rPh>
    <rPh sb="4" eb="6">
      <t>コウド</t>
    </rPh>
    <rPh sb="7" eb="9">
      <t>エンピツ</t>
    </rPh>
    <rPh sb="9" eb="10">
      <t>ホウ</t>
    </rPh>
    <phoneticPr fontId="26"/>
  </si>
  <si>
    <t>飛田</t>
    <rPh sb="0" eb="2">
      <t>トビタ</t>
    </rPh>
    <phoneticPr fontId="26"/>
  </si>
  <si>
    <t>付着性･クロスカット法</t>
    <rPh sb="0" eb="2">
      <t>フチャク</t>
    </rPh>
    <rPh sb="2" eb="3">
      <t>セイ</t>
    </rPh>
    <rPh sb="10" eb="11">
      <t>ホウ</t>
    </rPh>
    <phoneticPr fontId="26"/>
  </si>
  <si>
    <t>インストロン万能試験機(15トン)によるもの</t>
    <phoneticPr fontId="26"/>
  </si>
  <si>
    <t>精密測定･三次元測定機</t>
    <rPh sb="10" eb="11">
      <t>キ</t>
    </rPh>
    <phoneticPr fontId="26"/>
  </si>
  <si>
    <t>野口</t>
    <rPh sb="0" eb="2">
      <t>ノグチ</t>
    </rPh>
    <phoneticPr fontId="26"/>
  </si>
  <si>
    <t>金属組織試験</t>
  </si>
  <si>
    <t>微小ビッカース硬さ試験機によるもの</t>
    <phoneticPr fontId="26"/>
  </si>
  <si>
    <t>曽我部</t>
    <rPh sb="0" eb="3">
      <t>ソガベ</t>
    </rPh>
    <phoneticPr fontId="26"/>
  </si>
  <si>
    <t>金属材料摩耗試験</t>
    <phoneticPr fontId="26"/>
  </si>
  <si>
    <t>微小ビッカース硬さ試験機によるもの(追加)</t>
    <phoneticPr fontId="26"/>
  </si>
  <si>
    <t>前処理･金属</t>
    <phoneticPr fontId="26"/>
  </si>
  <si>
    <t>ブリネル硬度計によるもの</t>
    <phoneticPr fontId="26"/>
  </si>
  <si>
    <t>ブリネル硬度計によるもの(追加)</t>
    <phoneticPr fontId="26"/>
  </si>
  <si>
    <t>三次元形状データ作成･CAD</t>
    <phoneticPr fontId="26"/>
  </si>
  <si>
    <t>ロックウェル硬度計によるもの</t>
    <phoneticPr fontId="26"/>
  </si>
  <si>
    <t>解析シミュレーション･CAE</t>
    <phoneticPr fontId="26"/>
  </si>
  <si>
    <t>ロックウェル硬度計によるもの(追加)</t>
  </si>
  <si>
    <t>塑性加工解析･CAE</t>
    <rPh sb="0" eb="6">
      <t>ソセイカコウカイセキ</t>
    </rPh>
    <phoneticPr fontId="26"/>
  </si>
  <si>
    <t>模型試作･CAM</t>
    <phoneticPr fontId="26"/>
  </si>
  <si>
    <t>疲労試験機によるもの（恒温槽なし）</t>
    <phoneticPr fontId="26"/>
  </si>
  <si>
    <t>プリンタ3Dインクジェット式</t>
    <rPh sb="13" eb="14">
      <t>シキ</t>
    </rPh>
    <phoneticPr fontId="26"/>
  </si>
  <si>
    <t>疲労試験機によるもの（恒温槽なし）(1時間超毎)</t>
    <phoneticPr fontId="26"/>
  </si>
  <si>
    <t>プリンタ3D熱溶解積層法</t>
    <rPh sb="6" eb="12">
      <t>ネツヨウカイセキソウホウ</t>
    </rPh>
    <phoneticPr fontId="26"/>
  </si>
  <si>
    <t>疲労試験機によるもの（恒温槽あり）</t>
    <phoneticPr fontId="26"/>
  </si>
  <si>
    <t>三次元デジタイザによるもの</t>
    <rPh sb="0" eb="3">
      <t>サンジゲン</t>
    </rPh>
    <phoneticPr fontId="26"/>
  </si>
  <si>
    <t>疲労試験機によるもの（恒温槽あり）(1時間超毎)</t>
    <phoneticPr fontId="26"/>
  </si>
  <si>
    <t>電磁界解析</t>
    <rPh sb="0" eb="5">
      <t>デンジカイカイセキ</t>
    </rPh>
    <phoneticPr fontId="26"/>
  </si>
  <si>
    <t>疲労試験機（15kN）によるもの（高温炉の利用なし）</t>
    <rPh sb="0" eb="2">
      <t>ヒロウ</t>
    </rPh>
    <rPh sb="2" eb="4">
      <t>シケン</t>
    </rPh>
    <rPh sb="4" eb="5">
      <t>キ</t>
    </rPh>
    <rPh sb="17" eb="20">
      <t>コウオンロ</t>
    </rPh>
    <rPh sb="21" eb="23">
      <t>リヨウ</t>
    </rPh>
    <phoneticPr fontId="26"/>
  </si>
  <si>
    <t>モデリングマシン</t>
    <phoneticPr fontId="26"/>
  </si>
  <si>
    <t>疲労試験機（15kN）によるもの（高温炉の利用なし）（1時間超毎）</t>
    <rPh sb="0" eb="2">
      <t>ヒロウ</t>
    </rPh>
    <rPh sb="2" eb="4">
      <t>シケン</t>
    </rPh>
    <rPh sb="4" eb="5">
      <t>キ</t>
    </rPh>
    <rPh sb="17" eb="20">
      <t>コウオンロ</t>
    </rPh>
    <rPh sb="21" eb="23">
      <t>リヨウ</t>
    </rPh>
    <rPh sb="28" eb="30">
      <t>ジカン</t>
    </rPh>
    <rPh sb="30" eb="31">
      <t>コ</t>
    </rPh>
    <rPh sb="31" eb="32">
      <t>ゴト</t>
    </rPh>
    <phoneticPr fontId="26"/>
  </si>
  <si>
    <t>立体造形装置</t>
    <rPh sb="0" eb="6">
      <t>リッタイゾウケイソウチ</t>
    </rPh>
    <phoneticPr fontId="26"/>
  </si>
  <si>
    <t>疲労試験機（15kN）によるもの（高温炉の利用あり）</t>
    <rPh sb="0" eb="5">
      <t>ヒロウシケンキ</t>
    </rPh>
    <rPh sb="17" eb="20">
      <t>コウオンロ</t>
    </rPh>
    <rPh sb="21" eb="23">
      <t>リヨウ</t>
    </rPh>
    <phoneticPr fontId="26"/>
  </si>
  <si>
    <t>疲労試験機（15kN）によるもの（高温炉の利用あり）（1時間超毎）</t>
    <rPh sb="0" eb="5">
      <t>ヒロウシケンキ</t>
    </rPh>
    <rPh sb="17" eb="19">
      <t>コウオン</t>
    </rPh>
    <rPh sb="19" eb="20">
      <t>ロ</t>
    </rPh>
    <rPh sb="21" eb="23">
      <t>リヨウ</t>
    </rPh>
    <rPh sb="28" eb="30">
      <t>ジカン</t>
    </rPh>
    <rPh sb="30" eb="31">
      <t>コ</t>
    </rPh>
    <rPh sb="31" eb="32">
      <t>ゴト</t>
    </rPh>
    <phoneticPr fontId="26"/>
  </si>
  <si>
    <t>絶縁耐圧試験</t>
    <rPh sb="0" eb="2">
      <t>ゼツエン</t>
    </rPh>
    <rPh sb="2" eb="4">
      <t>タイアツ</t>
    </rPh>
    <rPh sb="4" eb="6">
      <t>シケン</t>
    </rPh>
    <phoneticPr fontId="26"/>
  </si>
  <si>
    <t>平面曲げ疲労試験機によるもの</t>
    <rPh sb="0" eb="2">
      <t>ヘイメン</t>
    </rPh>
    <rPh sb="2" eb="3">
      <t>マ</t>
    </rPh>
    <rPh sb="4" eb="6">
      <t>ヒロウ</t>
    </rPh>
    <rPh sb="6" eb="8">
      <t>シケン</t>
    </rPh>
    <rPh sb="8" eb="9">
      <t>キ</t>
    </rPh>
    <phoneticPr fontId="26"/>
  </si>
  <si>
    <t>ノイズ耐性試験</t>
    <phoneticPr fontId="26"/>
  </si>
  <si>
    <t>平面曲げ疲労試験機によるもの（1時間超毎）</t>
    <rPh sb="0" eb="2">
      <t>ヘイメン</t>
    </rPh>
    <rPh sb="2" eb="3">
      <t>マ</t>
    </rPh>
    <rPh sb="4" eb="6">
      <t>ヒロウ</t>
    </rPh>
    <rPh sb="6" eb="8">
      <t>シケン</t>
    </rPh>
    <rPh sb="8" eb="9">
      <t>キ</t>
    </rPh>
    <rPh sb="16" eb="18">
      <t>ジカン</t>
    </rPh>
    <rPh sb="18" eb="19">
      <t>コ</t>
    </rPh>
    <rPh sb="19" eb="20">
      <t>ゴト</t>
    </rPh>
    <phoneticPr fontId="26"/>
  </si>
  <si>
    <t>RFイミュニティ試験</t>
    <phoneticPr fontId="26"/>
  </si>
  <si>
    <t>EMI試験</t>
    <phoneticPr fontId="26"/>
  </si>
  <si>
    <t>電磁ノイズ源探査</t>
    <rPh sb="0" eb="2">
      <t>デンジ</t>
    </rPh>
    <rPh sb="5" eb="6">
      <t>ゲン</t>
    </rPh>
    <rPh sb="6" eb="8">
      <t>タンサ</t>
    </rPh>
    <phoneticPr fontId="26"/>
  </si>
  <si>
    <t>耐環境試験</t>
    <phoneticPr fontId="26"/>
  </si>
  <si>
    <t>エックス線残留応力測定装置によるもの</t>
    <phoneticPr fontId="26"/>
  </si>
  <si>
    <t>模擬スマート工場用プログラム作成</t>
    <rPh sb="0" eb="2">
      <t>モギ</t>
    </rPh>
    <rPh sb="6" eb="8">
      <t>コウジョウ</t>
    </rPh>
    <rPh sb="8" eb="9">
      <t>ヨウ</t>
    </rPh>
    <rPh sb="14" eb="16">
      <t>サクセイ</t>
    </rPh>
    <phoneticPr fontId="26"/>
  </si>
  <si>
    <t>非破壊試験</t>
    <rPh sb="0" eb="3">
      <t>ヒハカイ</t>
    </rPh>
    <rPh sb="3" eb="5">
      <t>シケン</t>
    </rPh>
    <phoneticPr fontId="26"/>
  </si>
  <si>
    <t>撮像検証システムによるもの</t>
    <rPh sb="0" eb="4">
      <t>サツゾウケンショウ</t>
    </rPh>
    <phoneticPr fontId="26"/>
  </si>
  <si>
    <t>エックス線CT装置によるもの</t>
    <rPh sb="4" eb="5">
      <t>セン</t>
    </rPh>
    <rPh sb="7" eb="9">
      <t>ソウチ</t>
    </rPh>
    <phoneticPr fontId="26"/>
  </si>
  <si>
    <t>エックス線CT装置によるもの（1時間超毎）</t>
    <rPh sb="4" eb="5">
      <t>セン</t>
    </rPh>
    <rPh sb="7" eb="9">
      <t>ソウチ</t>
    </rPh>
    <rPh sb="16" eb="18">
      <t>ジカン</t>
    </rPh>
    <rPh sb="18" eb="19">
      <t>コ</t>
    </rPh>
    <rPh sb="19" eb="20">
      <t>ゴト</t>
    </rPh>
    <phoneticPr fontId="26"/>
  </si>
  <si>
    <t>一般分析</t>
    <phoneticPr fontId="26"/>
  </si>
  <si>
    <t>特殊分析</t>
  </si>
  <si>
    <t>焼結試験</t>
    <phoneticPr fontId="26"/>
  </si>
  <si>
    <t>栄養成分分析</t>
    <phoneticPr fontId="26"/>
  </si>
  <si>
    <t>細菌検査</t>
  </si>
  <si>
    <t>酵素試験</t>
  </si>
  <si>
    <t>抗菌試験</t>
    <phoneticPr fontId="26"/>
  </si>
  <si>
    <t>保存試験</t>
  </si>
  <si>
    <t>官能検査</t>
    <phoneticPr fontId="26"/>
  </si>
  <si>
    <t>その他</t>
    <phoneticPr fontId="26"/>
  </si>
  <si>
    <t>塩乾湿複合サイクル試験等</t>
    <phoneticPr fontId="26"/>
  </si>
  <si>
    <t>塩乾湿複合サイクル試験等(8時間超毎)</t>
    <phoneticPr fontId="26"/>
  </si>
  <si>
    <t>成績書</t>
    <rPh sb="0" eb="3">
      <t>セイセキショ</t>
    </rPh>
    <phoneticPr fontId="26"/>
  </si>
  <si>
    <t>写真撮影</t>
    <rPh sb="0" eb="2">
      <t>シャシン</t>
    </rPh>
    <rPh sb="2" eb="4">
      <t>サツエイ</t>
    </rPh>
    <phoneticPr fontId="26"/>
  </si>
  <si>
    <t>職員派遣</t>
    <rPh sb="0" eb="2">
      <t>ショクイン</t>
    </rPh>
    <rPh sb="2" eb="4">
      <t>ハケン</t>
    </rPh>
    <phoneticPr fontId="26"/>
  </si>
  <si>
    <t>派遣</t>
    <rPh sb="0" eb="2">
      <t>ハケン</t>
    </rPh>
    <phoneticPr fontId="26"/>
  </si>
  <si>
    <t>劣化試験</t>
    <phoneticPr fontId="26"/>
  </si>
  <si>
    <t>劣化試験(1時間超毎)</t>
    <rPh sb="6" eb="8">
      <t>ジカン</t>
    </rPh>
    <rPh sb="8" eb="9">
      <t>コ</t>
    </rPh>
    <rPh sb="9" eb="10">
      <t>マイ</t>
    </rPh>
    <phoneticPr fontId="26"/>
  </si>
  <si>
    <t>木材含水率測定に係るもの</t>
  </si>
  <si>
    <t>木材比重測定に係るもの</t>
    <phoneticPr fontId="26"/>
  </si>
  <si>
    <t>膜厚試験</t>
    <phoneticPr fontId="26"/>
  </si>
  <si>
    <t>蛍光エックス線膜厚計によるもの</t>
  </si>
  <si>
    <t>引っかき硬度(鉛筆法)</t>
    <rPh sb="0" eb="1">
      <t>ヒ</t>
    </rPh>
    <rPh sb="4" eb="6">
      <t>コウド</t>
    </rPh>
    <rPh sb="7" eb="9">
      <t>エンピツ</t>
    </rPh>
    <rPh sb="9" eb="10">
      <t>ホウ</t>
    </rPh>
    <phoneticPr fontId="26"/>
  </si>
  <si>
    <t>付着性(クロスカット法)</t>
    <rPh sb="0" eb="2">
      <t>フチャク</t>
    </rPh>
    <rPh sb="2" eb="3">
      <t>セイ</t>
    </rPh>
    <rPh sb="10" eb="11">
      <t>ホウ</t>
    </rPh>
    <phoneticPr fontId="26"/>
  </si>
  <si>
    <t>三次元測定機によるもの</t>
    <rPh sb="5" eb="6">
      <t>キ</t>
    </rPh>
    <phoneticPr fontId="26"/>
  </si>
  <si>
    <t>表面粗さ輪郭形状測定機によるもの</t>
    <phoneticPr fontId="26"/>
  </si>
  <si>
    <t>表面粗さ輪郭形状測定機によるもの(追加)</t>
    <rPh sb="17" eb="19">
      <t>ツイカ</t>
    </rPh>
    <phoneticPr fontId="26"/>
  </si>
  <si>
    <t>真円度測定機によるもの</t>
    <rPh sb="0" eb="6">
      <t>シンエンドソクテイキ</t>
    </rPh>
    <phoneticPr fontId="26"/>
  </si>
  <si>
    <t>画像測定機によるもの</t>
    <rPh sb="0" eb="5">
      <t>ガゾウソクテイキ</t>
    </rPh>
    <phoneticPr fontId="26"/>
  </si>
  <si>
    <t>金属顕微鏡によるもの(金属組織)</t>
    <rPh sb="0" eb="2">
      <t>キンゾク</t>
    </rPh>
    <rPh sb="11" eb="13">
      <t>キンゾク</t>
    </rPh>
    <rPh sb="13" eb="15">
      <t>ソシキ</t>
    </rPh>
    <phoneticPr fontId="26"/>
  </si>
  <si>
    <t>金属顕微鏡による解析</t>
    <phoneticPr fontId="26"/>
  </si>
  <si>
    <t>走査型電子顕微鏡によるもの(金属組織)</t>
    <phoneticPr fontId="26"/>
  </si>
  <si>
    <t>デジタルマイクロスコープによるもの</t>
  </si>
  <si>
    <t>走査型プローブ顕微鏡によるもの</t>
  </si>
  <si>
    <t>卓上SEMによるもの（金属）</t>
    <rPh sb="0" eb="2">
      <t>タクジョウ</t>
    </rPh>
    <rPh sb="11" eb="13">
      <t>キンゾク</t>
    </rPh>
    <phoneticPr fontId="26"/>
  </si>
  <si>
    <t>走査型プローブ顕微鏡によるもの（環境制御ユニット使用）</t>
    <rPh sb="0" eb="3">
      <t>ソウサガタ</t>
    </rPh>
    <rPh sb="7" eb="10">
      <t>ケンビキョウ</t>
    </rPh>
    <rPh sb="16" eb="20">
      <t>カンキョウセイギョ</t>
    </rPh>
    <rPh sb="24" eb="26">
      <t>シヨウ</t>
    </rPh>
    <phoneticPr fontId="26"/>
  </si>
  <si>
    <t>試料埋込</t>
    <phoneticPr fontId="26"/>
  </si>
  <si>
    <t>試料研磨</t>
    <phoneticPr fontId="26"/>
  </si>
  <si>
    <t>試料蒸着処理</t>
  </si>
  <si>
    <t>イオンミリング</t>
  </si>
  <si>
    <t>試料切断</t>
    <rPh sb="0" eb="2">
      <t>シリョウ</t>
    </rPh>
    <rPh sb="2" eb="4">
      <t>セツダン</t>
    </rPh>
    <phoneticPr fontId="26"/>
  </si>
  <si>
    <t>三次元形状データ作成(CAD)</t>
    <phoneticPr fontId="26"/>
  </si>
  <si>
    <t>設定(塑性加工）</t>
    <rPh sb="3" eb="7">
      <t>ソセイカコウ</t>
    </rPh>
    <phoneticPr fontId="26"/>
  </si>
  <si>
    <t>計算(塑性加工)</t>
    <rPh sb="0" eb="2">
      <t>ケイサン</t>
    </rPh>
    <rPh sb="3" eb="7">
      <t>ソセイカコウ</t>
    </rPh>
    <phoneticPr fontId="26"/>
  </si>
  <si>
    <t>設　備　名</t>
    <phoneticPr fontId="26"/>
  </si>
  <si>
    <t>コード</t>
    <phoneticPr fontId="2"/>
  </si>
  <si>
    <t>50％減免</t>
    <rPh sb="3" eb="5">
      <t>ゲンメン</t>
    </rPh>
    <phoneticPr fontId="2"/>
  </si>
  <si>
    <t>単価</t>
    <rPh sb="0" eb="2">
      <t>タンカ</t>
    </rPh>
    <phoneticPr fontId="2"/>
  </si>
  <si>
    <t>(</t>
    <phoneticPr fontId="2"/>
  </si>
  <si>
    <t>)</t>
    <phoneticPr fontId="2"/>
  </si>
  <si>
    <t>単位</t>
    <rPh sb="0" eb="2">
      <t>タンイ</t>
    </rPh>
    <phoneticPr fontId="2"/>
  </si>
  <si>
    <t>単価
減免無し</t>
    <rPh sb="3" eb="6">
      <t>ゲンメンナ</t>
    </rPh>
    <phoneticPr fontId="26"/>
  </si>
  <si>
    <t>コード
減免無し</t>
    <phoneticPr fontId="2"/>
  </si>
  <si>
    <t>単価
50％減免</t>
    <rPh sb="0" eb="2">
      <t>タンカ</t>
    </rPh>
    <rPh sb="6" eb="8">
      <t>ゲンメン</t>
    </rPh>
    <phoneticPr fontId="26"/>
  </si>
  <si>
    <t>コード
50％減免</t>
    <phoneticPr fontId="2"/>
  </si>
  <si>
    <t>　</t>
    <phoneticPr fontId="2"/>
  </si>
  <si>
    <t>決裁日</t>
    <rPh sb="0" eb="3">
      <t>ケッサイビ</t>
    </rPh>
    <phoneticPr fontId="2"/>
  </si>
  <si>
    <t>数字</t>
    <rPh sb="0" eb="2">
      <t>スウジ</t>
    </rPh>
    <phoneticPr fontId="2"/>
  </si>
  <si>
    <t>単価
100％減免</t>
    <rPh sb="0" eb="2">
      <t>タンカ</t>
    </rPh>
    <rPh sb="7" eb="9">
      <t>ゲンメン</t>
    </rPh>
    <phoneticPr fontId="26"/>
  </si>
  <si>
    <t>311-3195</t>
    <phoneticPr fontId="2"/>
  </si>
  <si>
    <t>茨城県東茨城郡茨城町長岡3781-1</t>
    <phoneticPr fontId="2"/>
  </si>
  <si>
    <t>茨城県産業技術イノベーションセンター</t>
    <phoneticPr fontId="2"/>
  </si>
  <si>
    <t>記入例</t>
    <rPh sb="0" eb="3">
      <t>キニュウレイ</t>
    </rPh>
    <phoneticPr fontId="2"/>
  </si>
  <si>
    <t>029-293-7212</t>
    <phoneticPr fontId="2"/>
  </si>
  <si>
    <t>以下センター職員記入欄</t>
    <phoneticPr fontId="2"/>
  </si>
  <si>
    <t>②コード、５０％減免単価、単位を追加</t>
    <rPh sb="8" eb="10">
      <t>ゲンメン</t>
    </rPh>
    <rPh sb="10" eb="12">
      <t>タンカ</t>
    </rPh>
    <rPh sb="13" eb="15">
      <t>タンイ</t>
    </rPh>
    <rPh sb="16" eb="18">
      <t>ツイカ</t>
    </rPh>
    <phoneticPr fontId="2"/>
  </si>
  <si>
    <t>電磁ノイズ源探査（電磁界可視化装置によるもの）</t>
    <rPh sb="0" eb="2">
      <t>デンジ</t>
    </rPh>
    <rPh sb="5" eb="6">
      <t>ゲン</t>
    </rPh>
    <rPh sb="6" eb="8">
      <t>タンサ</t>
    </rPh>
    <rPh sb="9" eb="17">
      <t>デンジカイカシカソウチ</t>
    </rPh>
    <phoneticPr fontId="26"/>
  </si>
  <si>
    <t>電気計測（デジタルマルチメータによるもの）</t>
    <rPh sb="0" eb="4">
      <t>デンキケイソク</t>
    </rPh>
    <phoneticPr fontId="26"/>
  </si>
  <si>
    <t>冷熱衝撃試験</t>
    <phoneticPr fontId="26"/>
  </si>
  <si>
    <t>冷熱衝撃試験(1時間超毎)</t>
    <phoneticPr fontId="26"/>
  </si>
  <si>
    <t>模擬スマート工場を利用した動作検証</t>
    <rPh sb="0" eb="2">
      <t>モギ</t>
    </rPh>
    <rPh sb="6" eb="8">
      <t>コウジョウ</t>
    </rPh>
    <rPh sb="9" eb="11">
      <t>リヨウ</t>
    </rPh>
    <rPh sb="13" eb="17">
      <t>ドウサケンショウ</t>
    </rPh>
    <phoneticPr fontId="29"/>
  </si>
  <si>
    <t>定量分析(一般)</t>
    <phoneticPr fontId="26"/>
  </si>
  <si>
    <t>ガスクロマトグラフによる分析</t>
    <rPh sb="12" eb="14">
      <t>ブンセキ</t>
    </rPh>
    <phoneticPr fontId="26"/>
  </si>
  <si>
    <t>生物顕微鏡による分析</t>
    <rPh sb="0" eb="2">
      <t>セイブツ</t>
    </rPh>
    <rPh sb="2" eb="5">
      <t>ケンビキョウ</t>
    </rPh>
    <rPh sb="8" eb="10">
      <t>ブンセキ</t>
    </rPh>
    <phoneticPr fontId="29"/>
  </si>
  <si>
    <t>ヘッドスペースGC/MSによる定性分析</t>
  </si>
  <si>
    <t>アミノ酸分析(指定アミノ酸17種類)</t>
    <rPh sb="7" eb="9">
      <t>シテイ</t>
    </rPh>
    <rPh sb="12" eb="13">
      <t>サン</t>
    </rPh>
    <rPh sb="15" eb="17">
      <t>シュルイ</t>
    </rPh>
    <phoneticPr fontId="26"/>
  </si>
  <si>
    <t>アミノ酸分析(指定アミノ酸35種類)</t>
    <rPh sb="7" eb="9">
      <t>シテイ</t>
    </rPh>
    <rPh sb="12" eb="13">
      <t>サン</t>
    </rPh>
    <rPh sb="15" eb="17">
      <t>シュルイ</t>
    </rPh>
    <phoneticPr fontId="26"/>
  </si>
  <si>
    <t>窒素分析</t>
    <phoneticPr fontId="26"/>
  </si>
  <si>
    <t>脂肪分析</t>
    <phoneticPr fontId="26"/>
  </si>
  <si>
    <t>測定試験</t>
    <phoneticPr fontId="26"/>
  </si>
  <si>
    <t>食品硬度等測定試験</t>
    <phoneticPr fontId="26"/>
  </si>
  <si>
    <t>水分活性測定</t>
  </si>
  <si>
    <t>ガス透過率測定</t>
    <rPh sb="2" eb="5">
      <t>トウカリツ</t>
    </rPh>
    <rPh sb="5" eb="7">
      <t>ソクテイ</t>
    </rPh>
    <phoneticPr fontId="26"/>
  </si>
  <si>
    <t>細菌検査</t>
    <phoneticPr fontId="26"/>
  </si>
  <si>
    <t>一般細菌検査(一般生菌数･大腸菌群等)</t>
    <phoneticPr fontId="26"/>
  </si>
  <si>
    <t>特殊細菌検査(黄色ブドウ球菌等)</t>
    <phoneticPr fontId="26"/>
  </si>
  <si>
    <t>その他の細菌検査(真菌･酵母等)</t>
    <phoneticPr fontId="26"/>
  </si>
  <si>
    <t>酵素試験</t>
    <rPh sb="0" eb="2">
      <t>コウソ</t>
    </rPh>
    <rPh sb="2" eb="4">
      <t>シケン</t>
    </rPh>
    <phoneticPr fontId="26"/>
  </si>
  <si>
    <t>酵素力価測定（酸性カルボキシペプチダーゼ）</t>
    <phoneticPr fontId="26"/>
  </si>
  <si>
    <t>酵素力価測定（グルコアミラーゼ）</t>
  </si>
  <si>
    <t>酵素力価測定（α-アミラーゼ）</t>
  </si>
  <si>
    <t>保存試験</t>
    <phoneticPr fontId="26"/>
  </si>
  <si>
    <t>官能検査</t>
  </si>
  <si>
    <t>　⇒枠線を動かすとセルの枠線に容易に合わせることができる</t>
    <rPh sb="2" eb="4">
      <t>ワクセン</t>
    </rPh>
    <rPh sb="5" eb="6">
      <t>ウゴ</t>
    </rPh>
    <rPh sb="12" eb="14">
      <t>ワクセン</t>
    </rPh>
    <rPh sb="15" eb="17">
      <t>ヨウイ</t>
    </rPh>
    <rPh sb="18" eb="19">
      <t>ア</t>
    </rPh>
    <phoneticPr fontId="2"/>
  </si>
  <si>
    <t>　⇒チェックボックスに連動して「TRUE」「FALSE」を表示するようになる。</t>
    <rPh sb="11" eb="13">
      <t>レンドウ</t>
    </rPh>
    <rPh sb="29" eb="31">
      <t>ヒョウジ</t>
    </rPh>
    <phoneticPr fontId="2"/>
  </si>
  <si>
    <t>※チェックボックスを入力したセルをコピーする場合は、⑦を行う前にコピーする。（連動するセルを指定した後ではコピー元の✔の有無に連動する。）</t>
    <rPh sb="10" eb="12">
      <t>ニュウリョク</t>
    </rPh>
    <rPh sb="22" eb="24">
      <t>バアイ</t>
    </rPh>
    <rPh sb="28" eb="29">
      <t>オコナ</t>
    </rPh>
    <rPh sb="30" eb="31">
      <t>マエ</t>
    </rPh>
    <rPh sb="39" eb="41">
      <t>レンドウ</t>
    </rPh>
    <rPh sb="46" eb="48">
      <t>シテイ</t>
    </rPh>
    <rPh sb="50" eb="51">
      <t>アト</t>
    </rPh>
    <rPh sb="56" eb="57">
      <t>モト</t>
    </rPh>
    <rPh sb="60" eb="62">
      <t>ウム</t>
    </rPh>
    <rPh sb="63" eb="65">
      <t>レンドウ</t>
    </rPh>
    <phoneticPr fontId="2"/>
  </si>
  <si>
    <t>　そのため、連動するセルは個別に設定する必要がある。</t>
    <rPh sb="6" eb="8">
      <t>レンドウ</t>
    </rPh>
    <rPh sb="13" eb="15">
      <t>コベツ</t>
    </rPh>
    <rPh sb="16" eb="18">
      <t>セッテイ</t>
    </rPh>
    <rPh sb="20" eb="22">
      <t>ヒツヨウ</t>
    </rPh>
    <phoneticPr fontId="2"/>
  </si>
  <si>
    <t>1101</t>
  </si>
  <si>
    <t>1102</t>
  </si>
  <si>
    <t>1103</t>
  </si>
  <si>
    <t>1104</t>
  </si>
  <si>
    <t>1105</t>
  </si>
  <si>
    <t>1106</t>
  </si>
  <si>
    <t>1107</t>
  </si>
  <si>
    <t>1109</t>
  </si>
  <si>
    <t>1110</t>
  </si>
  <si>
    <t>1111</t>
  </si>
  <si>
    <t>1112</t>
  </si>
  <si>
    <t>1117</t>
  </si>
  <si>
    <t>1118</t>
  </si>
  <si>
    <t>1119</t>
  </si>
  <si>
    <t>1120</t>
  </si>
  <si>
    <t>1201</t>
  </si>
  <si>
    <t>1204</t>
  </si>
  <si>
    <t>1205</t>
  </si>
  <si>
    <t>1206</t>
  </si>
  <si>
    <t>1207</t>
  </si>
  <si>
    <t>1208</t>
  </si>
  <si>
    <t>1209</t>
  </si>
  <si>
    <t>1210</t>
  </si>
  <si>
    <t>1211</t>
  </si>
  <si>
    <t>1212</t>
  </si>
  <si>
    <t>1213</t>
  </si>
  <si>
    <t>1214</t>
  </si>
  <si>
    <t>1215</t>
  </si>
  <si>
    <t>1216</t>
  </si>
  <si>
    <t>1217</t>
  </si>
  <si>
    <t>1218</t>
  </si>
  <si>
    <t>1219</t>
  </si>
  <si>
    <t>1224</t>
  </si>
  <si>
    <t>1226</t>
  </si>
  <si>
    <t>1227</t>
  </si>
  <si>
    <t>1601</t>
  </si>
  <si>
    <t>1602</t>
  </si>
  <si>
    <t>1603</t>
  </si>
  <si>
    <t>1604</t>
  </si>
  <si>
    <t>1605</t>
  </si>
  <si>
    <t>1701</t>
  </si>
  <si>
    <t>1702</t>
  </si>
  <si>
    <t>1703</t>
  </si>
  <si>
    <t>1704</t>
  </si>
  <si>
    <t>1705</t>
  </si>
  <si>
    <t>1707</t>
  </si>
  <si>
    <t>1708</t>
  </si>
  <si>
    <t>1710</t>
  </si>
  <si>
    <t>1711</t>
  </si>
  <si>
    <t>1712</t>
  </si>
  <si>
    <t>1714</t>
  </si>
  <si>
    <t>1715</t>
  </si>
  <si>
    <t>2102</t>
  </si>
  <si>
    <t>2104</t>
  </si>
  <si>
    <t>2107</t>
  </si>
  <si>
    <t>2108</t>
  </si>
  <si>
    <t>2112</t>
  </si>
  <si>
    <t>2113</t>
  </si>
  <si>
    <t>2114</t>
  </si>
  <si>
    <t>2115</t>
  </si>
  <si>
    <t>2119</t>
  </si>
  <si>
    <t>2122</t>
  </si>
  <si>
    <t>2123</t>
  </si>
  <si>
    <t>2124</t>
  </si>
  <si>
    <t>2125</t>
  </si>
  <si>
    <t>2126</t>
  </si>
  <si>
    <t>2127</t>
  </si>
  <si>
    <t>2128</t>
  </si>
  <si>
    <t>2129</t>
  </si>
  <si>
    <t>3101</t>
  </si>
  <si>
    <t>3102</t>
  </si>
  <si>
    <t>3103</t>
  </si>
  <si>
    <t>3104</t>
  </si>
  <si>
    <t>3105</t>
  </si>
  <si>
    <t>3106</t>
  </si>
  <si>
    <t>3107</t>
  </si>
  <si>
    <t>3109</t>
  </si>
  <si>
    <t>3110</t>
  </si>
  <si>
    <t>3111</t>
  </si>
  <si>
    <t>3112</t>
  </si>
  <si>
    <t>3113</t>
  </si>
  <si>
    <t>3115</t>
  </si>
  <si>
    <t>3116</t>
  </si>
  <si>
    <t>3117</t>
  </si>
  <si>
    <t>3118</t>
  </si>
  <si>
    <t>3119</t>
  </si>
  <si>
    <t>3120</t>
  </si>
  <si>
    <t>3201</t>
  </si>
  <si>
    <t>3204</t>
  </si>
  <si>
    <t>3205</t>
  </si>
  <si>
    <t>3206</t>
  </si>
  <si>
    <t>3207</t>
  </si>
  <si>
    <t>3208</t>
  </si>
  <si>
    <t>3209</t>
  </si>
  <si>
    <t>3210</t>
  </si>
  <si>
    <t>3211</t>
  </si>
  <si>
    <t>3212</t>
  </si>
  <si>
    <t>3213</t>
  </si>
  <si>
    <t>3214</t>
  </si>
  <si>
    <t>3215</t>
  </si>
  <si>
    <t>3216</t>
  </si>
  <si>
    <t>3217</t>
  </si>
  <si>
    <t>3218</t>
  </si>
  <si>
    <t>3219</t>
  </si>
  <si>
    <t>3224</t>
  </si>
  <si>
    <t>3226</t>
  </si>
  <si>
    <t>3227</t>
  </si>
  <si>
    <t>3228</t>
  </si>
  <si>
    <t>3230</t>
  </si>
  <si>
    <t>3301</t>
  </si>
  <si>
    <t>3302</t>
  </si>
  <si>
    <t>3303</t>
  </si>
  <si>
    <t>3304</t>
  </si>
  <si>
    <t>3305</t>
  </si>
  <si>
    <t>3309</t>
  </si>
  <si>
    <t>3310</t>
  </si>
  <si>
    <t>3401</t>
  </si>
  <si>
    <t>3402</t>
  </si>
  <si>
    <t>3502</t>
  </si>
  <si>
    <t>3503</t>
  </si>
  <si>
    <t>3504</t>
  </si>
  <si>
    <t>3601</t>
  </si>
  <si>
    <t>3602</t>
  </si>
  <si>
    <t>3603</t>
  </si>
  <si>
    <t>3604</t>
  </si>
  <si>
    <t>3605</t>
  </si>
  <si>
    <t>3701</t>
  </si>
  <si>
    <t>3702</t>
  </si>
  <si>
    <t>3703</t>
  </si>
  <si>
    <t>3704</t>
  </si>
  <si>
    <t>3705</t>
  </si>
  <si>
    <t>3707</t>
  </si>
  <si>
    <t>3708</t>
  </si>
  <si>
    <t>3709</t>
  </si>
  <si>
    <t>3710</t>
  </si>
  <si>
    <t>3711</t>
  </si>
  <si>
    <t>3712</t>
  </si>
  <si>
    <t>3714</t>
  </si>
  <si>
    <t>3715</t>
  </si>
  <si>
    <t>3801</t>
  </si>
  <si>
    <t>3802</t>
  </si>
  <si>
    <t>3803</t>
  </si>
  <si>
    <t>3804</t>
  </si>
  <si>
    <t>3805</t>
  </si>
  <si>
    <t>3806</t>
  </si>
  <si>
    <t>3807</t>
  </si>
  <si>
    <t>3810</t>
  </si>
  <si>
    <t>3811</t>
  </si>
  <si>
    <t>3812</t>
  </si>
  <si>
    <t>3813</t>
  </si>
  <si>
    <t>3814</t>
  </si>
  <si>
    <t>3815</t>
  </si>
  <si>
    <t>3816</t>
  </si>
  <si>
    <t>3817</t>
  </si>
  <si>
    <t>3818</t>
  </si>
  <si>
    <t>3819</t>
  </si>
  <si>
    <t>3820</t>
  </si>
  <si>
    <t>3903</t>
  </si>
  <si>
    <t>3904</t>
  </si>
  <si>
    <t>3905</t>
  </si>
  <si>
    <t>3901</t>
  </si>
  <si>
    <t>3902</t>
  </si>
  <si>
    <t>3906</t>
  </si>
  <si>
    <t>3907</t>
  </si>
  <si>
    <t>3908</t>
  </si>
  <si>
    <t>3909</t>
  </si>
  <si>
    <t>4001</t>
  </si>
  <si>
    <t>4002</t>
  </si>
  <si>
    <t>4003</t>
  </si>
  <si>
    <t>4102</t>
  </si>
  <si>
    <t>4104</t>
  </si>
  <si>
    <t>4107</t>
  </si>
  <si>
    <t>4108</t>
  </si>
  <si>
    <t>4112</t>
  </si>
  <si>
    <t>4113</t>
  </si>
  <si>
    <t>4114</t>
  </si>
  <si>
    <t>4115</t>
  </si>
  <si>
    <t>4119</t>
  </si>
  <si>
    <t>4122</t>
  </si>
  <si>
    <t>4123</t>
  </si>
  <si>
    <t>4124</t>
  </si>
  <si>
    <t>4125</t>
  </si>
  <si>
    <t>4126</t>
  </si>
  <si>
    <t>4127</t>
  </si>
  <si>
    <t>4128</t>
  </si>
  <si>
    <t>4129</t>
  </si>
  <si>
    <t>4130</t>
  </si>
  <si>
    <t>4131</t>
  </si>
  <si>
    <t>4132</t>
  </si>
  <si>
    <t>4300</t>
  </si>
  <si>
    <t>1試料・1測定</t>
  </si>
  <si>
    <t>1試験・1箇所
(写真1枚付)</t>
  </si>
  <si>
    <t>1試験・1測定</t>
  </si>
  <si>
    <t>1試験・1測定
(1条件増すごとに)</t>
  </si>
  <si>
    <t>1試験・1箇所</t>
  </si>
  <si>
    <t>1試料</t>
  </si>
  <si>
    <t>1試料・1成分</t>
  </si>
  <si>
    <t>1試料・1測定</t>
    <rPh sb="5" eb="7">
      <t>ソクテイ</t>
    </rPh>
    <phoneticPr fontId="4"/>
  </si>
  <si>
    <t>１試料</t>
    <rPh sb="1" eb="3">
      <t>シリョウ</t>
    </rPh>
    <phoneticPr fontId="4"/>
  </si>
  <si>
    <t>1件</t>
    <rPh sb="1" eb="2">
      <t>ケン</t>
    </rPh>
    <phoneticPr fontId="4"/>
  </si>
  <si>
    <t>1時間</t>
    <rPh sb="1" eb="3">
      <t>ジカン</t>
    </rPh>
    <phoneticPr fontId="4"/>
  </si>
  <si>
    <t>1試料・1項目</t>
  </si>
  <si>
    <t>1試料・3点測定</t>
  </si>
  <si>
    <t>(追加1点増すごとに)</t>
    <rPh sb="1" eb="3">
      <t>ツイカ</t>
    </rPh>
    <rPh sb="4" eb="5">
      <t>テン</t>
    </rPh>
    <rPh sb="5" eb="6">
      <t>マ</t>
    </rPh>
    <phoneticPr fontId="4"/>
  </si>
  <si>
    <t>1試料・1時間</t>
  </si>
  <si>
    <t>1時間を超え，
1試料1時間ごとに</t>
    <rPh sb="4" eb="5">
      <t>コ</t>
    </rPh>
    <rPh sb="9" eb="11">
      <t>シリョウ</t>
    </rPh>
    <rPh sb="12" eb="14">
      <t>ジカン</t>
    </rPh>
    <phoneticPr fontId="1"/>
  </si>
  <si>
    <t>1時間を超え，1試料1時間ごとに</t>
    <rPh sb="4" eb="5">
      <t>コ</t>
    </rPh>
    <rPh sb="8" eb="10">
      <t>シリョウ</t>
    </rPh>
    <rPh sb="11" eb="13">
      <t>ジカン</t>
    </rPh>
    <phoneticPr fontId="3"/>
  </si>
  <si>
    <t>1試料・1時間</t>
    <rPh sb="1" eb="3">
      <t>シリョウ</t>
    </rPh>
    <rPh sb="5" eb="7">
      <t>ジカン</t>
    </rPh>
    <phoneticPr fontId="2"/>
  </si>
  <si>
    <t>1時間を超え，1試料1時間ごとに</t>
    <rPh sb="1" eb="3">
      <t>ジカン</t>
    </rPh>
    <rPh sb="4" eb="5">
      <t>コ</t>
    </rPh>
    <rPh sb="8" eb="10">
      <t>シリョウ</t>
    </rPh>
    <rPh sb="11" eb="13">
      <t>ジカン</t>
    </rPh>
    <phoneticPr fontId="2"/>
  </si>
  <si>
    <t>1試料・1時間</t>
    <phoneticPr fontId="2"/>
  </si>
  <si>
    <t>1測定</t>
  </si>
  <si>
    <t>１試料・1時間</t>
    <rPh sb="1" eb="3">
      <t>シリョウ</t>
    </rPh>
    <rPh sb="5" eb="7">
      <t>ジカン</t>
    </rPh>
    <phoneticPr fontId="4"/>
  </si>
  <si>
    <t>1時間を超え、1試料1時間ごとに</t>
    <rPh sb="1" eb="3">
      <t>ジカン</t>
    </rPh>
    <rPh sb="4" eb="5">
      <t>コ</t>
    </rPh>
    <rPh sb="8" eb="10">
      <t>シリョウ</t>
    </rPh>
    <rPh sb="11" eb="13">
      <t>ジカン</t>
    </rPh>
    <phoneticPr fontId="4"/>
  </si>
  <si>
    <t>1件・24時間</t>
    <rPh sb="1" eb="2">
      <t>ケン</t>
    </rPh>
    <phoneticPr fontId="4"/>
  </si>
  <si>
    <t>1件・8時間</t>
    <rPh sb="1" eb="2">
      <t>ケン</t>
    </rPh>
    <phoneticPr fontId="4"/>
  </si>
  <si>
    <t>8時間を超え，
1件8時間ごとに</t>
    <rPh sb="9" eb="10">
      <t>ケン</t>
    </rPh>
    <phoneticPr fontId="4"/>
  </si>
  <si>
    <t>1枚</t>
    <rPh sb="1" eb="2">
      <t>マイ</t>
    </rPh>
    <phoneticPr fontId="3"/>
  </si>
  <si>
    <t>１件・１時間</t>
    <rPh sb="1" eb="2">
      <t>ケン</t>
    </rPh>
    <rPh sb="4" eb="6">
      <t>ジカン</t>
    </rPh>
    <phoneticPr fontId="3"/>
  </si>
  <si>
    <t>1件(5試料)</t>
  </si>
  <si>
    <t>1件</t>
  </si>
  <si>
    <t>1試料・1要素測定</t>
  </si>
  <si>
    <t>1解析</t>
  </si>
  <si>
    <t>1試験・1箇所</t>
    <rPh sb="1" eb="3">
      <t>シケン</t>
    </rPh>
    <rPh sb="5" eb="7">
      <t>カショ</t>
    </rPh>
    <phoneticPr fontId="2"/>
  </si>
  <si>
    <t>1試料・1測定</t>
    <rPh sb="1" eb="3">
      <t>シリョウ</t>
    </rPh>
    <rPh sb="5" eb="7">
      <t>ソクテイ</t>
    </rPh>
    <phoneticPr fontId="2"/>
  </si>
  <si>
    <t>1件・1時間</t>
  </si>
  <si>
    <t>0.5時間</t>
    <rPh sb="3" eb="5">
      <t>ジカン</t>
    </rPh>
    <phoneticPr fontId="4"/>
  </si>
  <si>
    <t>1件・1時間</t>
    <rPh sb="4" eb="6">
      <t>ジカン</t>
    </rPh>
    <phoneticPr fontId="4"/>
  </si>
  <si>
    <t>1件・1時間</t>
    <rPh sb="1" eb="2">
      <t>ケン</t>
    </rPh>
    <phoneticPr fontId="3"/>
  </si>
  <si>
    <t>1時間</t>
    <rPh sb="1" eb="3">
      <t>ジカン</t>
    </rPh>
    <phoneticPr fontId="3"/>
  </si>
  <si>
    <t>1件・1時間</t>
    <rPh sb="1" eb="2">
      <t>ケン</t>
    </rPh>
    <phoneticPr fontId="59"/>
  </si>
  <si>
    <t>1試験・1測定</t>
    <rPh sb="1" eb="3">
      <t>シケン</t>
    </rPh>
    <rPh sb="5" eb="7">
      <t>ソクテイ</t>
    </rPh>
    <phoneticPr fontId="4"/>
  </si>
  <si>
    <t>1件・0.5時間</t>
  </si>
  <si>
    <t>1件・1時間</t>
    <rPh sb="1" eb="2">
      <t>ケン</t>
    </rPh>
    <rPh sb="4" eb="6">
      <t>ジカン</t>
    </rPh>
    <phoneticPr fontId="1"/>
  </si>
  <si>
    <t>1件(10試料)</t>
    <rPh sb="1" eb="2">
      <t>ケン</t>
    </rPh>
    <rPh sb="5" eb="7">
      <t>シリョウ</t>
    </rPh>
    <phoneticPr fontId="4"/>
  </si>
  <si>
    <t>1件(3試料)</t>
    <rPh sb="1" eb="2">
      <t>ケン</t>
    </rPh>
    <rPh sb="4" eb="6">
      <t>シリョウ</t>
    </rPh>
    <phoneticPr fontId="4"/>
  </si>
  <si>
    <t>1試験・1項目</t>
    <rPh sb="1" eb="3">
      <t>シケン</t>
    </rPh>
    <rPh sb="5" eb="7">
      <t>コウモク</t>
    </rPh>
    <phoneticPr fontId="4"/>
  </si>
  <si>
    <t>30日以内のもの1試料</t>
  </si>
  <si>
    <t>自動測定の追加・1測定</t>
    <rPh sb="0" eb="2">
      <t>ジドウ</t>
    </rPh>
    <rPh sb="2" eb="4">
      <t>ソクテイ</t>
    </rPh>
    <rPh sb="5" eb="7">
      <t>ツイカ</t>
    </rPh>
    <phoneticPr fontId="4"/>
  </si>
  <si>
    <t>1試験・1箇所(写真1枚付)</t>
    <phoneticPr fontId="2"/>
  </si>
  <si>
    <t>1時間を超え，1件1時間ごとに</t>
    <rPh sb="1" eb="3">
      <t>ジカン</t>
    </rPh>
    <rPh sb="4" eb="5">
      <t>コ</t>
    </rPh>
    <rPh sb="8" eb="9">
      <t>ケン</t>
    </rPh>
    <rPh sb="10" eb="12">
      <t>ジカン</t>
    </rPh>
    <phoneticPr fontId="1"/>
  </si>
  <si>
    <t>試験項目</t>
    <rPh sb="0" eb="4">
      <t>シケンコウモク</t>
    </rPh>
    <phoneticPr fontId="26"/>
  </si>
  <si>
    <t>実施する試験項目</t>
    <rPh sb="0" eb="2">
      <t>ジッシ</t>
    </rPh>
    <rPh sb="4" eb="8">
      <t>シケンコウモク</t>
    </rPh>
    <phoneticPr fontId="2"/>
  </si>
  <si>
    <t>https://www.itic.pref.ibaraki.jp/examination/</t>
    <phoneticPr fontId="2"/>
  </si>
  <si>
    <t>試験・分析・検査申請書</t>
    <rPh sb="0" eb="2">
      <t>シケン</t>
    </rPh>
    <rPh sb="3" eb="5">
      <t>ブンセキ</t>
    </rPh>
    <rPh sb="6" eb="8">
      <t>ケンサ</t>
    </rPh>
    <rPh sb="8" eb="11">
      <t>シンセイショ</t>
    </rPh>
    <phoneticPr fontId="2"/>
  </si>
  <si>
    <t>　次の試験（分析，検査）を依頼したいので，申請します。</t>
    <rPh sb="1" eb="2">
      <t>ツギ</t>
    </rPh>
    <rPh sb="3" eb="5">
      <t>シケン</t>
    </rPh>
    <rPh sb="6" eb="8">
      <t>ブンセキ</t>
    </rPh>
    <rPh sb="9" eb="11">
      <t>ケンサ</t>
    </rPh>
    <rPh sb="13" eb="15">
      <t>イライ</t>
    </rPh>
    <rPh sb="21" eb="23">
      <t>シンセイ</t>
    </rPh>
    <phoneticPr fontId="2"/>
  </si>
  <si>
    <t>１．試験（分析，検査）の内容</t>
    <rPh sb="2" eb="4">
      <t>シケン</t>
    </rPh>
    <rPh sb="5" eb="7">
      <t>ブンセキ</t>
    </rPh>
    <rPh sb="8" eb="10">
      <t>ケンサ</t>
    </rPh>
    <rPh sb="12" eb="14">
      <t>ナイヨウ</t>
    </rPh>
    <phoneticPr fontId="2"/>
  </si>
  <si>
    <t>２．試験（分析，検査）の目的又は事由</t>
    <rPh sb="2" eb="4">
      <t>シケン</t>
    </rPh>
    <rPh sb="5" eb="7">
      <t>ブンセキ</t>
    </rPh>
    <rPh sb="8" eb="10">
      <t>ケンサ</t>
    </rPh>
    <rPh sb="12" eb="14">
      <t>モクテキ</t>
    </rPh>
    <rPh sb="14" eb="15">
      <t>マタ</t>
    </rPh>
    <rPh sb="16" eb="18">
      <t>ジユウ</t>
    </rPh>
    <phoneticPr fontId="2"/>
  </si>
  <si>
    <t>３．試料名及び数量</t>
    <rPh sb="2" eb="4">
      <t>シリョウ</t>
    </rPh>
    <rPh sb="4" eb="5">
      <t>メイ</t>
    </rPh>
    <rPh sb="5" eb="6">
      <t>オヨ</t>
    </rPh>
    <rPh sb="7" eb="9">
      <t>スウリョウ</t>
    </rPh>
    <phoneticPr fontId="2"/>
  </si>
  <si>
    <t>試験完了日</t>
    <rPh sb="0" eb="5">
      <t>シケンカンリョウビ</t>
    </rPh>
    <phoneticPr fontId="2"/>
  </si>
  <si>
    <t>４．産地（製造地）名及び製造者名</t>
    <phoneticPr fontId="2"/>
  </si>
  <si>
    <t>５．試料の返還の要否</t>
    <phoneticPr fontId="2"/>
  </si>
  <si>
    <t>【チェックリスト】</t>
    <phoneticPr fontId="2"/>
  </si>
  <si>
    <t>①手数料使用料管理一覧のリストを作成し、一覧シートへコピー</t>
    <rPh sb="1" eb="4">
      <t>テスウリョウ</t>
    </rPh>
    <rPh sb="4" eb="7">
      <t>シヨウリョウ</t>
    </rPh>
    <rPh sb="7" eb="11">
      <t>カンリイチラン</t>
    </rPh>
    <rPh sb="16" eb="18">
      <t>サクセイ</t>
    </rPh>
    <rPh sb="20" eb="22">
      <t>イチラン</t>
    </rPh>
    <phoneticPr fontId="2"/>
  </si>
  <si>
    <t>【実施伺】本件、受諾してよろしいか。</t>
    <rPh sb="1" eb="3">
      <t>ジッシ</t>
    </rPh>
    <rPh sb="3" eb="4">
      <t>ウカガイ</t>
    </rPh>
    <rPh sb="5" eb="7">
      <t>ホンケン</t>
    </rPh>
    <rPh sb="8" eb="10">
      <t>ジュダク</t>
    </rPh>
    <phoneticPr fontId="2"/>
  </si>
  <si>
    <t>【結果通知伺】別紙のとおり結果を通知してよろしいか。</t>
    <rPh sb="1" eb="3">
      <t>ケッカ</t>
    </rPh>
    <rPh sb="3" eb="5">
      <t>ツウチ</t>
    </rPh>
    <rPh sb="5" eb="6">
      <t>ウカガイ</t>
    </rPh>
    <rPh sb="7" eb="9">
      <t>ベッシ</t>
    </rPh>
    <rPh sb="13" eb="15">
      <t>ケッカ</t>
    </rPh>
    <rPh sb="16" eb="18">
      <t>ツウチ</t>
    </rPh>
    <phoneticPr fontId="2"/>
  </si>
  <si>
    <t>E-MAIL</t>
    <phoneticPr fontId="2"/>
  </si>
  <si>
    <t>所属部署</t>
    <rPh sb="0" eb="4">
      <t>ショゾクブショ</t>
    </rPh>
    <phoneticPr fontId="2"/>
  </si>
  <si>
    <t>役職・氏名</t>
    <rPh sb="0" eb="2">
      <t>ヤクショク</t>
    </rPh>
    <rPh sb="3" eb="5">
      <t>シメイ</t>
    </rPh>
    <phoneticPr fontId="2"/>
  </si>
  <si>
    <t>（１）</t>
    <phoneticPr fontId="2"/>
  </si>
  <si>
    <t>（２）</t>
    <phoneticPr fontId="2"/>
  </si>
  <si>
    <t>（３）</t>
    <phoneticPr fontId="2"/>
  </si>
  <si>
    <t>担当者連絡先</t>
    <rPh sb="0" eb="2">
      <t>タントウ</t>
    </rPh>
    <rPh sb="2" eb="3">
      <t>シャ</t>
    </rPh>
    <rPh sb="3" eb="6">
      <t>レンラクサキ</t>
    </rPh>
    <phoneticPr fontId="2"/>
  </si>
  <si>
    <t>（４）</t>
  </si>
  <si>
    <t>○○部○○課</t>
    <rPh sb="2" eb="3">
      <t>ブ</t>
    </rPh>
    <rPh sb="5" eb="6">
      <t>カ</t>
    </rPh>
    <phoneticPr fontId="2"/>
  </si>
  <si>
    <t>主任　○○　○○</t>
    <rPh sb="0" eb="2">
      <t>シュニン</t>
    </rPh>
    <phoneticPr fontId="2"/>
  </si>
  <si>
    <t>029-293-7213</t>
    <phoneticPr fontId="2"/>
  </si>
  <si>
    <t>ＴＥＬ</t>
    <phoneticPr fontId="2"/>
  </si>
  <si>
    <t>○○　　〇個、〇個所、〇式、〇通りなど</t>
    <rPh sb="5" eb="6">
      <t>コ</t>
    </rPh>
    <rPh sb="8" eb="10">
      <t>カショ</t>
    </rPh>
    <rPh sb="12" eb="13">
      <t>シキ</t>
    </rPh>
    <rPh sb="15" eb="16">
      <t>トオ</t>
    </rPh>
    <phoneticPr fontId="2"/>
  </si>
  <si>
    <t>茨城県○○市、○○製作所</t>
    <rPh sb="0" eb="3">
      <t>イバラキケン</t>
    </rPh>
    <rPh sb="5" eb="6">
      <t>シ</t>
    </rPh>
    <rPh sb="9" eb="12">
      <t>セイサクジョ</t>
    </rPh>
    <phoneticPr fontId="2"/>
  </si>
  <si>
    <t>不要</t>
  </si>
  <si>
    <t>③非表示列を再表示</t>
    <rPh sb="1" eb="4">
      <t>ヒヒョウジ</t>
    </rPh>
    <rPh sb="4" eb="5">
      <t>レツ</t>
    </rPh>
    <rPh sb="6" eb="9">
      <t>サイヒョウジ</t>
    </rPh>
    <phoneticPr fontId="2"/>
  </si>
  <si>
    <t>③</t>
    <phoneticPr fontId="2"/>
  </si>
  <si>
    <t>④ファイル⇒オプション⇒リボンのユーザー設定⇒開発に✔</t>
    <rPh sb="20" eb="22">
      <t>セッテイ</t>
    </rPh>
    <rPh sb="23" eb="25">
      <t>カイハツ</t>
    </rPh>
    <phoneticPr fontId="2"/>
  </si>
  <si>
    <t>④</t>
    <phoneticPr fontId="2"/>
  </si>
  <si>
    <t>⑤</t>
    <phoneticPr fontId="2"/>
  </si>
  <si>
    <t>⑤挿入したい場所で、開発タブの挿入⇒チェックボックスを選択</t>
    <rPh sb="1" eb="3">
      <t>ソウニュウ</t>
    </rPh>
    <rPh sb="6" eb="8">
      <t>バショ</t>
    </rPh>
    <rPh sb="10" eb="12">
      <t>カイハツ</t>
    </rPh>
    <rPh sb="15" eb="17">
      <t>ソウニュウ</t>
    </rPh>
    <rPh sb="27" eb="29">
      <t>センタク</t>
    </rPh>
    <phoneticPr fontId="2"/>
  </si>
  <si>
    <t>⑥チェックボックス横の文字を削除</t>
    <rPh sb="9" eb="10">
      <t>ヨコ</t>
    </rPh>
    <rPh sb="11" eb="13">
      <t>モジ</t>
    </rPh>
    <rPh sb="14" eb="16">
      <t>サクジョ</t>
    </rPh>
    <phoneticPr fontId="2"/>
  </si>
  <si>
    <t>⑥</t>
    <phoneticPr fontId="2"/>
  </si>
  <si>
    <t>⑦チェックボックスを選択したまま、図形の書式タブ⇒配置⇒枠線に合わせる</t>
    <rPh sb="10" eb="12">
      <t>センタク</t>
    </rPh>
    <rPh sb="17" eb="19">
      <t>ズケイ</t>
    </rPh>
    <rPh sb="20" eb="22">
      <t>ショシキ</t>
    </rPh>
    <rPh sb="25" eb="27">
      <t>ハイチ</t>
    </rPh>
    <rPh sb="28" eb="30">
      <t>ワクセン</t>
    </rPh>
    <rPh sb="31" eb="32">
      <t>ア</t>
    </rPh>
    <phoneticPr fontId="2"/>
  </si>
  <si>
    <t>⑦</t>
    <phoneticPr fontId="2"/>
  </si>
  <si>
    <t>⑧チェックボックスを選択したまま右クリック⇒コントロールの書式設定⇒チェックボックスの右隣のセルをクリック</t>
    <rPh sb="10" eb="12">
      <t>センタク</t>
    </rPh>
    <rPh sb="16" eb="17">
      <t>ミギ</t>
    </rPh>
    <rPh sb="29" eb="31">
      <t>ショシキ</t>
    </rPh>
    <rPh sb="31" eb="33">
      <t>セッテイ</t>
    </rPh>
    <rPh sb="43" eb="44">
      <t>ミギ</t>
    </rPh>
    <rPh sb="44" eb="45">
      <t>トナリ</t>
    </rPh>
    <phoneticPr fontId="2"/>
  </si>
  <si>
    <t>⑧</t>
    <phoneticPr fontId="2"/>
  </si>
  <si>
    <t>⑨</t>
    <phoneticPr fontId="2"/>
  </si>
  <si>
    <t>【留意事項】</t>
    <rPh sb="1" eb="5">
      <t>リュウイジコウ</t>
    </rPh>
    <phoneticPr fontId="2"/>
  </si>
  <si>
    <t>項目削除により行を削除した場合、チェックボックスだけ残ってしまうため、チェックボックスとリンクされているセルを確認のうえ、削除すること。</t>
    <rPh sb="0" eb="4">
      <t>コウモクサクジョ</t>
    </rPh>
    <rPh sb="7" eb="8">
      <t>ギョウ</t>
    </rPh>
    <rPh sb="9" eb="11">
      <t>サクジョ</t>
    </rPh>
    <rPh sb="13" eb="15">
      <t>バアイ</t>
    </rPh>
    <rPh sb="26" eb="27">
      <t>ノコ</t>
    </rPh>
    <rPh sb="55" eb="57">
      <t>カクニン</t>
    </rPh>
    <rPh sb="61" eb="63">
      <t>サクジョ</t>
    </rPh>
    <phoneticPr fontId="2"/>
  </si>
  <si>
    <t>原子吸光分析によるもの</t>
    <phoneticPr fontId="2"/>
  </si>
  <si>
    <t>塩水噴霧試験等（複合サイクル機によるもの）</t>
    <rPh sb="8" eb="10">
      <t>フクゴウ</t>
    </rPh>
    <rPh sb="14" eb="15">
      <t>キ</t>
    </rPh>
    <phoneticPr fontId="26"/>
  </si>
  <si>
    <t>塩水噴霧試験等（卓上塩水噴霧試験機によるもの）</t>
    <rPh sb="8" eb="10">
      <t>タクジョウ</t>
    </rPh>
    <rPh sb="10" eb="12">
      <t>エンスイ</t>
    </rPh>
    <rPh sb="12" eb="14">
      <t>フンム</t>
    </rPh>
    <rPh sb="14" eb="16">
      <t>シケン</t>
    </rPh>
    <rPh sb="16" eb="17">
      <t>キ</t>
    </rPh>
    <phoneticPr fontId="26"/>
  </si>
  <si>
    <t>塩水噴霧試験等（塩水噴霧試験機によるもの）</t>
    <rPh sb="8" eb="15">
      <t>エンスイフンムシケンキ</t>
    </rPh>
    <phoneticPr fontId="26"/>
  </si>
  <si>
    <t>引っかき硬度･鉛筆法</t>
    <phoneticPr fontId="2"/>
  </si>
  <si>
    <t>付着性･クロスカット法</t>
    <phoneticPr fontId="2"/>
  </si>
  <si>
    <t>解析シミュレーション･CAE_設定</t>
    <phoneticPr fontId="26"/>
  </si>
  <si>
    <t>解析シミュレーション･CAE_計算</t>
    <phoneticPr fontId="26"/>
  </si>
  <si>
    <t>模型試作･CAM_設定</t>
    <phoneticPr fontId="26"/>
  </si>
  <si>
    <t>模型試作･CAM_加工</t>
    <phoneticPr fontId="26"/>
  </si>
  <si>
    <t>3Dプリンタ熱溶解積層法_設定</t>
    <rPh sb="13" eb="15">
      <t>セッテイ</t>
    </rPh>
    <phoneticPr fontId="26"/>
  </si>
  <si>
    <t>3Dプリンタ熱溶解積層法_樹脂造形</t>
    <rPh sb="13" eb="17">
      <t>ジュシゾウケイ</t>
    </rPh>
    <phoneticPr fontId="26"/>
  </si>
  <si>
    <t>3Dプリンタ熱溶解積層法_FRP造形</t>
    <rPh sb="16" eb="18">
      <t>ゾウケイ</t>
    </rPh>
    <phoneticPr fontId="26"/>
  </si>
  <si>
    <t>三次元デジタイザによるもの_形状測定</t>
    <rPh sb="14" eb="18">
      <t>ケイジョウソクテイ</t>
    </rPh>
    <phoneticPr fontId="26"/>
  </si>
  <si>
    <t>三次元デジタイザによるもの_データ処理</t>
    <rPh sb="17" eb="19">
      <t>ショリ</t>
    </rPh>
    <phoneticPr fontId="26"/>
  </si>
  <si>
    <t>電磁界解析･CAE</t>
    <rPh sb="0" eb="5">
      <t>デンジカイカイセキ</t>
    </rPh>
    <phoneticPr fontId="26"/>
  </si>
  <si>
    <t>電磁界解析･CAE_設定</t>
  </si>
  <si>
    <t>電磁界解析･CAE_計算</t>
    <phoneticPr fontId="26"/>
  </si>
  <si>
    <t>3Dモデリングマシン</t>
    <phoneticPr fontId="26"/>
  </si>
  <si>
    <t>3Dモデリングマシン_設定</t>
    <rPh sb="11" eb="13">
      <t>セッテイ</t>
    </rPh>
    <phoneticPr fontId="26"/>
  </si>
  <si>
    <t>3Dモデリングマシン_造形</t>
    <rPh sb="11" eb="13">
      <t>ゾウケイ</t>
    </rPh>
    <phoneticPr fontId="26"/>
  </si>
  <si>
    <t>立体造形装置_設定</t>
    <rPh sb="7" eb="9">
      <t>セッテイ</t>
    </rPh>
    <phoneticPr fontId="26"/>
  </si>
  <si>
    <t>立体造形装置_造形</t>
    <rPh sb="7" eb="9">
      <t>ゾウケイ</t>
    </rPh>
    <phoneticPr fontId="26"/>
  </si>
  <si>
    <t>電気計測（抵抗計によるもの）</t>
    <rPh sb="0" eb="2">
      <t>デンキ</t>
    </rPh>
    <rPh sb="2" eb="4">
      <t>ケイソク</t>
    </rPh>
    <rPh sb="5" eb="8">
      <t>テイコウケイ</t>
    </rPh>
    <phoneticPr fontId="26"/>
  </si>
  <si>
    <t>電気計測（デジタルマルチメータによるもの）</t>
    <phoneticPr fontId="26"/>
  </si>
  <si>
    <t>水分量測定（加熱乾燥法によるもの）</t>
    <rPh sb="0" eb="3">
      <t>スイブンリョウ</t>
    </rPh>
    <rPh sb="3" eb="5">
      <t>ソクテイ</t>
    </rPh>
    <rPh sb="6" eb="8">
      <t>カネツ</t>
    </rPh>
    <rPh sb="8" eb="11">
      <t>カンソウホウ</t>
    </rPh>
    <phoneticPr fontId="26"/>
  </si>
  <si>
    <t>水分量測定（赤外線水分計によるもの）</t>
    <rPh sb="0" eb="3">
      <t>スイブンリョウ</t>
    </rPh>
    <rPh sb="3" eb="5">
      <t>ソクテイ</t>
    </rPh>
    <rPh sb="6" eb="9">
      <t>セキガイセン</t>
    </rPh>
    <rPh sb="9" eb="12">
      <t>スイブンケイ</t>
    </rPh>
    <phoneticPr fontId="26"/>
  </si>
  <si>
    <t>グルコース分析</t>
    <rPh sb="5" eb="7">
      <t>ブンセキ</t>
    </rPh>
    <phoneticPr fontId="26"/>
  </si>
  <si>
    <t>デジタル糖度計による比重測定</t>
    <rPh sb="4" eb="7">
      <t>トウドケイ</t>
    </rPh>
    <rPh sb="10" eb="14">
      <t>ヒジュウソクテイ</t>
    </rPh>
    <phoneticPr fontId="26"/>
  </si>
  <si>
    <t>振動式密度計による測定</t>
    <rPh sb="0" eb="6">
      <t>シンドウシキミツドケイ</t>
    </rPh>
    <rPh sb="9" eb="11">
      <t>ソクテイ</t>
    </rPh>
    <phoneticPr fontId="26"/>
  </si>
  <si>
    <t>1試料</t>
    <rPh sb="1" eb="3">
      <t>シリョウ</t>
    </rPh>
    <phoneticPr fontId="2"/>
  </si>
  <si>
    <t>1試験・1測定</t>
    <rPh sb="1" eb="3">
      <t>シケン</t>
    </rPh>
    <rPh sb="5" eb="7">
      <t>ソクテイ</t>
    </rPh>
    <phoneticPr fontId="2"/>
  </si>
  <si>
    <t>1試料・1項目</t>
    <phoneticPr fontId="2"/>
  </si>
  <si>
    <t>その他</t>
    <rPh sb="2" eb="3">
      <t>タ</t>
    </rPh>
    <phoneticPr fontId="2"/>
  </si>
  <si>
    <t>成績書交付申請書</t>
    <rPh sb="0" eb="3">
      <t>セイセキショ</t>
    </rPh>
    <rPh sb="3" eb="5">
      <t>コウフ</t>
    </rPh>
    <rPh sb="5" eb="8">
      <t>シンセイショ</t>
    </rPh>
    <phoneticPr fontId="2"/>
  </si>
  <si>
    <t>１　試験等の内容</t>
    <rPh sb="2" eb="5">
      <t>シケントウ</t>
    </rPh>
    <rPh sb="6" eb="8">
      <t>ナイヨウ</t>
    </rPh>
    <phoneticPr fontId="2"/>
  </si>
  <si>
    <t>（２）試験の目的又は事由</t>
    <rPh sb="3" eb="5">
      <t>シケン</t>
    </rPh>
    <rPh sb="6" eb="8">
      <t>モクテキ</t>
    </rPh>
    <rPh sb="8" eb="9">
      <t>マタ</t>
    </rPh>
    <rPh sb="10" eb="12">
      <t>ジユウ</t>
    </rPh>
    <phoneticPr fontId="2"/>
  </si>
  <si>
    <t>（３）材料又は試料の名称及び数量</t>
    <rPh sb="3" eb="5">
      <t>ザイリョウ</t>
    </rPh>
    <rPh sb="5" eb="6">
      <t>マタ</t>
    </rPh>
    <rPh sb="7" eb="9">
      <t>シリョウ</t>
    </rPh>
    <rPh sb="10" eb="12">
      <t>メイショウ</t>
    </rPh>
    <rPh sb="12" eb="13">
      <t>オヨ</t>
    </rPh>
    <rPh sb="14" eb="16">
      <t>スウリョウ</t>
    </rPh>
    <phoneticPr fontId="2"/>
  </si>
  <si>
    <t>（４）産地（製造地）名及び製造者名</t>
    <phoneticPr fontId="2"/>
  </si>
  <si>
    <t>（５）試験等の方法</t>
    <rPh sb="3" eb="6">
      <t>シケントウ</t>
    </rPh>
    <rPh sb="7" eb="9">
      <t>ホウホウ</t>
    </rPh>
    <phoneticPr fontId="2"/>
  </si>
  <si>
    <t>（６）その他必要事項</t>
    <rPh sb="5" eb="6">
      <t>タ</t>
    </rPh>
    <rPh sb="6" eb="10">
      <t>ヒツヨウジコウ</t>
    </rPh>
    <phoneticPr fontId="2"/>
  </si>
  <si>
    <t>２　成績書の交付を必要とする理由</t>
    <rPh sb="2" eb="5">
      <t>セイセキショ</t>
    </rPh>
    <rPh sb="6" eb="8">
      <t>コウフ</t>
    </rPh>
    <rPh sb="9" eb="11">
      <t>ヒツヨウ</t>
    </rPh>
    <rPh sb="14" eb="16">
      <t>リユウ</t>
    </rPh>
    <phoneticPr fontId="2"/>
  </si>
  <si>
    <t>○交付を希望される枚数をご記入下さい</t>
    <rPh sb="1" eb="3">
      <t>コウフ</t>
    </rPh>
    <rPh sb="4" eb="6">
      <t>キボウ</t>
    </rPh>
    <rPh sb="9" eb="11">
      <t>マイスウ</t>
    </rPh>
    <rPh sb="13" eb="15">
      <t>キニュウ</t>
    </rPh>
    <rPh sb="15" eb="16">
      <t>クダ</t>
    </rPh>
    <phoneticPr fontId="2"/>
  </si>
  <si>
    <t>通</t>
    <rPh sb="0" eb="1">
      <t>ツウ</t>
    </rPh>
    <phoneticPr fontId="2"/>
  </si>
  <si>
    <t>内容</t>
    <rPh sb="0" eb="2">
      <t>ナイヨウ</t>
    </rPh>
    <phoneticPr fontId="2"/>
  </si>
  <si>
    <t>担当</t>
    <rPh sb="0" eb="2">
      <t>タントウ</t>
    </rPh>
    <phoneticPr fontId="2"/>
  </si>
  <si>
    <t>単位</t>
    <rPh sb="0" eb="2">
      <t>タンイ</t>
    </rPh>
    <phoneticPr fontId="2"/>
  </si>
  <si>
    <t>単価</t>
    <rPh sb="0" eb="2">
      <t>タンカ</t>
    </rPh>
    <phoneticPr fontId="2"/>
  </si>
  <si>
    <t>枚数</t>
    <rPh sb="0" eb="2">
      <t>マイスウ</t>
    </rPh>
    <phoneticPr fontId="2"/>
  </si>
  <si>
    <t>金額</t>
    <rPh sb="0" eb="2">
      <t>キンガク</t>
    </rPh>
    <phoneticPr fontId="2"/>
  </si>
  <si>
    <t>成績書交付</t>
    <rPh sb="0" eb="3">
      <t>セイセキショ</t>
    </rPh>
    <rPh sb="3" eb="5">
      <t>コウフ</t>
    </rPh>
    <phoneticPr fontId="2"/>
  </si>
  <si>
    <t>１通</t>
    <rPh sb="1" eb="2">
      <t>ツウ</t>
    </rPh>
    <phoneticPr fontId="2"/>
  </si>
  <si>
    <t>（</t>
    <phoneticPr fontId="2"/>
  </si>
  <si>
    <t>）</t>
    <phoneticPr fontId="2"/>
  </si>
  <si>
    <t>私が、</t>
    <rPh sb="0" eb="1">
      <t>ワタシ</t>
    </rPh>
    <phoneticPr fontId="2"/>
  </si>
  <si>
    <t>付けで依頼した試験等に係る成績書を交付願いたく申請します。</t>
  </si>
  <si>
    <t>社内評価で必要なため</t>
    <rPh sb="0" eb="2">
      <t>シャナイ</t>
    </rPh>
    <rPh sb="2" eb="4">
      <t>ヒョウカ</t>
    </rPh>
    <rPh sb="5" eb="7">
      <t>ヒツヨウ</t>
    </rPh>
    <phoneticPr fontId="2"/>
  </si>
  <si>
    <t>特になし</t>
    <rPh sb="0" eb="1">
      <t>トク</t>
    </rPh>
    <phoneticPr fontId="2"/>
  </si>
  <si>
    <t>（１）試験等の種類及び内容</t>
    <rPh sb="3" eb="5">
      <t>シケン</t>
    </rPh>
    <rPh sb="5" eb="6">
      <t>トウ</t>
    </rPh>
    <rPh sb="7" eb="9">
      <t>シュルイ</t>
    </rPh>
    <rPh sb="9" eb="10">
      <t>オヨ</t>
    </rPh>
    <rPh sb="11" eb="13">
      <t>ナイヨウ</t>
    </rPh>
    <phoneticPr fontId="2"/>
  </si>
  <si>
    <t>疲労試験機によるもの</t>
    <rPh sb="0" eb="5">
      <t>ヒロウシケンキ</t>
    </rPh>
    <phoneticPr fontId="2"/>
  </si>
  <si>
    <t>※本記入例を参考に試験・分析・検査申請書（別シート）に記入願います</t>
    <rPh sb="1" eb="2">
      <t>ホン</t>
    </rPh>
    <rPh sb="2" eb="4">
      <t>キニュウ</t>
    </rPh>
    <rPh sb="4" eb="5">
      <t>レイ</t>
    </rPh>
    <rPh sb="6" eb="8">
      <t>サンコウ</t>
    </rPh>
    <rPh sb="9" eb="11">
      <t>シケン</t>
    </rPh>
    <rPh sb="12" eb="14">
      <t>ブンセキ</t>
    </rPh>
    <rPh sb="15" eb="17">
      <t>ケンサ</t>
    </rPh>
    <rPh sb="17" eb="20">
      <t>シンセイショ</t>
    </rPh>
    <rPh sb="21" eb="22">
      <t>ベツ</t>
    </rPh>
    <rPh sb="27" eb="30">
      <t>キニュウネガ</t>
    </rPh>
    <phoneticPr fontId="2"/>
  </si>
  <si>
    <t>※本記入例を参考に成績書交付申請書（別シート）に記入願います</t>
    <rPh sb="1" eb="2">
      <t>ホン</t>
    </rPh>
    <rPh sb="2" eb="4">
      <t>キニュウ</t>
    </rPh>
    <rPh sb="4" eb="5">
      <t>レイ</t>
    </rPh>
    <rPh sb="6" eb="8">
      <t>サンコウ</t>
    </rPh>
    <rPh sb="9" eb="12">
      <t>セイセキショ</t>
    </rPh>
    <rPh sb="12" eb="14">
      <t>コウフ</t>
    </rPh>
    <rPh sb="14" eb="17">
      <t>シンセイショ</t>
    </rPh>
    <rPh sb="18" eb="19">
      <t>ベツ</t>
    </rPh>
    <rPh sb="24" eb="27">
      <t>キニュウネガ</t>
    </rPh>
    <phoneticPr fontId="2"/>
  </si>
  <si>
    <t>富田</t>
    <rPh sb="0" eb="2">
      <t>トミタ</t>
    </rPh>
    <phoneticPr fontId="65"/>
  </si>
  <si>
    <t>小松</t>
    <rPh sb="0" eb="2">
      <t>コマツ</t>
    </rPh>
    <phoneticPr fontId="65"/>
  </si>
  <si>
    <t>平山</t>
    <rPh sb="0" eb="2">
      <t>ヒラヤマ</t>
    </rPh>
    <phoneticPr fontId="65"/>
  </si>
  <si>
    <t>浅野</t>
    <rPh sb="0" eb="2">
      <t>アサノ</t>
    </rPh>
    <phoneticPr fontId="26"/>
  </si>
  <si>
    <t>吉浦</t>
    <rPh sb="0" eb="2">
      <t>ヨシウラ</t>
    </rPh>
    <phoneticPr fontId="65"/>
  </si>
  <si>
    <t>岩佐</t>
    <rPh sb="0" eb="2">
      <t>イワサ</t>
    </rPh>
    <phoneticPr fontId="65"/>
  </si>
  <si>
    <t>中川</t>
    <rPh sb="0" eb="2">
      <t>ナカガワ</t>
    </rPh>
    <phoneticPr fontId="26"/>
  </si>
  <si>
    <t>新木</t>
    <rPh sb="0" eb="2">
      <t>アラキ</t>
    </rPh>
    <phoneticPr fontId="65"/>
  </si>
  <si>
    <t>國谷</t>
    <rPh sb="0" eb="2">
      <t>クニヤ</t>
    </rPh>
    <phoneticPr fontId="65"/>
  </si>
  <si>
    <t>稲葉</t>
    <rPh sb="0" eb="2">
      <t>イナバ</t>
    </rPh>
    <phoneticPr fontId="65"/>
  </si>
  <si>
    <t>杉浦</t>
    <rPh sb="0" eb="2">
      <t>スギウラ</t>
    </rPh>
    <phoneticPr fontId="65"/>
  </si>
  <si>
    <t>吉田</t>
    <rPh sb="0" eb="2">
      <t>ヨシダ</t>
    </rPh>
    <phoneticPr fontId="65"/>
  </si>
  <si>
    <t>澤畠</t>
    <rPh sb="0" eb="2">
      <t>サワハタ</t>
    </rPh>
    <phoneticPr fontId="65"/>
  </si>
  <si>
    <t>　</t>
    <phoneticPr fontId="2"/>
  </si>
  <si>
    <t>絶縁耐圧試験_</t>
    <rPh sb="0" eb="2">
      <t>ゼツエン</t>
    </rPh>
    <rPh sb="2" eb="4">
      <t>タイアツ</t>
    </rPh>
    <rPh sb="4" eb="6">
      <t>シケン</t>
    </rPh>
    <phoneticPr fontId="26"/>
  </si>
  <si>
    <t>ノイズ耐性試験_</t>
    <phoneticPr fontId="2"/>
  </si>
  <si>
    <t>RFイミュニティ試験_</t>
    <phoneticPr fontId="2"/>
  </si>
  <si>
    <t>EMI試験_</t>
    <phoneticPr fontId="2"/>
  </si>
  <si>
    <t>模擬スマート工場を利用した動作検証_</t>
    <rPh sb="0" eb="2">
      <t>モギ</t>
    </rPh>
    <rPh sb="6" eb="8">
      <t>コウジョウ</t>
    </rPh>
    <rPh sb="9" eb="11">
      <t>リヨウ</t>
    </rPh>
    <rPh sb="13" eb="17">
      <t>ドウサケンショウ</t>
    </rPh>
    <phoneticPr fontId="29"/>
  </si>
  <si>
    <t>模擬スマート工場用プログラム作成_</t>
    <rPh sb="0" eb="2">
      <t>モギ</t>
    </rPh>
    <rPh sb="6" eb="8">
      <t>コウジョウ</t>
    </rPh>
    <rPh sb="8" eb="9">
      <t>ヨウ</t>
    </rPh>
    <rPh sb="14" eb="16">
      <t>サクセイ</t>
    </rPh>
    <phoneticPr fontId="26"/>
  </si>
  <si>
    <t>撮像検証システムによるもの_</t>
    <rPh sb="0" eb="4">
      <t>サツゾウケンショウ</t>
    </rPh>
    <phoneticPr fontId="26"/>
  </si>
  <si>
    <t>抗菌試験_</t>
    <phoneticPr fontId="2"/>
  </si>
  <si>
    <t>保存試験_</t>
    <phoneticPr fontId="2"/>
  </si>
  <si>
    <t>官能検査_</t>
    <phoneticPr fontId="2"/>
  </si>
  <si>
    <t>職員派遣_</t>
    <rPh sb="0" eb="4">
      <t>ショクインハケン</t>
    </rPh>
    <phoneticPr fontId="26"/>
  </si>
  <si>
    <t>バージョン情報</t>
    <rPh sb="5" eb="7">
      <t>ジョウホウ</t>
    </rPh>
    <phoneticPr fontId="2"/>
  </si>
  <si>
    <t>澱粉糊化特性測定試験</t>
    <phoneticPr fontId="26"/>
  </si>
  <si>
    <t>シャルピー衝撃試験</t>
    <rPh sb="5" eb="9">
      <t>ショウゲキシケン</t>
    </rPh>
    <phoneticPr fontId="29"/>
  </si>
  <si>
    <t>1件(5試料)</t>
    <rPh sb="1" eb="2">
      <t>ケン</t>
    </rPh>
    <phoneticPr fontId="4"/>
  </si>
  <si>
    <t>代表取締役　茨城　太郎</t>
    <rPh sb="0" eb="5">
      <t>ダイヒョウトリシマリヤク</t>
    </rPh>
    <rPh sb="6" eb="8">
      <t>イバラキ</t>
    </rPh>
    <rPh sb="9" eb="11">
      <t>タロウ</t>
    </rPh>
    <phoneticPr fontId="2"/>
  </si>
  <si>
    <t>電気計測（抵抗計によるもの）_</t>
    <rPh sb="0" eb="4">
      <t>デンキケイソク</t>
    </rPh>
    <rPh sb="5" eb="8">
      <t>テイコウケイ</t>
    </rPh>
    <phoneticPr fontId="26"/>
  </si>
  <si>
    <t>××××＠○○○○.jp</t>
    <phoneticPr fontId="2"/>
  </si>
  <si>
    <t>コードNo</t>
    <phoneticPr fontId="2"/>
  </si>
  <si>
    <t>区分</t>
    <rPh sb="0" eb="2">
      <t>クブン</t>
    </rPh>
    <phoneticPr fontId="2"/>
  </si>
  <si>
    <t>試験単価</t>
    <rPh sb="0" eb="2">
      <t>シケン</t>
    </rPh>
    <rPh sb="2" eb="3">
      <t>タン</t>
    </rPh>
    <rPh sb="3" eb="4">
      <t>アタイ</t>
    </rPh>
    <phoneticPr fontId="2"/>
  </si>
  <si>
    <t>件数</t>
    <rPh sb="0" eb="2">
      <t>ケンスウ</t>
    </rPh>
    <phoneticPr fontId="2"/>
  </si>
  <si>
    <t>金 額</t>
    <rPh sb="0" eb="1">
      <t>キン</t>
    </rPh>
    <rPh sb="2" eb="3">
      <t>ガク</t>
    </rPh>
    <phoneticPr fontId="2"/>
  </si>
  <si>
    <t>確 認 者</t>
    <phoneticPr fontId="2"/>
  </si>
  <si>
    <t>手数料
【税込み】</t>
    <rPh sb="0" eb="3">
      <t>テスウリョウ</t>
    </rPh>
    <rPh sb="5" eb="7">
      <t>ゼイコ</t>
    </rPh>
    <phoneticPr fontId="2"/>
  </si>
  <si>
    <t>領収月日</t>
    <rPh sb="0" eb="2">
      <t>リョウシュウ</t>
    </rPh>
    <rPh sb="2" eb="4">
      <t>ガッピ</t>
    </rPh>
    <phoneticPr fontId="2"/>
  </si>
  <si>
    <t>領収番号</t>
    <rPh sb="0" eb="2">
      <t>リョウシュウ</t>
    </rPh>
    <rPh sb="2" eb="4">
      <t>バンゴウ</t>
    </rPh>
    <phoneticPr fontId="2"/>
  </si>
  <si>
    <t>今日の日付(参考）</t>
    <rPh sb="0" eb="2">
      <t>キョウ</t>
    </rPh>
    <rPh sb="3" eb="5">
      <t>ヒヅケ</t>
    </rPh>
    <rPh sb="6" eb="8">
      <t>サンコウ</t>
    </rPh>
    <phoneticPr fontId="2"/>
  </si>
  <si>
    <t>ver.8（R8.4.1）</t>
    <phoneticPr fontId="2"/>
  </si>
  <si>
    <t>1時間</t>
    <phoneticPr fontId="1"/>
  </si>
  <si>
    <t>熱処理等（雰囲気炉によるもの）</t>
    <rPh sb="0" eb="4">
      <t>ネツショリトウ</t>
    </rPh>
    <rPh sb="5" eb="9">
      <t>フンイキロ</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</si>
</sst>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411]e;@"/>
    <numFmt numFmtId="177" formatCode="0_);[Red]\(0\)"/>
    <numFmt numFmtId="178" formatCode="#,###&quot; 件&quot;"/>
    <numFmt numFmtId="179" formatCode="#,##0&quot;円&quot;"/>
    <numFmt numFmtId="180" formatCode="#,##0_ &quot;円&quot;"/>
    <numFmt numFmtId="181" formatCode="0_ "/>
    <numFmt numFmtId="182" formatCode="#,##0&quot;月&quot;"/>
    <numFmt numFmtId="183" formatCode="#,##0&quot;日&quot;"/>
    <numFmt numFmtId="184" formatCode="&quot;申&quot;&quot;請&quot;&quot;件&quot;&quot;数&quot;\ \ &quot;合&quot;&quot;計&quot;\ ##0\ &quot;件&quot;"/>
    <numFmt numFmtId="185" formatCode="&quot;令&quot;&quot;和&quot;##0&quot;年&quot;"/>
    <numFmt numFmtId="186" formatCode="[White]&quot;減免率&quot;0%"/>
    <numFmt numFmtId="187" formatCode="0_ ;[Red]\-0\ "/>
    <numFmt numFmtId="188" formatCode="&quot;実施する試験項目の合計 &quot;##0&quot; 件&quot;"/>
  </numFmts>
  <fonts count="80">
    <font>
      <sz val="11"/>
      <name val="ＭＳ Ｐゴシック"/>
      <family val="3"/>
      <charset val="128"/>
    </font>
    <font>
      <sz val="11"/>
      <name val="ＭＳ Ｐゴシック"/>
      <family val="3"/>
      <charset val="128"/>
    </font>
    <font>
      <sz val="6"/>
      <name val="ＭＳ Ｐゴシック"/>
      <family val="3"/>
      <charset val="128"/>
    </font>
    <font>
      <sz val="18"/>
      <name val="ＭＳ Ｐ明朝"/>
      <family val="1"/>
      <charset val="128"/>
    </font>
    <font>
      <sz val="24"/>
      <name val="ＭＳ Ｐゴシック"/>
      <family val="3"/>
      <charset val="128"/>
    </font>
    <font>
      <sz val="12"/>
      <name val="ＭＳ Ｐ明朝"/>
      <family val="1"/>
      <charset val="128"/>
    </font>
    <font>
      <sz val="11"/>
      <name val="ＭＳ Ｐ明朝"/>
      <family val="1"/>
      <charset val="128"/>
    </font>
    <font>
      <sz val="16"/>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18"/>
      <name val="ＭＳ Ｐゴシック"/>
      <family val="3"/>
      <charset val="128"/>
    </font>
    <font>
      <sz val="12"/>
      <name val="ＭＳ Ｐゴシック"/>
      <family val="3"/>
      <charset val="128"/>
    </font>
    <font>
      <sz val="20"/>
      <name val="ＭＳ Ｐ明朝"/>
      <family val="1"/>
      <charset val="128"/>
    </font>
    <font>
      <sz val="10"/>
      <name val="ＭＳ Ｐゴシック"/>
      <family val="3"/>
      <charset val="128"/>
    </font>
    <font>
      <sz val="14"/>
      <name val="ＭＳ Ｐゴシック"/>
      <family val="3"/>
      <charset val="128"/>
      <scheme val="minor"/>
    </font>
    <font>
      <sz val="10"/>
      <name val="ＭＳ Ｐゴシック"/>
      <family val="3"/>
      <charset val="128"/>
      <scheme val="minor"/>
    </font>
    <font>
      <sz val="11"/>
      <name val="ＪＳゴシック"/>
      <family val="3"/>
      <charset val="128"/>
    </font>
    <font>
      <sz val="15"/>
      <name val="ＭＳ Ｐゴシック"/>
      <family val="3"/>
      <charset val="128"/>
    </font>
    <font>
      <sz val="15"/>
      <name val="ＭＳ Ｐ明朝"/>
      <family val="1"/>
      <charset val="128"/>
    </font>
    <font>
      <b/>
      <sz val="11"/>
      <name val="ＭＳ Ｐゴシック"/>
      <family val="3"/>
      <charset val="128"/>
    </font>
    <font>
      <b/>
      <sz val="11"/>
      <color rgb="FFFF0000"/>
      <name val="ＭＳ Ｐゴシック"/>
      <family val="3"/>
      <charset val="128"/>
    </font>
    <font>
      <b/>
      <sz val="10"/>
      <name val="ＭＳ Ｐゴシック"/>
      <family val="3"/>
      <charset val="128"/>
    </font>
    <font>
      <b/>
      <sz val="12"/>
      <name val="ＭＳ Ｐゴシック"/>
      <family val="3"/>
      <charset val="128"/>
    </font>
    <font>
      <b/>
      <sz val="9"/>
      <color indexed="81"/>
      <name val="ＭＳ Ｐゴシック"/>
      <family val="3"/>
      <charset val="128"/>
    </font>
    <font>
      <sz val="10"/>
      <name val="ＭＳ ゴシック"/>
      <family val="3"/>
      <charset val="128"/>
    </font>
    <font>
      <sz val="6"/>
      <name val="ＭＳ ゴシック"/>
      <family val="3"/>
      <charset val="128"/>
    </font>
    <font>
      <sz val="10"/>
      <color theme="1"/>
      <name val="ＭＳ ゴシック"/>
      <family val="3"/>
      <charset val="128"/>
    </font>
    <font>
      <sz val="10"/>
      <color rgb="FFFF0000"/>
      <name val="ＭＳ ゴシック"/>
      <family val="3"/>
      <charset val="128"/>
    </font>
    <font>
      <b/>
      <sz val="11"/>
      <color indexed="52"/>
      <name val="ＭＳ Ｐゴシック"/>
      <family val="3"/>
      <charset val="128"/>
    </font>
    <font>
      <b/>
      <sz val="9"/>
      <color indexed="81"/>
      <name val="MS P ゴシック"/>
      <family val="3"/>
      <charset val="128"/>
    </font>
    <font>
      <sz val="9"/>
      <color indexed="81"/>
      <name val="MS P ゴシック"/>
      <family val="3"/>
      <charset val="128"/>
    </font>
    <font>
      <sz val="22"/>
      <name val="ＭＳ Ｐゴシック"/>
      <family val="3"/>
      <charset val="128"/>
    </font>
    <font>
      <b/>
      <sz val="16"/>
      <name val="ＭＳ Ｐ明朝"/>
      <family val="1"/>
      <charset val="128"/>
    </font>
    <font>
      <b/>
      <sz val="20"/>
      <name val="ＭＳ Ｐ明朝"/>
      <family val="1"/>
      <charset val="128"/>
    </font>
    <font>
      <b/>
      <sz val="14"/>
      <name val="ＭＳ ゴシック"/>
      <family val="3"/>
      <charset val="128"/>
    </font>
    <font>
      <sz val="20"/>
      <name val="ＭＳ Ｐゴシック"/>
      <family val="3"/>
      <charset val="128"/>
    </font>
    <font>
      <sz val="8"/>
      <name val="ＭＳ Ｐゴシック"/>
      <family val="3"/>
      <charset val="128"/>
    </font>
    <font>
      <sz val="14"/>
      <name val="ＭＳ 明朝"/>
      <family val="1"/>
      <charset val="128"/>
    </font>
    <font>
      <b/>
      <sz val="16"/>
      <name val="ＭＳ ゴシック"/>
      <family val="3"/>
      <charset val="128"/>
    </font>
    <font>
      <sz val="11"/>
      <color rgb="FFFF0000"/>
      <name val="ＭＳ Ｐゴシック"/>
      <family val="3"/>
      <charset val="128"/>
    </font>
    <font>
      <sz val="9"/>
      <color theme="0" tint="-0.499984740745262"/>
      <name val="ＭＳ ゴシック"/>
      <family val="3"/>
      <charset val="128"/>
    </font>
    <font>
      <sz val="10"/>
      <color theme="0" tint="-0.499984740745262"/>
      <name val="ＭＳ ゴシック"/>
      <family val="3"/>
      <charset val="128"/>
    </font>
    <font>
      <sz val="10"/>
      <color theme="0" tint="-0.499984740745262"/>
      <name val="ＭＳ Ｐゴシック"/>
      <family val="3"/>
      <charset val="128"/>
    </font>
    <font>
      <sz val="14"/>
      <color theme="0" tint="-0.499984740745262"/>
      <name val="ＭＳ ゴシック"/>
      <family val="3"/>
      <charset val="128"/>
    </font>
    <font>
      <sz val="9"/>
      <name val="ＭＳ Ｐゴシック"/>
      <family val="3"/>
      <charset val="128"/>
    </font>
    <font>
      <sz val="9"/>
      <name val="ＭＳ Ｐゴシック"/>
      <family val="3"/>
      <charset val="128"/>
      <scheme val="minor"/>
    </font>
    <font>
      <b/>
      <sz val="14"/>
      <name val="ＭＳ Ｐゴシック"/>
      <family val="3"/>
      <charset val="128"/>
    </font>
    <font>
      <b/>
      <sz val="18"/>
      <color rgb="FFCC00CC"/>
      <name val="ＭＳ Ｐゴシック"/>
      <family val="3"/>
      <charset val="128"/>
    </font>
    <font>
      <b/>
      <sz val="36"/>
      <color rgb="FFFF0000"/>
      <name val="ＭＳ Ｐ明朝"/>
      <family val="1"/>
      <charset val="128"/>
    </font>
    <font>
      <b/>
      <sz val="9"/>
      <color indexed="10"/>
      <name val="MS P ゴシック"/>
      <family val="3"/>
      <charset val="128"/>
    </font>
    <font>
      <sz val="9"/>
      <color rgb="FFFF0000"/>
      <name val="ＭＳ Ｐゴシック"/>
      <family val="3"/>
      <charset val="128"/>
    </font>
    <font>
      <sz val="18"/>
      <color theme="1"/>
      <name val="ＭＳ Ｐゴシック"/>
      <family val="3"/>
      <charset val="128"/>
    </font>
    <font>
      <u/>
      <sz val="11"/>
      <color theme="10"/>
      <name val="ＭＳ Ｐゴシック"/>
      <family val="3"/>
      <charset val="128"/>
    </font>
    <font>
      <b/>
      <sz val="14"/>
      <name val="ＭＳ Ｐ明朝"/>
      <family val="1"/>
      <charset val="128"/>
    </font>
    <font>
      <sz val="11"/>
      <name val="ＭＳ ゴシック"/>
      <family val="3"/>
      <charset val="128"/>
    </font>
    <font>
      <sz val="10"/>
      <color theme="1"/>
      <name val="ＭＳ Ｐゴシック"/>
      <family val="3"/>
      <charset val="128"/>
    </font>
    <font>
      <sz val="24"/>
      <name val="ＭＳ ゴシック"/>
      <family val="3"/>
      <charset val="128"/>
    </font>
    <font>
      <sz val="14"/>
      <name val="ＭＳ Ｐゴシック"/>
      <family val="3"/>
      <charset val="128"/>
    </font>
    <font>
      <vertAlign val="superscript"/>
      <sz val="9"/>
      <name val="ＭＳ Ｐゴシック"/>
      <family val="3"/>
      <charset val="128"/>
    </font>
    <font>
      <sz val="16"/>
      <name val="ＭＳ Ｐゴシック"/>
      <family val="3"/>
      <charset val="128"/>
    </font>
    <font>
      <b/>
      <sz val="8"/>
      <color indexed="10"/>
      <name val="MS P ゴシック"/>
      <family val="3"/>
      <charset val="128"/>
    </font>
    <font>
      <sz val="9"/>
      <color rgb="FFFF0000"/>
      <name val="ＭＳ Ｐ明朝"/>
      <family val="1"/>
      <charset val="128"/>
    </font>
    <font>
      <sz val="15"/>
      <color rgb="FFFF0000"/>
      <name val="ＭＳ Ｐ明朝"/>
      <family val="1"/>
      <charset val="128"/>
    </font>
    <font>
      <b/>
      <sz val="10"/>
      <color rgb="FFFF0000"/>
      <name val="ＭＳ Ｐゴシック"/>
      <family val="3"/>
      <charset val="128"/>
    </font>
    <font>
      <sz val="6"/>
      <name val="ＭＳ Ｐゴシック"/>
      <family val="3"/>
      <charset val="128"/>
      <scheme val="minor"/>
    </font>
    <font>
      <u/>
      <sz val="11"/>
      <name val="ＭＳ Ｐゴシック"/>
      <family val="3"/>
      <charset val="128"/>
    </font>
    <font>
      <sz val="9"/>
      <color theme="1"/>
      <name val="ＭＳ Ｐゴシック"/>
      <family val="3"/>
      <charset val="128"/>
    </font>
    <font>
      <b/>
      <sz val="8"/>
      <color indexed="81"/>
      <name val="MS P ゴシック"/>
      <family val="3"/>
      <charset val="128"/>
    </font>
    <font>
      <sz val="11"/>
      <color rgb="FFFF0000"/>
      <name val="ＭＳ Ｐ明朝"/>
      <family val="1"/>
      <charset val="128"/>
    </font>
    <font>
      <b/>
      <sz val="11"/>
      <name val="ＭＳ Ｐ明朝"/>
      <family val="1"/>
      <charset val="128"/>
    </font>
    <font>
      <sz val="9"/>
      <color indexed="10"/>
      <name val="MS P ゴシック"/>
      <family val="3"/>
      <charset val="128"/>
    </font>
    <font>
      <sz val="9"/>
      <color indexed="81"/>
      <name val="ＭＳ Ｐゴシック"/>
      <family val="3"/>
      <charset val="128"/>
    </font>
    <font>
      <sz val="9"/>
      <color indexed="10"/>
      <name val="ＭＳ Ｐゴシック"/>
      <family val="3"/>
      <charset val="128"/>
    </font>
    <font>
      <sz val="14"/>
      <color rgb="FFFF0000"/>
      <name val="ＭＳ 明朝"/>
      <family val="1"/>
      <charset val="128"/>
    </font>
    <font>
      <sz val="10"/>
      <color rgb="FFFF0000"/>
      <name val="ＭＳ Ｐ明朝"/>
      <family val="1"/>
      <charset val="128"/>
    </font>
    <font>
      <sz val="14"/>
      <color rgb="FFFF0000"/>
      <name val="ＭＳ Ｐ明朝"/>
      <family val="1"/>
      <charset val="128"/>
    </font>
    <font>
      <sz val="10"/>
      <name val="ＭＳ Ｐ明朝"/>
      <family val="1"/>
      <charset val="128"/>
    </font>
    <font>
      <b/>
      <sz val="12"/>
      <name val="ＭＳ Ｐ明朝"/>
      <family val="1"/>
      <charset val="128"/>
    </font>
    <font>
      <sz val="12"/>
      <color rgb="FFFF0000"/>
      <name val="ＭＳ Ｐ明朝"/>
      <family val="1"/>
      <charset val="128"/>
    </font>
  </fonts>
  <fills count="11">
    <fill>
      <patternFill patternType="none"/>
    </fill>
    <fill>
      <patternFill patternType="gray125"/>
    </fill>
    <fill>
      <patternFill patternType="solid">
        <fgColor theme="1"/>
        <bgColor indexed="64"/>
      </patternFill>
    </fill>
    <fill>
      <patternFill patternType="solid">
        <fgColor indexed="45"/>
        <bgColor indexed="64"/>
      </patternFill>
    </fill>
    <fill>
      <patternFill patternType="solid">
        <fgColor indexed="10"/>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rgb="FFFFFF99"/>
        <bgColor indexed="64"/>
      </patternFill>
    </fill>
    <fill>
      <patternFill patternType="solid">
        <fgColor rgb="FFFFEBFF"/>
        <bgColor indexed="64"/>
      </patternFill>
    </fill>
  </fills>
  <borders count="7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s>
  <cellStyleXfs count="6">
    <xf numFmtId="0" fontId="0" fillId="0" borderId="0"/>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53" fillId="0" borderId="0" applyNumberFormat="0" applyFill="0" applyBorder="0" applyAlignment="0" applyProtection="0"/>
  </cellStyleXfs>
  <cellXfs count="642">
    <xf numFmtId="0" fontId="0" fillId="0" borderId="0" xfId="0"/>
    <xf numFmtId="0" fontId="25" fillId="3" borderId="37" xfId="3" applyFont="1" applyFill="1" applyBorder="1" applyAlignment="1">
      <alignment horizontal="center" vertical="center"/>
    </xf>
    <xf numFmtId="0" fontId="25" fillId="0" borderId="0" xfId="3" applyFont="1" applyAlignment="1">
      <alignment horizontal="center" vertical="center"/>
    </xf>
    <xf numFmtId="0" fontId="25" fillId="0" borderId="0" xfId="3" applyFont="1">
      <alignment vertical="center"/>
    </xf>
    <xf numFmtId="9" fontId="25" fillId="0" borderId="42" xfId="3" applyNumberFormat="1" applyFont="1" applyBorder="1" applyAlignment="1">
      <alignment horizontal="center" vertical="center"/>
    </xf>
    <xf numFmtId="9" fontId="25" fillId="0" borderId="0" xfId="3" applyNumberFormat="1" applyFont="1" applyAlignment="1">
      <alignment horizontal="center" vertical="center"/>
    </xf>
    <xf numFmtId="9" fontId="25" fillId="0" borderId="45" xfId="3" applyNumberFormat="1" applyFont="1" applyBorder="1" applyAlignment="1">
      <alignment horizontal="center" vertical="center"/>
    </xf>
    <xf numFmtId="9" fontId="25" fillId="0" borderId="47" xfId="3" applyNumberFormat="1" applyFont="1" applyBorder="1" applyAlignment="1">
      <alignment horizontal="center" vertical="center"/>
    </xf>
    <xf numFmtId="0" fontId="47" fillId="0" borderId="0" xfId="0" applyFont="1"/>
    <xf numFmtId="0" fontId="25" fillId="0" borderId="0" xfId="3" applyFont="1" applyProtection="1">
      <alignment vertical="center"/>
      <protection locked="0"/>
    </xf>
    <xf numFmtId="49" fontId="25" fillId="0" borderId="14" xfId="3" applyNumberFormat="1" applyFont="1" applyBorder="1" applyProtection="1">
      <alignment vertical="center"/>
      <protection locked="0"/>
    </xf>
    <xf numFmtId="49" fontId="25" fillId="0" borderId="0" xfId="3" applyNumberFormat="1" applyFont="1" applyProtection="1">
      <alignment vertical="center"/>
      <protection locked="0"/>
    </xf>
    <xf numFmtId="0" fontId="58" fillId="0" borderId="0" xfId="0" applyFont="1"/>
    <xf numFmtId="49" fontId="55" fillId="0" borderId="0" xfId="3" applyNumberFormat="1" applyFont="1" applyAlignment="1" applyProtection="1">
      <alignment horizontal="center" vertical="center"/>
      <protection locked="0"/>
    </xf>
    <xf numFmtId="0" fontId="27" fillId="4" borderId="38" xfId="0" applyFont="1" applyFill="1" applyBorder="1" applyAlignment="1">
      <alignment horizontal="center" vertical="center"/>
    </xf>
    <xf numFmtId="0" fontId="25" fillId="4" borderId="39" xfId="0" applyFont="1" applyFill="1" applyBorder="1" applyAlignment="1">
      <alignment horizontal="center" vertical="center"/>
    </xf>
    <xf numFmtId="49" fontId="27" fillId="0" borderId="23" xfId="0" applyNumberFormat="1" applyFont="1" applyBorder="1" applyAlignment="1">
      <alignment vertical="center"/>
    </xf>
    <xf numFmtId="49" fontId="25" fillId="0" borderId="22" xfId="0" applyNumberFormat="1" applyFont="1" applyBorder="1" applyAlignment="1">
      <alignment vertical="center" shrinkToFit="1"/>
    </xf>
    <xf numFmtId="49" fontId="25" fillId="0" borderId="24" xfId="0" applyNumberFormat="1" applyFont="1" applyBorder="1" applyAlignment="1">
      <alignment vertical="center" shrinkToFit="1"/>
    </xf>
    <xf numFmtId="49" fontId="27" fillId="0" borderId="25" xfId="0" applyNumberFormat="1" applyFont="1" applyBorder="1" applyAlignment="1">
      <alignment vertical="center"/>
    </xf>
    <xf numFmtId="49" fontId="25" fillId="0" borderId="27" xfId="0" applyNumberFormat="1" applyFont="1" applyBorder="1" applyAlignment="1">
      <alignment vertical="center" shrinkToFit="1"/>
    </xf>
    <xf numFmtId="0" fontId="28" fillId="0" borderId="0" xfId="3" applyFont="1">
      <alignment vertical="center"/>
    </xf>
    <xf numFmtId="14" fontId="25" fillId="0" borderId="0" xfId="3" applyNumberFormat="1" applyFont="1">
      <alignment vertical="center"/>
    </xf>
    <xf numFmtId="0" fontId="25" fillId="6" borderId="41" xfId="0" applyFont="1" applyFill="1" applyBorder="1" applyAlignment="1">
      <alignment horizontal="center" vertical="center"/>
    </xf>
    <xf numFmtId="0" fontId="25" fillId="0" borderId="0" xfId="0" applyFont="1" applyAlignment="1">
      <alignment vertical="center"/>
    </xf>
    <xf numFmtId="0" fontId="25" fillId="7" borderId="41" xfId="0" applyFont="1" applyFill="1" applyBorder="1" applyAlignment="1">
      <alignment horizontal="center" vertical="center"/>
    </xf>
    <xf numFmtId="0" fontId="25" fillId="9" borderId="4" xfId="0" applyFont="1" applyFill="1" applyBorder="1" applyAlignment="1">
      <alignment horizontal="center" vertical="center"/>
    </xf>
    <xf numFmtId="38" fontId="25" fillId="9" borderId="52" xfId="4" applyFont="1" applyFill="1" applyBorder="1" applyAlignment="1" applyProtection="1">
      <alignment horizontal="center" vertical="center"/>
    </xf>
    <xf numFmtId="187" fontId="25" fillId="5" borderId="60" xfId="1" applyNumberFormat="1" applyFont="1" applyFill="1" applyBorder="1" applyAlignment="1" applyProtection="1">
      <alignment horizontal="center" vertical="center"/>
    </xf>
    <xf numFmtId="38" fontId="25" fillId="5" borderId="60" xfId="4" applyFont="1" applyFill="1" applyBorder="1" applyAlignment="1" applyProtection="1">
      <alignment horizontal="center" vertical="center"/>
    </xf>
    <xf numFmtId="0" fontId="25" fillId="5" borderId="52" xfId="4" applyNumberFormat="1" applyFont="1" applyFill="1" applyBorder="1" applyAlignment="1" applyProtection="1">
      <alignment horizontal="center" vertical="center"/>
    </xf>
    <xf numFmtId="0" fontId="25" fillId="0" borderId="14" xfId="3" applyFont="1" applyBorder="1">
      <alignment vertical="center"/>
    </xf>
    <xf numFmtId="0" fontId="25" fillId="0" borderId="14" xfId="3" applyFont="1" applyBorder="1" applyAlignment="1">
      <alignment horizontal="center" vertical="center"/>
    </xf>
    <xf numFmtId="0" fontId="25" fillId="0" borderId="44" xfId="0" applyFont="1" applyBorder="1" applyAlignment="1">
      <alignment vertical="top" wrapText="1"/>
    </xf>
    <xf numFmtId="0" fontId="25" fillId="5" borderId="37" xfId="0" applyFont="1" applyFill="1" applyBorder="1" applyAlignment="1">
      <alignment horizontal="center" vertical="top" wrapText="1"/>
    </xf>
    <xf numFmtId="0" fontId="25" fillId="0" borderId="0" xfId="0" applyFont="1" applyAlignment="1">
      <alignment vertical="top" wrapText="1"/>
    </xf>
    <xf numFmtId="0" fontId="25" fillId="5" borderId="4" xfId="0" applyFont="1" applyFill="1" applyBorder="1" applyAlignment="1">
      <alignment horizontal="center" vertical="top" wrapText="1"/>
    </xf>
    <xf numFmtId="38" fontId="25" fillId="5" borderId="52" xfId="4" applyFont="1" applyFill="1" applyBorder="1" applyAlignment="1" applyProtection="1">
      <alignment horizontal="center" vertical="center"/>
    </xf>
    <xf numFmtId="0" fontId="25" fillId="0" borderId="45" xfId="0" applyFont="1" applyBorder="1" applyAlignment="1">
      <alignment vertical="top" wrapText="1"/>
    </xf>
    <xf numFmtId="0" fontId="25" fillId="0" borderId="46" xfId="0" applyFont="1" applyBorder="1" applyAlignment="1">
      <alignment vertical="top" wrapText="1"/>
    </xf>
    <xf numFmtId="187" fontId="25" fillId="0" borderId="20" xfId="1" applyNumberFormat="1" applyFont="1" applyBorder="1" applyAlignment="1" applyProtection="1">
      <alignment horizontal="right" vertical="top" wrapText="1"/>
    </xf>
    <xf numFmtId="38" fontId="25" fillId="0" borderId="20" xfId="4" applyFont="1" applyBorder="1" applyAlignment="1" applyProtection="1">
      <alignment horizontal="right" vertical="top" wrapText="1"/>
    </xf>
    <xf numFmtId="0" fontId="25" fillId="0" borderId="54" xfId="4" applyNumberFormat="1" applyFont="1" applyBorder="1" applyAlignment="1" applyProtection="1">
      <alignment horizontal="right" vertical="top" wrapText="1"/>
    </xf>
    <xf numFmtId="38" fontId="25" fillId="0" borderId="54" xfId="4" applyFont="1" applyBorder="1" applyAlignment="1" applyProtection="1">
      <alignment horizontal="left" vertical="top" wrapText="1"/>
    </xf>
    <xf numFmtId="0" fontId="55" fillId="10" borderId="14" xfId="3" applyFont="1" applyFill="1" applyBorder="1" applyAlignment="1">
      <alignment horizontal="center" vertical="center"/>
    </xf>
    <xf numFmtId="0" fontId="25" fillId="0" borderId="48" xfId="0" applyFont="1" applyBorder="1" applyAlignment="1">
      <alignment vertical="top" wrapText="1"/>
    </xf>
    <xf numFmtId="0" fontId="25" fillId="0" borderId="49" xfId="0" applyFont="1" applyBorder="1" applyAlignment="1">
      <alignment vertical="top" wrapText="1"/>
    </xf>
    <xf numFmtId="0" fontId="25" fillId="0" borderId="50" xfId="0" applyFont="1" applyBorder="1" applyAlignment="1">
      <alignment vertical="top" wrapText="1"/>
    </xf>
    <xf numFmtId="0" fontId="25" fillId="5" borderId="41" xfId="0" applyFont="1" applyFill="1" applyBorder="1" applyAlignment="1">
      <alignment horizontal="center" vertical="top" wrapText="1"/>
    </xf>
    <xf numFmtId="0" fontId="25" fillId="0" borderId="45" xfId="0" applyFont="1" applyBorder="1" applyAlignment="1">
      <alignment horizontal="left" vertical="top" wrapText="1"/>
    </xf>
    <xf numFmtId="0" fontId="25" fillId="0" borderId="23" xfId="0" applyFont="1" applyBorder="1" applyAlignment="1">
      <alignment vertical="top" wrapText="1"/>
    </xf>
    <xf numFmtId="0" fontId="66" fillId="0" borderId="0" xfId="5" applyFont="1" applyAlignment="1" applyProtection="1">
      <alignment vertical="center"/>
    </xf>
    <xf numFmtId="0" fontId="25" fillId="0" borderId="45" xfId="0" applyFont="1" applyBorder="1" applyAlignment="1">
      <alignment vertical="center"/>
    </xf>
    <xf numFmtId="0" fontId="25" fillId="0" borderId="55" xfId="0" applyFont="1" applyBorder="1" applyAlignment="1">
      <alignment vertical="center"/>
    </xf>
    <xf numFmtId="0" fontId="25" fillId="0" borderId="47" xfId="0" applyFont="1" applyBorder="1" applyAlignment="1">
      <alignment vertical="center"/>
    </xf>
    <xf numFmtId="0" fontId="25" fillId="0" borderId="25" xfId="0" applyFont="1" applyBorder="1" applyAlignment="1">
      <alignment vertical="center"/>
    </xf>
    <xf numFmtId="0" fontId="25" fillId="0" borderId="47" xfId="0" applyFont="1" applyBorder="1" applyAlignment="1">
      <alignment horizontal="left" vertical="top" wrapText="1"/>
    </xf>
    <xf numFmtId="0" fontId="25" fillId="9" borderId="4" xfId="0" applyFont="1" applyFill="1" applyBorder="1" applyAlignment="1">
      <alignment horizontal="center" vertical="top" wrapText="1"/>
    </xf>
    <xf numFmtId="0" fontId="25" fillId="5" borderId="51" xfId="0" applyFont="1" applyFill="1" applyBorder="1" applyAlignment="1">
      <alignment horizontal="center" vertical="top" wrapText="1"/>
    </xf>
    <xf numFmtId="0" fontId="25" fillId="0" borderId="21" xfId="0" applyFont="1" applyBorder="1" applyAlignment="1">
      <alignment vertical="top" wrapText="1"/>
    </xf>
    <xf numFmtId="0" fontId="25" fillId="0" borderId="42" xfId="0" applyFont="1" applyBorder="1" applyAlignment="1">
      <alignment vertical="top" wrapText="1"/>
    </xf>
    <xf numFmtId="0" fontId="25" fillId="0" borderId="55" xfId="0" applyFont="1" applyBorder="1" applyAlignment="1">
      <alignment vertical="top" wrapText="1"/>
    </xf>
    <xf numFmtId="187" fontId="25" fillId="0" borderId="20" xfId="1" applyNumberFormat="1" applyFont="1" applyFill="1" applyBorder="1" applyAlignment="1" applyProtection="1">
      <alignment horizontal="right" vertical="top" wrapText="1"/>
    </xf>
    <xf numFmtId="38" fontId="25" fillId="0" borderId="20" xfId="4" applyFont="1" applyFill="1" applyBorder="1" applyAlignment="1" applyProtection="1">
      <alignment horizontal="right" vertical="top" wrapText="1"/>
    </xf>
    <xf numFmtId="0" fontId="25" fillId="0" borderId="54" xfId="4" applyNumberFormat="1" applyFont="1" applyFill="1" applyBorder="1" applyAlignment="1" applyProtection="1">
      <alignment horizontal="right" vertical="top" wrapText="1"/>
    </xf>
    <xf numFmtId="0" fontId="25" fillId="9" borderId="40" xfId="0" applyFont="1" applyFill="1" applyBorder="1" applyAlignment="1">
      <alignment horizontal="center" vertical="top" wrapText="1"/>
    </xf>
    <xf numFmtId="0" fontId="25" fillId="0" borderId="25" xfId="0" applyFont="1" applyBorder="1" applyAlignment="1">
      <alignment vertical="top" wrapText="1"/>
    </xf>
    <xf numFmtId="0" fontId="25" fillId="0" borderId="56" xfId="0" applyFont="1" applyBorder="1" applyAlignment="1">
      <alignment horizontal="left" vertical="top" wrapText="1"/>
    </xf>
    <xf numFmtId="0" fontId="25" fillId="0" borderId="0" xfId="0" applyFont="1" applyAlignment="1">
      <alignment horizontal="left" vertical="top" wrapText="1"/>
    </xf>
    <xf numFmtId="0" fontId="25" fillId="0" borderId="21" xfId="0" applyFont="1" applyBorder="1" applyAlignment="1">
      <alignment horizontal="left" vertical="top" wrapText="1"/>
    </xf>
    <xf numFmtId="0" fontId="25" fillId="0" borderId="23" xfId="0" applyFont="1" applyBorder="1" applyAlignment="1">
      <alignment horizontal="left" vertical="top" wrapText="1"/>
    </xf>
    <xf numFmtId="0" fontId="25" fillId="0" borderId="53" xfId="0" applyFont="1" applyBorder="1" applyAlignment="1">
      <alignment vertical="top" wrapText="1"/>
    </xf>
    <xf numFmtId="0" fontId="25" fillId="0" borderId="43" xfId="0" applyFont="1" applyBorder="1" applyAlignment="1">
      <alignment vertical="top" wrapText="1"/>
    </xf>
    <xf numFmtId="0" fontId="25" fillId="0" borderId="23" xfId="0" applyFont="1" applyBorder="1" applyAlignment="1">
      <alignment vertical="center"/>
    </xf>
    <xf numFmtId="0" fontId="25" fillId="0" borderId="50" xfId="0" applyFont="1" applyBorder="1" applyAlignment="1">
      <alignment vertical="center"/>
    </xf>
    <xf numFmtId="0" fontId="25" fillId="0" borderId="23" xfId="0" applyFont="1" applyBorder="1" applyAlignment="1">
      <alignment vertical="center" shrinkToFit="1"/>
    </xf>
    <xf numFmtId="0" fontId="25" fillId="5" borderId="40" xfId="0" applyFont="1" applyFill="1" applyBorder="1" applyAlignment="1">
      <alignment horizontal="center" vertical="top" wrapText="1"/>
    </xf>
    <xf numFmtId="0" fontId="25" fillId="0" borderId="56" xfId="0" applyFont="1" applyBorder="1" applyAlignment="1">
      <alignment vertical="top" wrapText="1"/>
    </xf>
    <xf numFmtId="0" fontId="25" fillId="0" borderId="40" xfId="0" applyFont="1" applyBorder="1" applyAlignment="1">
      <alignment vertical="top" wrapText="1"/>
    </xf>
    <xf numFmtId="0" fontId="25" fillId="9" borderId="4" xfId="0" applyFont="1" applyFill="1" applyBorder="1" applyAlignment="1">
      <alignment vertical="top" wrapText="1"/>
    </xf>
    <xf numFmtId="0" fontId="25" fillId="5" borderId="9" xfId="0" applyFont="1" applyFill="1" applyBorder="1" applyAlignment="1">
      <alignment horizontal="center" vertical="top" wrapText="1"/>
    </xf>
    <xf numFmtId="0" fontId="25" fillId="0" borderId="37" xfId="0" applyFont="1" applyBorder="1" applyAlignment="1">
      <alignment vertical="center"/>
    </xf>
    <xf numFmtId="0" fontId="25" fillId="0" borderId="57" xfId="0" applyFont="1" applyBorder="1" applyAlignment="1">
      <alignment vertical="top" wrapText="1"/>
    </xf>
    <xf numFmtId="0" fontId="25" fillId="0" borderId="4" xfId="0" applyFont="1" applyBorder="1" applyAlignment="1">
      <alignment vertical="top" wrapText="1"/>
    </xf>
    <xf numFmtId="0" fontId="25" fillId="0" borderId="58" xfId="0" applyFont="1" applyBorder="1" applyAlignment="1">
      <alignment vertical="top" wrapText="1"/>
    </xf>
    <xf numFmtId="0" fontId="25" fillId="0" borderId="25" xfId="0" applyFont="1" applyBorder="1" applyAlignment="1">
      <alignment vertical="center" shrinkToFit="1"/>
    </xf>
    <xf numFmtId="0" fontId="25" fillId="5" borderId="7" xfId="0" applyFont="1" applyFill="1" applyBorder="1" applyAlignment="1">
      <alignment horizontal="center" vertical="top" wrapText="1"/>
    </xf>
    <xf numFmtId="0" fontId="25" fillId="0" borderId="21" xfId="0" applyFont="1" applyBorder="1" applyAlignment="1">
      <alignment vertical="center"/>
    </xf>
    <xf numFmtId="0" fontId="25" fillId="0" borderId="38" xfId="0" applyFont="1" applyBorder="1" applyAlignment="1">
      <alignment vertical="top" wrapText="1"/>
    </xf>
    <xf numFmtId="0" fontId="25" fillId="0" borderId="38" xfId="0" applyFont="1" applyBorder="1" applyAlignment="1">
      <alignment vertical="center"/>
    </xf>
    <xf numFmtId="0" fontId="25" fillId="0" borderId="7" xfId="0" applyFont="1" applyBorder="1" applyAlignment="1">
      <alignment vertical="top" wrapText="1"/>
    </xf>
    <xf numFmtId="187" fontId="25" fillId="0" borderId="14" xfId="1" applyNumberFormat="1" applyFont="1" applyBorder="1" applyAlignment="1" applyProtection="1">
      <alignment horizontal="right" vertical="top" wrapText="1"/>
    </xf>
    <xf numFmtId="38" fontId="25" fillId="0" borderId="14" xfId="4" applyFont="1" applyBorder="1" applyAlignment="1" applyProtection="1">
      <alignment horizontal="right" vertical="top" wrapText="1"/>
    </xf>
    <xf numFmtId="0" fontId="25" fillId="0" borderId="24" xfId="4" applyNumberFormat="1" applyFont="1" applyBorder="1" applyAlignment="1" applyProtection="1">
      <alignment horizontal="right" vertical="top" wrapText="1"/>
    </xf>
    <xf numFmtId="38" fontId="25" fillId="0" borderId="24" xfId="4" applyFont="1" applyBorder="1" applyAlignment="1" applyProtection="1">
      <alignment horizontal="left" vertical="top" wrapText="1"/>
    </xf>
    <xf numFmtId="0" fontId="25" fillId="0" borderId="65" xfId="0" applyFont="1" applyBorder="1" applyAlignment="1">
      <alignment vertical="top" wrapText="1"/>
    </xf>
    <xf numFmtId="0" fontId="25" fillId="0" borderId="7" xfId="0" applyFont="1" applyBorder="1" applyAlignment="1">
      <alignment vertical="center"/>
    </xf>
    <xf numFmtId="38" fontId="25" fillId="0" borderId="0" xfId="4" applyFont="1" applyProtection="1">
      <alignment vertical="center"/>
    </xf>
    <xf numFmtId="187" fontId="25" fillId="0" borderId="0" xfId="1" applyNumberFormat="1" applyFont="1" applyAlignment="1" applyProtection="1">
      <alignment vertical="center"/>
    </xf>
    <xf numFmtId="0" fontId="25" fillId="0" borderId="0" xfId="4" applyNumberFormat="1" applyFont="1" applyProtection="1">
      <alignment vertical="center"/>
    </xf>
    <xf numFmtId="38" fontId="25" fillId="0" borderId="0" xfId="4" applyFont="1" applyAlignment="1" applyProtection="1">
      <alignment horizontal="left" vertical="center"/>
    </xf>
    <xf numFmtId="0" fontId="55" fillId="0" borderId="0" xfId="3" applyFont="1" applyAlignment="1">
      <alignment horizontal="center" vertical="center"/>
    </xf>
    <xf numFmtId="0" fontId="25" fillId="0" borderId="20" xfId="3" applyFont="1" applyBorder="1">
      <alignment vertical="center"/>
    </xf>
    <xf numFmtId="0" fontId="55" fillId="10" borderId="0" xfId="3" applyFont="1" applyFill="1" applyAlignment="1">
      <alignment horizontal="center" vertical="center"/>
    </xf>
    <xf numFmtId="0" fontId="45" fillId="0" borderId="0" xfId="0" applyFont="1" applyProtection="1">
      <protection hidden="1"/>
    </xf>
    <xf numFmtId="0" fontId="46" fillId="0" borderId="10" xfId="0" applyFont="1" applyBorder="1" applyProtection="1">
      <protection hidden="1"/>
    </xf>
    <xf numFmtId="0" fontId="46" fillId="0" borderId="0" xfId="0" applyFont="1" applyAlignment="1" applyProtection="1">
      <alignment horizontal="center" vertical="center" wrapText="1"/>
      <protection hidden="1"/>
    </xf>
    <xf numFmtId="0" fontId="46" fillId="0" borderId="70" xfId="0" applyFont="1" applyBorder="1" applyAlignment="1" applyProtection="1">
      <alignment horizontal="center" vertical="center" wrapText="1"/>
      <protection hidden="1"/>
    </xf>
    <xf numFmtId="0" fontId="46" fillId="0" borderId="0" xfId="0" applyFont="1" applyAlignment="1" applyProtection="1">
      <alignment horizontal="center" vertical="center"/>
      <protection hidden="1"/>
    </xf>
    <xf numFmtId="0" fontId="46" fillId="0" borderId="0" xfId="0" applyFont="1" applyProtection="1">
      <protection hidden="1"/>
    </xf>
    <xf numFmtId="0" fontId="14" fillId="0" borderId="0" xfId="0" applyFont="1" applyProtection="1">
      <protection hidden="1"/>
    </xf>
    <xf numFmtId="0" fontId="20" fillId="0" borderId="0" xfId="0" applyFont="1" applyProtection="1">
      <protection hidden="1"/>
    </xf>
    <xf numFmtId="0" fontId="21" fillId="0" borderId="0" xfId="0" applyFont="1" applyProtection="1">
      <protection hidden="1"/>
    </xf>
    <xf numFmtId="0" fontId="0" fillId="0" borderId="0" xfId="0" applyProtection="1">
      <protection hidden="1"/>
    </xf>
    <xf numFmtId="0" fontId="16" fillId="0" borderId="0" xfId="0" applyFont="1" applyAlignment="1" applyProtection="1">
      <alignment horizontal="left"/>
      <protection hidden="1"/>
    </xf>
    <xf numFmtId="0" fontId="17" fillId="0" borderId="0" xfId="0" applyFont="1" applyAlignment="1" applyProtection="1">
      <alignment horizontal="center"/>
      <protection hidden="1"/>
    </xf>
    <xf numFmtId="0" fontId="22" fillId="0" borderId="0" xfId="0" applyFont="1" applyProtection="1">
      <protection hidden="1"/>
    </xf>
    <xf numFmtId="0" fontId="47" fillId="0" borderId="0" xfId="0" applyFont="1" applyProtection="1">
      <protection hidden="1"/>
    </xf>
    <xf numFmtId="0" fontId="18" fillId="0" borderId="7" xfId="0" applyFont="1" applyBorder="1" applyAlignment="1" applyProtection="1">
      <alignment vertical="center"/>
      <protection hidden="1"/>
    </xf>
    <xf numFmtId="0" fontId="18"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8" xfId="0" applyFont="1" applyBorder="1" applyAlignment="1" applyProtection="1">
      <alignment vertical="center"/>
      <protection hidden="1"/>
    </xf>
    <xf numFmtId="0" fontId="18" fillId="0" borderId="0" xfId="0" applyFont="1" applyProtection="1">
      <protection hidden="1"/>
    </xf>
    <xf numFmtId="182" fontId="47" fillId="2" borderId="0" xfId="0" applyNumberFormat="1" applyFont="1" applyFill="1" applyAlignment="1" applyProtection="1">
      <alignment vertical="center" shrinkToFit="1"/>
      <protection hidden="1"/>
    </xf>
    <xf numFmtId="183" fontId="47" fillId="2" borderId="0" xfId="0" applyNumberFormat="1" applyFont="1" applyFill="1" applyAlignment="1" applyProtection="1">
      <alignment vertical="center" shrinkToFit="1"/>
      <protection hidden="1"/>
    </xf>
    <xf numFmtId="0" fontId="18" fillId="0" borderId="7" xfId="0" applyFont="1" applyBorder="1" applyProtection="1">
      <protection hidden="1"/>
    </xf>
    <xf numFmtId="0" fontId="5" fillId="0" borderId="0" xfId="0" applyFont="1" applyAlignment="1" applyProtection="1">
      <alignment vertical="center"/>
      <protection hidden="1"/>
    </xf>
    <xf numFmtId="0" fontId="19" fillId="0" borderId="0" xfId="0" applyFont="1" applyProtection="1">
      <protection hidden="1"/>
    </xf>
    <xf numFmtId="0" fontId="19" fillId="0" borderId="8" xfId="0" applyFont="1" applyBorder="1" applyProtection="1">
      <protection hidden="1"/>
    </xf>
    <xf numFmtId="0" fontId="19" fillId="0" borderId="8" xfId="0" applyFont="1" applyBorder="1" applyAlignment="1" applyProtection="1">
      <alignment horizontal="center"/>
      <protection hidden="1"/>
    </xf>
    <xf numFmtId="0" fontId="19" fillId="0" borderId="0" xfId="0" applyFont="1" applyAlignment="1" applyProtection="1">
      <alignment vertical="center" shrinkToFit="1"/>
      <protection hidden="1"/>
    </xf>
    <xf numFmtId="0" fontId="19" fillId="0" borderId="0" xfId="0" applyFont="1" applyAlignment="1" applyProtection="1">
      <alignment shrinkToFit="1"/>
      <protection hidden="1"/>
    </xf>
    <xf numFmtId="0" fontId="18" fillId="0" borderId="8" xfId="0" applyFont="1" applyBorder="1" applyProtection="1">
      <protection hidden="1"/>
    </xf>
    <xf numFmtId="0" fontId="19" fillId="0" borderId="0" xfId="0" applyFont="1" applyAlignment="1" applyProtection="1">
      <alignment horizontal="left" vertical="center"/>
      <protection hidden="1"/>
    </xf>
    <xf numFmtId="0" fontId="8" fillId="0" borderId="0" xfId="0" applyFont="1" applyAlignment="1" applyProtection="1">
      <alignment vertical="center" shrinkToFit="1"/>
      <protection hidden="1"/>
    </xf>
    <xf numFmtId="0" fontId="19" fillId="0" borderId="7" xfId="0" applyFont="1" applyBorder="1" applyProtection="1">
      <protection hidden="1"/>
    </xf>
    <xf numFmtId="0" fontId="54" fillId="0" borderId="0" xfId="0" applyFont="1" applyAlignment="1" applyProtection="1">
      <alignment horizontal="center" vertical="center"/>
      <protection hidden="1"/>
    </xf>
    <xf numFmtId="0" fontId="54" fillId="0" borderId="8" xfId="0" applyFont="1" applyBorder="1" applyAlignment="1" applyProtection="1">
      <alignment vertical="center"/>
      <protection hidden="1"/>
    </xf>
    <xf numFmtId="0" fontId="54" fillId="0" borderId="0" xfId="0" applyFont="1" applyAlignment="1" applyProtection="1">
      <alignment vertical="center"/>
      <protection hidden="1"/>
    </xf>
    <xf numFmtId="0" fontId="53" fillId="0" borderId="0" xfId="5" applyProtection="1">
      <protection hidden="1"/>
    </xf>
    <xf numFmtId="0" fontId="54" fillId="0" borderId="72" xfId="0" applyFont="1" applyBorder="1" applyAlignment="1" applyProtection="1">
      <alignment vertical="center"/>
      <protection hidden="1"/>
    </xf>
    <xf numFmtId="0" fontId="8" fillId="0" borderId="8" xfId="0" applyFont="1" applyBorder="1" applyAlignment="1" applyProtection="1">
      <alignment horizontal="center" vertical="center"/>
      <protection hidden="1"/>
    </xf>
    <xf numFmtId="0" fontId="8" fillId="0" borderId="0" xfId="0" applyFont="1" applyAlignment="1" applyProtection="1">
      <alignment vertical="center"/>
      <protection hidden="1"/>
    </xf>
    <xf numFmtId="0" fontId="9" fillId="0" borderId="8" xfId="0" applyFont="1" applyBorder="1" applyAlignment="1" applyProtection="1">
      <alignment vertical="center" wrapText="1"/>
      <protection hidden="1"/>
    </xf>
    <xf numFmtId="0" fontId="54" fillId="0" borderId="2" xfId="0" applyFont="1" applyBorder="1" applyAlignment="1" applyProtection="1">
      <alignment vertical="center"/>
      <protection hidden="1"/>
    </xf>
    <xf numFmtId="0" fontId="18" fillId="0" borderId="9" xfId="0" applyFont="1" applyBorder="1" applyProtection="1">
      <protection hidden="1"/>
    </xf>
    <xf numFmtId="0" fontId="18" fillId="0" borderId="10" xfId="0" applyFont="1" applyBorder="1" applyProtection="1">
      <protection hidden="1"/>
    </xf>
    <xf numFmtId="0" fontId="18" fillId="0" borderId="36" xfId="0" applyFont="1" applyBorder="1" applyProtection="1">
      <protection hidden="1"/>
    </xf>
    <xf numFmtId="0" fontId="18" fillId="0" borderId="11" xfId="0" applyFont="1" applyBorder="1" applyProtection="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center" vertical="center" shrinkToFit="1"/>
      <protection hidden="1"/>
    </xf>
    <xf numFmtId="0" fontId="0" fillId="0" borderId="2" xfId="0" applyBorder="1" applyProtection="1">
      <protection hidden="1"/>
    </xf>
    <xf numFmtId="0" fontId="40" fillId="0" borderId="0" xfId="0" applyFont="1" applyProtection="1">
      <protection hidden="1"/>
    </xf>
    <xf numFmtId="0" fontId="40" fillId="0" borderId="15" xfId="0" applyFont="1" applyBorder="1" applyProtection="1">
      <protection hidden="1"/>
    </xf>
    <xf numFmtId="0" fontId="52" fillId="0" borderId="15" xfId="0" applyFont="1" applyBorder="1" applyAlignment="1" applyProtection="1">
      <alignment vertical="center" wrapText="1"/>
      <protection hidden="1"/>
    </xf>
    <xf numFmtId="0" fontId="52" fillId="0" borderId="0" xfId="0" applyFont="1" applyAlignment="1" applyProtection="1">
      <alignment vertical="center" wrapText="1"/>
      <protection hidden="1"/>
    </xf>
    <xf numFmtId="0" fontId="40" fillId="0" borderId="0" xfId="0" applyFont="1" applyAlignment="1" applyProtection="1">
      <alignment horizontal="center" vertical="center" wrapText="1"/>
      <protection hidden="1"/>
    </xf>
    <xf numFmtId="0" fontId="40" fillId="0" borderId="0" xfId="0" applyFont="1" applyAlignment="1" applyProtection="1">
      <alignment vertical="center" wrapText="1"/>
      <protection hidden="1"/>
    </xf>
    <xf numFmtId="0" fontId="52" fillId="0" borderId="2" xfId="0" applyFont="1" applyBorder="1" applyAlignment="1" applyProtection="1">
      <alignment horizontal="center" vertical="center" shrinkToFit="1"/>
      <protection hidden="1"/>
    </xf>
    <xf numFmtId="0" fontId="52" fillId="0" borderId="2" xfId="0" applyFont="1" applyBorder="1" applyAlignment="1" applyProtection="1">
      <alignment vertical="center" wrapText="1"/>
      <protection hidden="1"/>
    </xf>
    <xf numFmtId="0" fontId="20" fillId="0" borderId="0" xfId="0" applyFont="1" applyAlignment="1" applyProtection="1">
      <alignment horizontal="left" vertical="center"/>
      <protection hidden="1"/>
    </xf>
    <xf numFmtId="0" fontId="0" fillId="0" borderId="0" xfId="0" applyAlignment="1" applyProtection="1">
      <alignment horizontal="center"/>
      <protection hidden="1"/>
    </xf>
    <xf numFmtId="181" fontId="4" fillId="0" borderId="0" xfId="0" applyNumberFormat="1" applyFont="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181" fontId="32" fillId="0" borderId="0" xfId="0" applyNumberFormat="1" applyFont="1" applyAlignment="1" applyProtection="1">
      <alignment horizontal="center" vertical="center" shrinkToFit="1"/>
      <protection hidden="1"/>
    </xf>
    <xf numFmtId="0" fontId="11" fillId="0" borderId="0" xfId="0" applyFont="1" applyAlignment="1" applyProtection="1">
      <alignment horizontal="center" vertical="center" shrinkToFit="1"/>
      <protection hidden="1"/>
    </xf>
    <xf numFmtId="0" fontId="7" fillId="0" borderId="0" xfId="0" applyFont="1" applyAlignment="1" applyProtection="1">
      <alignment horizontal="center" vertical="distributed" wrapText="1"/>
      <protection hidden="1"/>
    </xf>
    <xf numFmtId="0" fontId="23" fillId="0" borderId="12" xfId="0" applyFont="1" applyBorder="1" applyAlignment="1" applyProtection="1">
      <alignment horizontal="center" vertical="center" shrinkToFit="1"/>
      <protection hidden="1"/>
    </xf>
    <xf numFmtId="0" fontId="23" fillId="0" borderId="3" xfId="0" applyFont="1" applyBorder="1" applyAlignment="1" applyProtection="1">
      <alignment horizontal="center" vertical="center" shrinkToFit="1"/>
      <protection hidden="1"/>
    </xf>
    <xf numFmtId="0" fontId="20" fillId="0" borderId="0" xfId="0" applyFont="1" applyAlignment="1" applyProtection="1">
      <alignment horizontal="center" vertical="center" shrinkToFit="1"/>
      <protection hidden="1"/>
    </xf>
    <xf numFmtId="0" fontId="12" fillId="0" borderId="0" xfId="0" applyFont="1" applyAlignment="1" applyProtection="1">
      <alignment horizontal="center" vertical="center" wrapText="1"/>
      <protection hidden="1"/>
    </xf>
    <xf numFmtId="0" fontId="21" fillId="0" borderId="0" xfId="0" applyFont="1" applyAlignment="1" applyProtection="1">
      <alignment horizontal="center" vertical="center" shrinkToFit="1"/>
      <protection hidden="1"/>
    </xf>
    <xf numFmtId="0" fontId="6" fillId="0" borderId="0" xfId="0" applyFont="1" applyAlignment="1" applyProtection="1">
      <alignment vertical="top"/>
      <protection hidden="1"/>
    </xf>
    <xf numFmtId="0" fontId="10" fillId="0" borderId="0" xfId="0" applyFont="1" applyAlignment="1" applyProtection="1">
      <alignment vertical="top"/>
      <protection hidden="1"/>
    </xf>
    <xf numFmtId="0" fontId="6" fillId="0" borderId="0" xfId="0" applyFont="1" applyProtection="1">
      <protection hidden="1"/>
    </xf>
    <xf numFmtId="0" fontId="23" fillId="0" borderId="0" xfId="0" applyFont="1" applyAlignment="1" applyProtection="1">
      <alignment horizontal="center" vertical="center" shrinkToFit="1"/>
      <protection hidden="1"/>
    </xf>
    <xf numFmtId="179" fontId="23" fillId="0" borderId="0" xfId="1" applyNumberFormat="1" applyFont="1" applyFill="1" applyBorder="1" applyAlignment="1" applyProtection="1">
      <alignment horizontal="center" vertical="center" shrinkToFit="1"/>
      <protection hidden="1"/>
    </xf>
    <xf numFmtId="0" fontId="35" fillId="0" borderId="0" xfId="0" applyFont="1" applyAlignment="1" applyProtection="1">
      <alignment horizontal="center" vertical="center" shrinkToFit="1"/>
      <protection hidden="1"/>
    </xf>
    <xf numFmtId="180" fontId="44" fillId="8" borderId="0" xfId="0" applyNumberFormat="1" applyFont="1" applyFill="1" applyAlignment="1" applyProtection="1">
      <alignment horizontal="center" vertical="center" shrinkToFit="1"/>
      <protection hidden="1"/>
    </xf>
    <xf numFmtId="181" fontId="44" fillId="8" borderId="0" xfId="0" applyNumberFormat="1" applyFont="1" applyFill="1" applyAlignment="1" applyProtection="1">
      <alignment horizontal="center" vertical="center" shrinkToFit="1"/>
      <protection hidden="1"/>
    </xf>
    <xf numFmtId="0" fontId="0" fillId="0" borderId="16" xfId="0" applyBorder="1" applyProtection="1">
      <protection hidden="1"/>
    </xf>
    <xf numFmtId="0" fontId="0" fillId="0" borderId="1" xfId="0" applyBorder="1" applyProtection="1">
      <protection hidden="1"/>
    </xf>
    <xf numFmtId="0" fontId="6" fillId="0" borderId="13" xfId="0" applyFont="1" applyBorder="1" applyAlignment="1" applyProtection="1">
      <alignment vertical="center" wrapText="1"/>
      <protection hidden="1"/>
    </xf>
    <xf numFmtId="0" fontId="6" fillId="0" borderId="12" xfId="0" applyFont="1" applyBorder="1" applyAlignment="1" applyProtection="1">
      <alignment vertical="center" wrapText="1"/>
      <protection hidden="1"/>
    </xf>
    <xf numFmtId="184" fontId="56" fillId="0" borderId="0" xfId="0" applyNumberFormat="1" applyFont="1" applyProtection="1">
      <protection hidden="1"/>
    </xf>
    <xf numFmtId="0" fontId="0" fillId="0" borderId="13" xfId="0" applyBorder="1" applyProtection="1">
      <protection hidden="1"/>
    </xf>
    <xf numFmtId="0" fontId="14" fillId="0" borderId="31" xfId="0" applyFont="1" applyBorder="1" applyProtection="1">
      <protection hidden="1"/>
    </xf>
    <xf numFmtId="0" fontId="0" fillId="0" borderId="35" xfId="0" applyBorder="1" applyProtection="1">
      <protection hidden="1"/>
    </xf>
    <xf numFmtId="0" fontId="14" fillId="0" borderId="35" xfId="0" applyFont="1" applyBorder="1" applyProtection="1">
      <protection hidden="1"/>
    </xf>
    <xf numFmtId="0" fontId="14" fillId="0" borderId="1" xfId="0" applyFont="1" applyBorder="1" applyProtection="1">
      <protection hidden="1"/>
    </xf>
    <xf numFmtId="0" fontId="0" fillId="0" borderId="31" xfId="0" applyBorder="1" applyProtection="1">
      <protection hidden="1"/>
    </xf>
    <xf numFmtId="0" fontId="8" fillId="0" borderId="0" xfId="0" applyFont="1" applyProtection="1">
      <protection hidden="1"/>
    </xf>
    <xf numFmtId="0" fontId="0" fillId="0" borderId="28" xfId="0" applyBorder="1" applyProtection="1">
      <protection hidden="1"/>
    </xf>
    <xf numFmtId="0" fontId="0" fillId="0" borderId="29" xfId="0" applyBorder="1" applyProtection="1">
      <protection hidden="1"/>
    </xf>
    <xf numFmtId="0" fontId="14" fillId="0" borderId="29" xfId="0" applyFont="1" applyBorder="1" applyProtection="1">
      <protection hidden="1"/>
    </xf>
    <xf numFmtId="0" fontId="14" fillId="0" borderId="32" xfId="0" applyFont="1" applyBorder="1" applyProtection="1">
      <protection hidden="1"/>
    </xf>
    <xf numFmtId="0" fontId="0" fillId="0" borderId="32" xfId="0" applyBorder="1" applyProtection="1">
      <protection hidden="1"/>
    </xf>
    <xf numFmtId="0" fontId="14" fillId="0" borderId="30" xfId="0" applyFont="1" applyBorder="1" applyProtection="1">
      <protection hidden="1"/>
    </xf>
    <xf numFmtId="0" fontId="14" fillId="0" borderId="13" xfId="0" applyFont="1" applyBorder="1" applyProtection="1">
      <protection hidden="1"/>
    </xf>
    <xf numFmtId="0" fontId="14" fillId="0" borderId="28" xfId="0" applyFont="1" applyBorder="1" applyProtection="1">
      <protection hidden="1"/>
    </xf>
    <xf numFmtId="0" fontId="6" fillId="0" borderId="0" xfId="0" applyFont="1" applyAlignment="1" applyProtection="1">
      <alignment horizontal="right"/>
      <protection hidden="1"/>
    </xf>
    <xf numFmtId="0" fontId="14" fillId="0" borderId="12" xfId="0" applyFont="1" applyBorder="1" applyProtection="1">
      <protection hidden="1"/>
    </xf>
    <xf numFmtId="0" fontId="14" fillId="0" borderId="2" xfId="0" applyFont="1" applyBorder="1" applyProtection="1">
      <protection hidden="1"/>
    </xf>
    <xf numFmtId="0" fontId="14" fillId="0" borderId="3" xfId="0" applyFont="1" applyBorder="1" applyProtection="1">
      <protection hidden="1"/>
    </xf>
    <xf numFmtId="0" fontId="14" fillId="0" borderId="17" xfId="0" applyFont="1" applyBorder="1" applyProtection="1">
      <protection hidden="1"/>
    </xf>
    <xf numFmtId="0" fontId="14" fillId="0" borderId="15" xfId="0" applyFont="1" applyBorder="1" applyProtection="1">
      <protection hidden="1"/>
    </xf>
    <xf numFmtId="0" fontId="0" fillId="0" borderId="15" xfId="0" applyBorder="1" applyProtection="1">
      <protection hidden="1"/>
    </xf>
    <xf numFmtId="0" fontId="14" fillId="0" borderId="16" xfId="0" applyFont="1" applyBorder="1" applyProtection="1">
      <protection hidden="1"/>
    </xf>
    <xf numFmtId="178" fontId="48" fillId="0" borderId="0" xfId="0" applyNumberFormat="1" applyFont="1" applyAlignment="1" applyProtection="1">
      <alignment horizontal="left" vertical="center"/>
      <protection hidden="1"/>
    </xf>
    <xf numFmtId="0" fontId="11" fillId="0" borderId="0" xfId="0" applyFont="1" applyAlignment="1" applyProtection="1">
      <alignment horizontal="center" vertical="center" shrinkToFit="1"/>
      <protection locked="0" hidden="1"/>
    </xf>
    <xf numFmtId="0" fontId="0" fillId="0" borderId="0" xfId="0" applyAlignment="1" applyProtection="1">
      <alignment horizontal="center" vertical="center"/>
      <protection locked="0" hidden="1"/>
    </xf>
    <xf numFmtId="0" fontId="0" fillId="0" borderId="13" xfId="0" applyBorder="1" applyProtection="1">
      <protection locked="0" hidden="1"/>
    </xf>
    <xf numFmtId="0" fontId="0" fillId="0" borderId="0" xfId="0" applyProtection="1">
      <protection locked="0" hidden="1"/>
    </xf>
    <xf numFmtId="0" fontId="14" fillId="0" borderId="0" xfId="0" applyFont="1" applyProtection="1">
      <protection locked="0" hidden="1"/>
    </xf>
    <xf numFmtId="0" fontId="14" fillId="0" borderId="31" xfId="0" applyFont="1" applyBorder="1" applyProtection="1">
      <protection locked="0" hidden="1"/>
    </xf>
    <xf numFmtId="0" fontId="0" fillId="0" borderId="35" xfId="0" applyBorder="1" applyProtection="1">
      <protection locked="0" hidden="1"/>
    </xf>
    <xf numFmtId="0" fontId="14" fillId="0" borderId="35" xfId="0" applyFont="1" applyBorder="1" applyProtection="1">
      <protection locked="0" hidden="1"/>
    </xf>
    <xf numFmtId="0" fontId="14" fillId="0" borderId="1" xfId="0" applyFont="1" applyBorder="1" applyProtection="1">
      <protection locked="0" hidden="1"/>
    </xf>
    <xf numFmtId="184" fontId="56" fillId="0" borderId="0" xfId="0" applyNumberFormat="1" applyFont="1" applyProtection="1">
      <protection locked="0" hidden="1"/>
    </xf>
    <xf numFmtId="0" fontId="0" fillId="0" borderId="31" xfId="0" applyBorder="1" applyProtection="1">
      <protection locked="0" hidden="1"/>
    </xf>
    <xf numFmtId="0" fontId="0" fillId="0" borderId="28" xfId="0" applyBorder="1" applyProtection="1">
      <protection locked="0" hidden="1"/>
    </xf>
    <xf numFmtId="0" fontId="0" fillId="0" borderId="29" xfId="0" applyBorder="1" applyProtection="1">
      <protection locked="0" hidden="1"/>
    </xf>
    <xf numFmtId="0" fontId="14" fillId="0" borderId="29" xfId="0" applyFont="1" applyBorder="1" applyProtection="1">
      <protection locked="0" hidden="1"/>
    </xf>
    <xf numFmtId="0" fontId="14" fillId="0" borderId="32" xfId="0" applyFont="1" applyBorder="1" applyProtection="1">
      <protection locked="0" hidden="1"/>
    </xf>
    <xf numFmtId="0" fontId="0" fillId="0" borderId="32" xfId="0" applyBorder="1" applyProtection="1">
      <protection locked="0" hidden="1"/>
    </xf>
    <xf numFmtId="0" fontId="14" fillId="0" borderId="30" xfId="0" applyFont="1" applyBorder="1" applyProtection="1">
      <protection locked="0" hidden="1"/>
    </xf>
    <xf numFmtId="0" fontId="14" fillId="0" borderId="13" xfId="0" applyFont="1" applyBorder="1" applyProtection="1">
      <protection locked="0" hidden="1"/>
    </xf>
    <xf numFmtId="0" fontId="14" fillId="0" borderId="28" xfId="0" applyFont="1" applyBorder="1" applyProtection="1">
      <protection locked="0" hidden="1"/>
    </xf>
    <xf numFmtId="0" fontId="14" fillId="0" borderId="12" xfId="0" applyFont="1" applyBorder="1" applyProtection="1">
      <protection locked="0" hidden="1"/>
    </xf>
    <xf numFmtId="0" fontId="14" fillId="0" borderId="2" xfId="0" applyFont="1" applyBorder="1" applyProtection="1">
      <protection locked="0" hidden="1"/>
    </xf>
    <xf numFmtId="0" fontId="0" fillId="0" borderId="2" xfId="0" applyBorder="1" applyProtection="1">
      <protection locked="0" hidden="1"/>
    </xf>
    <xf numFmtId="0" fontId="14" fillId="0" borderId="3" xfId="0" applyFont="1" applyBorder="1" applyProtection="1">
      <protection locked="0" hidden="1"/>
    </xf>
    <xf numFmtId="0" fontId="14" fillId="0" borderId="17" xfId="0" applyFont="1" applyBorder="1" applyProtection="1">
      <protection locked="0" hidden="1"/>
    </xf>
    <xf numFmtId="0" fontId="14" fillId="0" borderId="15" xfId="0" applyFont="1" applyBorder="1" applyProtection="1">
      <protection locked="0" hidden="1"/>
    </xf>
    <xf numFmtId="0" fontId="0" fillId="0" borderId="15" xfId="0" applyBorder="1" applyProtection="1">
      <protection locked="0" hidden="1"/>
    </xf>
    <xf numFmtId="0" fontId="14" fillId="0" borderId="16" xfId="0" applyFont="1" applyBorder="1" applyProtection="1">
      <protection locked="0" hidden="1"/>
    </xf>
    <xf numFmtId="0" fontId="19" fillId="0" borderId="0" xfId="0" applyFont="1" applyProtection="1">
      <protection locked="0" hidden="1"/>
    </xf>
    <xf numFmtId="0" fontId="1" fillId="0" borderId="0" xfId="3" applyProtection="1">
      <alignment vertical="center"/>
      <protection hidden="1"/>
    </xf>
    <xf numFmtId="0" fontId="53" fillId="0" borderId="0" xfId="5" applyAlignment="1" applyProtection="1">
      <alignment vertical="center"/>
      <protection hidden="1"/>
    </xf>
    <xf numFmtId="0" fontId="22" fillId="0" borderId="0" xfId="0" applyFont="1" applyAlignment="1" applyProtection="1">
      <alignment vertical="center"/>
      <protection hidden="1"/>
    </xf>
    <xf numFmtId="0" fontId="14" fillId="0" borderId="0" xfId="0" applyFont="1" applyAlignment="1" applyProtection="1">
      <alignment vertical="center"/>
      <protection hidden="1"/>
    </xf>
    <xf numFmtId="186" fontId="51" fillId="0" borderId="0" xfId="0" applyNumberFormat="1" applyFont="1" applyAlignment="1" applyProtection="1">
      <alignment vertical="center" shrinkToFit="1"/>
      <protection hidden="1"/>
    </xf>
    <xf numFmtId="0" fontId="52" fillId="0" borderId="0" xfId="0" applyFont="1" applyAlignment="1" applyProtection="1">
      <alignment vertical="center" shrinkToFit="1"/>
      <protection hidden="1"/>
    </xf>
    <xf numFmtId="0" fontId="22" fillId="0" borderId="2" xfId="0" applyFont="1" applyBorder="1" applyAlignment="1" applyProtection="1">
      <alignment vertical="center"/>
      <protection hidden="1"/>
    </xf>
    <xf numFmtId="0" fontId="0" fillId="0" borderId="0" xfId="0" applyAlignment="1" applyProtection="1">
      <alignment vertical="center" shrinkToFit="1"/>
      <protection hidden="1"/>
    </xf>
    <xf numFmtId="0" fontId="40" fillId="0" borderId="15" xfId="0" applyFont="1" applyBorder="1" applyAlignment="1" applyProtection="1">
      <alignment horizontal="center" vertical="center" wrapText="1"/>
      <protection hidden="1"/>
    </xf>
    <xf numFmtId="0" fontId="40" fillId="0" borderId="15" xfId="0" applyFont="1" applyBorder="1" applyAlignment="1" applyProtection="1">
      <alignment vertical="center" wrapText="1"/>
      <protection hidden="1"/>
    </xf>
    <xf numFmtId="181" fontId="4" fillId="0" borderId="0" xfId="0" applyNumberFormat="1" applyFont="1" applyAlignment="1" applyProtection="1">
      <alignment vertical="center" shrinkToFit="1"/>
      <protection hidden="1"/>
    </xf>
    <xf numFmtId="0" fontId="11" fillId="0" borderId="0" xfId="0" applyFont="1" applyAlignment="1" applyProtection="1">
      <alignment vertical="center" shrinkToFit="1"/>
      <protection hidden="1"/>
    </xf>
    <xf numFmtId="0" fontId="36" fillId="0" borderId="0" xfId="0" applyFont="1" applyAlignment="1" applyProtection="1">
      <alignment vertical="center" shrinkToFit="1"/>
      <protection hidden="1"/>
    </xf>
    <xf numFmtId="179" fontId="36" fillId="0" borderId="0" xfId="1" applyNumberFormat="1" applyFont="1" applyFill="1" applyBorder="1" applyAlignment="1" applyProtection="1">
      <alignment vertical="center" shrinkToFit="1"/>
      <protection hidden="1"/>
    </xf>
    <xf numFmtId="181" fontId="32" fillId="0" borderId="0" xfId="0" applyNumberFormat="1" applyFont="1" applyAlignment="1" applyProtection="1">
      <alignment vertical="center" shrinkToFit="1"/>
      <protection hidden="1"/>
    </xf>
    <xf numFmtId="0" fontId="0" fillId="0" borderId="2" xfId="0" applyBorder="1" applyAlignment="1" applyProtection="1">
      <alignment vertical="center" shrinkToFit="1"/>
      <protection hidden="1"/>
    </xf>
    <xf numFmtId="38" fontId="25" fillId="9" borderId="60" xfId="4" applyFont="1" applyFill="1" applyBorder="1" applyAlignment="1" applyProtection="1">
      <alignment horizontal="center" vertical="center"/>
    </xf>
    <xf numFmtId="38" fontId="25" fillId="5" borderId="71" xfId="4" applyFont="1" applyFill="1" applyBorder="1" applyProtection="1">
      <alignment vertical="center"/>
    </xf>
    <xf numFmtId="38" fontId="25" fillId="0" borderId="68" xfId="4" applyFont="1" applyFill="1" applyBorder="1" applyAlignment="1" applyProtection="1">
      <alignment horizontal="right" vertical="top" wrapText="1"/>
    </xf>
    <xf numFmtId="38" fontId="25" fillId="0" borderId="14" xfId="4" applyFont="1" applyFill="1" applyBorder="1" applyAlignment="1" applyProtection="1">
      <alignment horizontal="right" vertical="top" wrapText="1"/>
    </xf>
    <xf numFmtId="38" fontId="25" fillId="0" borderId="14" xfId="4" applyFont="1" applyFill="1" applyBorder="1" applyAlignment="1" applyProtection="1">
      <alignment vertical="top" wrapText="1"/>
    </xf>
    <xf numFmtId="38" fontId="25" fillId="0" borderId="18" xfId="4" applyFont="1" applyFill="1" applyBorder="1" applyProtection="1">
      <alignment vertical="center"/>
    </xf>
    <xf numFmtId="38" fontId="25" fillId="0" borderId="26" xfId="4" applyFont="1" applyFill="1" applyBorder="1" applyProtection="1">
      <alignment vertical="center"/>
    </xf>
    <xf numFmtId="38" fontId="25" fillId="9" borderId="71" xfId="4" applyFont="1" applyFill="1" applyBorder="1" applyProtection="1">
      <alignment vertical="center"/>
    </xf>
    <xf numFmtId="38" fontId="25" fillId="0" borderId="18" xfId="4" applyFont="1" applyFill="1" applyBorder="1" applyAlignment="1" applyProtection="1">
      <alignment horizontal="right" vertical="top" wrapText="1"/>
    </xf>
    <xf numFmtId="38" fontId="25" fillId="9" borderId="60" xfId="4" applyFont="1" applyFill="1" applyBorder="1" applyProtection="1">
      <alignment vertical="center"/>
    </xf>
    <xf numFmtId="38" fontId="25" fillId="0" borderId="68" xfId="4" applyFont="1" applyFill="1" applyBorder="1" applyProtection="1">
      <alignment vertical="center"/>
    </xf>
    <xf numFmtId="38" fontId="25" fillId="0" borderId="14" xfId="4" applyFont="1" applyFill="1" applyBorder="1" applyProtection="1">
      <alignment vertical="center"/>
    </xf>
    <xf numFmtId="38" fontId="25" fillId="0" borderId="26" xfId="4" applyFont="1" applyFill="1" applyBorder="1" applyAlignment="1" applyProtection="1">
      <alignment horizontal="right" vertical="top" wrapText="1"/>
    </xf>
    <xf numFmtId="38" fontId="25" fillId="5" borderId="60" xfId="4" applyFont="1" applyFill="1" applyBorder="1" applyProtection="1">
      <alignment vertical="center"/>
    </xf>
    <xf numFmtId="38" fontId="25" fillId="0" borderId="26" xfId="4" applyFont="1" applyBorder="1" applyAlignment="1" applyProtection="1">
      <alignment horizontal="right" vertical="top" wrapText="1"/>
    </xf>
    <xf numFmtId="38" fontId="25" fillId="0" borderId="68" xfId="4" applyFont="1" applyBorder="1" applyAlignment="1" applyProtection="1">
      <alignment horizontal="right" vertical="top" wrapText="1"/>
    </xf>
    <xf numFmtId="38" fontId="25" fillId="0" borderId="18" xfId="4" applyFont="1" applyBorder="1" applyAlignment="1" applyProtection="1">
      <alignment horizontal="right" vertical="top" wrapText="1"/>
    </xf>
    <xf numFmtId="38" fontId="25" fillId="0" borderId="60" xfId="4" applyFont="1" applyBorder="1" applyAlignment="1" applyProtection="1">
      <alignment horizontal="right" vertical="top" wrapText="1"/>
    </xf>
    <xf numFmtId="38" fontId="25" fillId="9" borderId="71" xfId="4" applyFont="1" applyFill="1" applyBorder="1" applyAlignment="1" applyProtection="1">
      <alignment horizontal="right" vertical="top" wrapText="1"/>
    </xf>
    <xf numFmtId="38" fontId="25" fillId="5" borderId="75" xfId="4" applyFont="1" applyFill="1" applyBorder="1" applyProtection="1">
      <alignment vertical="center"/>
    </xf>
    <xf numFmtId="38" fontId="25" fillId="0" borderId="75" xfId="4" applyFont="1" applyBorder="1" applyAlignment="1" applyProtection="1">
      <alignment horizontal="right" vertical="top" wrapText="1"/>
    </xf>
    <xf numFmtId="38" fontId="25" fillId="0" borderId="71" xfId="4" applyFont="1" applyBorder="1" applyAlignment="1" applyProtection="1">
      <alignment horizontal="right" vertical="top" wrapText="1"/>
    </xf>
    <xf numFmtId="38" fontId="25" fillId="9" borderId="60" xfId="4" applyFont="1" applyFill="1" applyBorder="1" applyAlignment="1" applyProtection="1">
      <alignment horizontal="right" vertical="top" wrapText="1"/>
    </xf>
    <xf numFmtId="38" fontId="25" fillId="5" borderId="19" xfId="4" applyFont="1" applyFill="1" applyBorder="1" applyProtection="1">
      <alignment vertical="center"/>
    </xf>
    <xf numFmtId="38" fontId="25" fillId="0" borderId="60" xfId="4" applyFont="1" applyFill="1" applyBorder="1" applyAlignment="1" applyProtection="1">
      <alignment horizontal="right" vertical="top" wrapText="1"/>
    </xf>
    <xf numFmtId="38" fontId="25" fillId="0" borderId="60" xfId="4" applyFont="1" applyFill="1" applyBorder="1" applyProtection="1">
      <alignment vertical="center"/>
    </xf>
    <xf numFmtId="38" fontId="25" fillId="0" borderId="19" xfId="4" applyFont="1" applyBorder="1" applyAlignment="1" applyProtection="1">
      <alignment horizontal="right" vertical="top" wrapText="1"/>
    </xf>
    <xf numFmtId="38" fontId="25" fillId="0" borderId="75" xfId="4" applyFont="1" applyFill="1" applyBorder="1" applyProtection="1">
      <alignment vertical="center"/>
    </xf>
    <xf numFmtId="38" fontId="25" fillId="0" borderId="60" xfId="4" applyFont="1" applyBorder="1" applyProtection="1">
      <alignment vertical="center"/>
    </xf>
    <xf numFmtId="0" fontId="25" fillId="0" borderId="40" xfId="0" applyFont="1" applyBorder="1" applyAlignment="1">
      <alignment vertical="center"/>
    </xf>
    <xf numFmtId="187" fontId="25" fillId="0" borderId="3" xfId="1" applyNumberFormat="1" applyFont="1" applyBorder="1" applyAlignment="1" applyProtection="1">
      <alignment horizontal="right" vertical="top" wrapText="1"/>
    </xf>
    <xf numFmtId="0" fontId="25" fillId="5" borderId="38" xfId="0" applyFont="1" applyFill="1" applyBorder="1" applyAlignment="1">
      <alignment horizontal="center" vertical="top" wrapText="1"/>
    </xf>
    <xf numFmtId="0" fontId="25" fillId="0" borderId="76" xfId="4" applyNumberFormat="1" applyFont="1" applyBorder="1" applyAlignment="1" applyProtection="1">
      <alignment horizontal="right" vertical="top" wrapText="1"/>
    </xf>
    <xf numFmtId="0" fontId="25" fillId="0" borderId="24" xfId="0" applyFont="1" applyBorder="1" applyAlignment="1">
      <alignment horizontal="left" vertical="top" shrinkToFit="1"/>
    </xf>
    <xf numFmtId="0" fontId="25" fillId="0" borderId="27" xfId="0" applyFont="1" applyBorder="1" applyAlignment="1">
      <alignment horizontal="left" vertical="top" shrinkToFit="1"/>
    </xf>
    <xf numFmtId="0" fontId="55" fillId="0" borderId="66" xfId="3" applyFont="1" applyBorder="1" applyAlignment="1">
      <alignment horizontal="center" vertical="center"/>
    </xf>
    <xf numFmtId="0" fontId="55" fillId="10" borderId="66" xfId="3" applyFont="1" applyFill="1" applyBorder="1" applyAlignment="1">
      <alignment horizontal="center" vertical="center"/>
    </xf>
    <xf numFmtId="38" fontId="25" fillId="9" borderId="52" xfId="4" applyFont="1" applyFill="1" applyBorder="1" applyAlignment="1" applyProtection="1">
      <alignment horizontal="right" vertical="top" wrapText="1"/>
    </xf>
    <xf numFmtId="0" fontId="45" fillId="0" borderId="24" xfId="0" applyFont="1" applyBorder="1" applyAlignment="1">
      <alignment horizontal="left" vertical="center" wrapText="1"/>
    </xf>
    <xf numFmtId="38" fontId="25" fillId="5" borderId="52" xfId="4" applyFont="1" applyFill="1" applyBorder="1" applyProtection="1">
      <alignment vertical="center"/>
    </xf>
    <xf numFmtId="0" fontId="6" fillId="0" borderId="0" xfId="0" applyFont="1" applyAlignment="1" applyProtection="1">
      <alignment vertical="center" shrinkToFit="1"/>
      <protection hidden="1"/>
    </xf>
    <xf numFmtId="0" fontId="6" fillId="0" borderId="0" xfId="0" applyFont="1" applyAlignment="1" applyProtection="1">
      <alignment vertical="center"/>
      <protection hidden="1"/>
    </xf>
    <xf numFmtId="0" fontId="28" fillId="0" borderId="54" xfId="4" applyNumberFormat="1" applyFont="1" applyBorder="1" applyAlignment="1" applyProtection="1">
      <alignment horizontal="right" vertical="top" wrapText="1"/>
    </xf>
    <xf numFmtId="187" fontId="28" fillId="0" borderId="20" xfId="1" applyNumberFormat="1" applyFont="1" applyBorder="1" applyAlignment="1" applyProtection="1">
      <alignment horizontal="right" vertical="top" wrapText="1"/>
    </xf>
    <xf numFmtId="187" fontId="25" fillId="9" borderId="75" xfId="1" applyNumberFormat="1" applyFont="1" applyFill="1" applyBorder="1" applyAlignment="1" applyProtection="1">
      <alignment horizontal="right" vertical="top" wrapText="1"/>
    </xf>
    <xf numFmtId="187" fontId="25" fillId="0" borderId="26" xfId="1" applyNumberFormat="1" applyFont="1" applyBorder="1" applyAlignment="1" applyProtection="1">
      <alignment horizontal="right" vertical="top" wrapText="1"/>
    </xf>
    <xf numFmtId="187" fontId="25" fillId="9" borderId="60" xfId="1" applyNumberFormat="1" applyFont="1" applyFill="1" applyBorder="1" applyAlignment="1" applyProtection="1">
      <alignment horizontal="right" vertical="top" wrapText="1"/>
    </xf>
    <xf numFmtId="187" fontId="25" fillId="0" borderId="60" xfId="1" applyNumberFormat="1" applyFont="1" applyBorder="1" applyAlignment="1" applyProtection="1">
      <alignment horizontal="right" vertical="top" wrapText="1"/>
    </xf>
    <xf numFmtId="187" fontId="25" fillId="0" borderId="60" xfId="1" applyNumberFormat="1" applyFont="1" applyFill="1" applyBorder="1" applyAlignment="1" applyProtection="1">
      <alignment horizontal="right" vertical="top" wrapText="1"/>
    </xf>
    <xf numFmtId="0" fontId="25" fillId="0" borderId="77" xfId="0" applyFont="1" applyBorder="1" applyAlignment="1">
      <alignment vertical="top" wrapText="1"/>
    </xf>
    <xf numFmtId="0" fontId="70" fillId="0" borderId="0" xfId="0" applyFont="1" applyAlignment="1" applyProtection="1">
      <alignment horizontal="center" vertical="center"/>
      <protection hidden="1"/>
    </xf>
    <xf numFmtId="0" fontId="70" fillId="0" borderId="0" xfId="0" applyFont="1" applyAlignment="1" applyProtection="1">
      <alignment vertical="center"/>
      <protection hidden="1"/>
    </xf>
    <xf numFmtId="177" fontId="46" fillId="0" borderId="5" xfId="0" applyNumberFormat="1" applyFont="1" applyBorder="1" applyAlignment="1" applyProtection="1">
      <alignment horizontal="center" vertical="center"/>
      <protection hidden="1"/>
    </xf>
    <xf numFmtId="0" fontId="46" fillId="0" borderId="5" xfId="0" applyFont="1" applyBorder="1" applyAlignment="1" applyProtection="1">
      <alignment horizontal="center" vertical="center"/>
      <protection hidden="1"/>
    </xf>
    <xf numFmtId="0" fontId="46" fillId="0" borderId="6" xfId="0" applyFont="1" applyBorder="1" applyAlignment="1" applyProtection="1">
      <alignment horizontal="center" vertical="center"/>
      <protection hidden="1"/>
    </xf>
    <xf numFmtId="0" fontId="46" fillId="0" borderId="10" xfId="0" applyFont="1" applyBorder="1" applyAlignment="1" applyProtection="1">
      <alignment horizontal="center" vertical="center"/>
      <protection hidden="1"/>
    </xf>
    <xf numFmtId="0" fontId="46" fillId="0" borderId="11" xfId="0" applyFont="1" applyBorder="1" applyAlignment="1" applyProtection="1">
      <alignment horizontal="center" vertical="center"/>
      <protection hidden="1"/>
    </xf>
    <xf numFmtId="0" fontId="14" fillId="0" borderId="0" xfId="0" applyFont="1" applyAlignment="1" applyProtection="1">
      <alignment horizontal="right" shrinkToFit="1"/>
      <protection hidden="1"/>
    </xf>
    <xf numFmtId="0" fontId="14" fillId="0" borderId="14" xfId="0" applyFont="1" applyBorder="1" applyAlignment="1" applyProtection="1">
      <alignment horizontal="center" vertical="center" shrinkToFit="1"/>
      <protection hidden="1"/>
    </xf>
    <xf numFmtId="0" fontId="14" fillId="0" borderId="14" xfId="0" applyFont="1" applyBorder="1" applyAlignment="1" applyProtection="1">
      <alignment horizontal="center" vertical="center"/>
      <protection hidden="1"/>
    </xf>
    <xf numFmtId="0" fontId="46" fillId="0" borderId="4" xfId="0" applyFont="1" applyBorder="1" applyAlignment="1" applyProtection="1">
      <alignment horizontal="center" vertical="center" wrapText="1"/>
      <protection hidden="1"/>
    </xf>
    <xf numFmtId="0" fontId="46" fillId="0" borderId="5" xfId="0" applyFont="1" applyBorder="1" applyAlignment="1" applyProtection="1">
      <alignment horizontal="center" vertical="center" wrapText="1"/>
      <protection hidden="1"/>
    </xf>
    <xf numFmtId="0" fontId="46" fillId="0" borderId="61" xfId="0" applyFont="1" applyBorder="1" applyAlignment="1" applyProtection="1">
      <alignment horizontal="center" vertical="center" wrapText="1"/>
      <protection hidden="1"/>
    </xf>
    <xf numFmtId="0" fontId="46" fillId="0" borderId="9" xfId="0" applyFont="1" applyBorder="1" applyAlignment="1" applyProtection="1">
      <alignment horizontal="center" vertical="center" wrapText="1"/>
      <protection hidden="1"/>
    </xf>
    <xf numFmtId="0" fontId="46" fillId="0" borderId="10" xfId="0" applyFont="1" applyBorder="1" applyAlignment="1" applyProtection="1">
      <alignment horizontal="center" vertical="center" wrapText="1"/>
      <protection hidden="1"/>
    </xf>
    <xf numFmtId="0" fontId="46" fillId="0" borderId="63" xfId="0" applyFont="1" applyBorder="1" applyAlignment="1" applyProtection="1">
      <alignment horizontal="center" vertical="center" wrapText="1"/>
      <protection hidden="1"/>
    </xf>
    <xf numFmtId="0" fontId="46" fillId="0" borderId="62" xfId="0" applyFont="1" applyBorder="1" applyAlignment="1" applyProtection="1">
      <alignment horizontal="center" vertical="center"/>
      <protection hidden="1"/>
    </xf>
    <xf numFmtId="0" fontId="46" fillId="0" borderId="64" xfId="0" applyFont="1" applyBorder="1" applyAlignment="1" applyProtection="1">
      <alignment horizontal="center" vertical="center"/>
      <protection hidden="1"/>
    </xf>
    <xf numFmtId="0" fontId="14" fillId="0" borderId="14" xfId="0" applyFont="1" applyBorder="1" applyAlignment="1" applyProtection="1">
      <alignment horizontal="center" vertical="top"/>
      <protection hidden="1"/>
    </xf>
    <xf numFmtId="0" fontId="32" fillId="0" borderId="4" xfId="0" applyFont="1" applyBorder="1" applyAlignment="1" applyProtection="1">
      <alignment horizontal="center" vertical="center"/>
      <protection hidden="1"/>
    </xf>
    <xf numFmtId="0" fontId="32" fillId="0" borderId="5" xfId="0" applyFont="1" applyBorder="1" applyAlignment="1" applyProtection="1">
      <alignment horizontal="center" vertical="center"/>
      <protection hidden="1"/>
    </xf>
    <xf numFmtId="0" fontId="32" fillId="0" borderId="6" xfId="0" applyFont="1" applyBorder="1" applyAlignment="1" applyProtection="1">
      <alignment horizontal="center" vertical="center"/>
      <protection hidden="1"/>
    </xf>
    <xf numFmtId="0" fontId="32" fillId="0" borderId="7" xfId="0" applyFont="1" applyBorder="1" applyAlignment="1" applyProtection="1">
      <alignment horizontal="center" vertical="center"/>
      <protection hidden="1"/>
    </xf>
    <xf numFmtId="0" fontId="32" fillId="0" borderId="0" xfId="0" applyFont="1" applyAlignment="1" applyProtection="1">
      <alignment horizontal="center" vertical="center"/>
      <protection hidden="1"/>
    </xf>
    <xf numFmtId="0" fontId="32" fillId="0" borderId="8" xfId="0" applyFont="1" applyBorder="1" applyAlignment="1" applyProtection="1">
      <alignment horizontal="center" vertical="center"/>
      <protection hidden="1"/>
    </xf>
    <xf numFmtId="176" fontId="2" fillId="0" borderId="0" xfId="0" applyNumberFormat="1" applyFont="1" applyAlignment="1" applyProtection="1">
      <alignment horizontal="center"/>
      <protection hidden="1"/>
    </xf>
    <xf numFmtId="0" fontId="20" fillId="0" borderId="0" xfId="0" applyFont="1" applyAlignment="1" applyProtection="1">
      <alignment horizontal="center"/>
      <protection hidden="1"/>
    </xf>
    <xf numFmtId="0" fontId="38" fillId="0" borderId="0" xfId="0" applyFont="1" applyAlignment="1" applyProtection="1">
      <alignment horizontal="center" vertical="center"/>
      <protection hidden="1"/>
    </xf>
    <xf numFmtId="177" fontId="74" fillId="0" borderId="0" xfId="0" applyNumberFormat="1" applyFont="1" applyAlignment="1" applyProtection="1">
      <alignment horizontal="center" vertical="center" shrinkToFit="1"/>
      <protection hidden="1"/>
    </xf>
    <xf numFmtId="185" fontId="47" fillId="2" borderId="0" xfId="0" applyNumberFormat="1" applyFont="1" applyFill="1" applyAlignment="1" applyProtection="1">
      <alignment horizontal="right" vertical="center" shrinkToFit="1"/>
      <protection hidden="1"/>
    </xf>
    <xf numFmtId="0" fontId="19" fillId="0" borderId="0" xfId="0" applyFont="1" applyAlignment="1" applyProtection="1">
      <alignment horizontal="center" vertical="center" shrinkToFit="1"/>
      <protection hidden="1"/>
    </xf>
    <xf numFmtId="0" fontId="19" fillId="0" borderId="0" xfId="0" applyFont="1" applyAlignment="1" applyProtection="1">
      <alignment horizontal="center" vertical="center"/>
      <protection hidden="1"/>
    </xf>
    <xf numFmtId="0" fontId="75" fillId="0" borderId="0" xfId="0" applyFont="1" applyAlignment="1" applyProtection="1">
      <alignment horizontal="left" vertical="center"/>
      <protection hidden="1"/>
    </xf>
    <xf numFmtId="0" fontId="6" fillId="0" borderId="0" xfId="0" applyFont="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75" fillId="0" borderId="0" xfId="0" applyFont="1" applyAlignment="1" applyProtection="1">
      <alignment horizontal="left" vertical="center" shrinkToFit="1"/>
      <protection hidden="1"/>
    </xf>
    <xf numFmtId="0" fontId="75" fillId="0" borderId="2" xfId="0" applyFont="1" applyBorder="1" applyAlignment="1" applyProtection="1">
      <alignment horizontal="left" vertical="center" shrinkToFit="1"/>
      <protection hidden="1"/>
    </xf>
    <xf numFmtId="0" fontId="49" fillId="0" borderId="0" xfId="0" applyFont="1" applyAlignment="1" applyProtection="1">
      <alignment horizontal="center" vertical="center" wrapText="1"/>
      <protection hidden="1"/>
    </xf>
    <xf numFmtId="0" fontId="34" fillId="0" borderId="0" xfId="0" applyFont="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75" fillId="0" borderId="15" xfId="0" applyFont="1" applyBorder="1" applyAlignment="1" applyProtection="1">
      <alignment horizontal="left" vertical="center"/>
      <protection hidden="1"/>
    </xf>
    <xf numFmtId="0" fontId="75" fillId="0" borderId="2" xfId="0" applyFont="1" applyBorder="1" applyAlignment="1" applyProtection="1">
      <alignment horizontal="left" vertical="center"/>
      <protection hidden="1"/>
    </xf>
    <xf numFmtId="0" fontId="53" fillId="0" borderId="0" xfId="5" applyAlignment="1" applyProtection="1">
      <alignment horizontal="left"/>
      <protection hidden="1"/>
    </xf>
    <xf numFmtId="0" fontId="8" fillId="0" borderId="0" xfId="0" applyFont="1" applyAlignment="1" applyProtection="1">
      <alignment vertical="center" shrinkToFit="1"/>
      <protection hidden="1"/>
    </xf>
    <xf numFmtId="0" fontId="76" fillId="0" borderId="0" xfId="0" applyFont="1" applyAlignment="1" applyProtection="1">
      <alignment horizontal="center" vertical="center"/>
      <protection hidden="1"/>
    </xf>
    <xf numFmtId="0" fontId="76" fillId="0" borderId="2" xfId="0" applyFont="1" applyBorder="1" applyAlignment="1" applyProtection="1">
      <alignment horizontal="center" vertical="center"/>
      <protection hidden="1"/>
    </xf>
    <xf numFmtId="0" fontId="54" fillId="0" borderId="0" xfId="0" applyFont="1" applyAlignment="1" applyProtection="1">
      <alignment horizontal="center" vertical="center"/>
      <protection hidden="1"/>
    </xf>
    <xf numFmtId="0" fontId="54" fillId="0" borderId="2" xfId="0" applyFont="1" applyBorder="1" applyAlignment="1" applyProtection="1">
      <alignment horizontal="center" vertical="center"/>
      <protection hidden="1"/>
    </xf>
    <xf numFmtId="0" fontId="76" fillId="0" borderId="0" xfId="0" applyFont="1" applyAlignment="1" applyProtection="1">
      <alignment horizontal="left" vertical="center"/>
      <protection hidden="1"/>
    </xf>
    <xf numFmtId="0" fontId="76" fillId="0" borderId="2" xfId="0" applyFont="1" applyBorder="1" applyAlignment="1" applyProtection="1">
      <alignment horizontal="left" vertical="center"/>
      <protection hidden="1"/>
    </xf>
    <xf numFmtId="0" fontId="75" fillId="0" borderId="15" xfId="0" applyFont="1" applyBorder="1" applyAlignment="1" applyProtection="1">
      <alignment horizontal="left" vertical="center" wrapText="1" shrinkToFit="1"/>
      <protection hidden="1"/>
    </xf>
    <xf numFmtId="0" fontId="75" fillId="0" borderId="2" xfId="0" applyFont="1" applyBorder="1" applyAlignment="1" applyProtection="1">
      <alignment horizontal="left" vertical="center" wrapText="1" shrinkToFit="1"/>
      <protection hidden="1"/>
    </xf>
    <xf numFmtId="0" fontId="19" fillId="0" borderId="0" xfId="0" applyFont="1" applyAlignment="1" applyProtection="1">
      <alignment horizontal="left" vertical="center" shrinkToFit="1"/>
      <protection hidden="1"/>
    </xf>
    <xf numFmtId="0" fontId="69" fillId="0" borderId="0" xfId="0" applyFont="1" applyAlignment="1" applyProtection="1">
      <alignment horizontal="left" vertical="center" wrapText="1" shrinkToFit="1"/>
      <protection hidden="1"/>
    </xf>
    <xf numFmtId="0" fontId="69" fillId="0" borderId="2" xfId="0" applyFont="1" applyBorder="1" applyAlignment="1" applyProtection="1">
      <alignment horizontal="left" vertical="center" wrapText="1" shrinkToFit="1"/>
      <protection hidden="1"/>
    </xf>
    <xf numFmtId="0" fontId="5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0" fillId="0" borderId="1" xfId="0" applyBorder="1" applyAlignment="1" applyProtection="1">
      <alignment horizontal="center" vertical="center"/>
      <protection hidden="1"/>
    </xf>
    <xf numFmtId="49" fontId="0" fillId="0" borderId="14" xfId="0" applyNumberFormat="1" applyBorder="1" applyAlignment="1" applyProtection="1">
      <alignment horizontal="center" vertical="center"/>
      <protection hidden="1"/>
    </xf>
    <xf numFmtId="0" fontId="0" fillId="0" borderId="14" xfId="0" applyBorder="1" applyAlignment="1" applyProtection="1">
      <alignment horizontal="left" vertical="center"/>
      <protection hidden="1"/>
    </xf>
    <xf numFmtId="0" fontId="40" fillId="0" borderId="14" xfId="0" applyFont="1" applyBorder="1" applyAlignment="1" applyProtection="1">
      <alignment horizontal="left" vertical="center"/>
      <protection hidden="1"/>
    </xf>
    <xf numFmtId="0" fontId="52" fillId="0" borderId="15" xfId="0" applyFont="1" applyBorder="1" applyAlignment="1" applyProtection="1">
      <alignment horizontal="center" vertical="center" wrapText="1"/>
      <protection hidden="1"/>
    </xf>
    <xf numFmtId="0" fontId="52" fillId="0" borderId="2" xfId="0" applyFont="1" applyBorder="1" applyAlignment="1" applyProtection="1">
      <alignment horizontal="center" vertical="center" wrapText="1"/>
      <protection hidden="1"/>
    </xf>
    <xf numFmtId="186" fontId="51" fillId="0" borderId="2" xfId="0" applyNumberFormat="1" applyFont="1" applyBorder="1" applyAlignment="1" applyProtection="1">
      <alignment horizontal="center" vertical="center" shrinkToFit="1"/>
      <protection hidden="1"/>
    </xf>
    <xf numFmtId="0" fontId="52" fillId="0" borderId="2" xfId="0" applyFont="1" applyBorder="1" applyAlignment="1" applyProtection="1">
      <alignment horizontal="center" vertical="center" shrinkToFit="1"/>
      <protection hidden="1"/>
    </xf>
    <xf numFmtId="0" fontId="40" fillId="0" borderId="18" xfId="0" applyFont="1" applyBorder="1" applyAlignment="1" applyProtection="1">
      <alignment horizontal="left" vertical="center"/>
      <protection hidden="1"/>
    </xf>
    <xf numFmtId="0" fontId="42" fillId="5" borderId="68" xfId="0" applyFont="1" applyFill="1" applyBorder="1" applyAlignment="1" applyProtection="1">
      <alignment horizontal="center" vertical="center" wrapText="1"/>
      <protection hidden="1"/>
    </xf>
    <xf numFmtId="0" fontId="42" fillId="5" borderId="26" xfId="0" applyFont="1" applyFill="1" applyBorder="1" applyAlignment="1" applyProtection="1">
      <alignment horizontal="center" vertical="center"/>
      <protection hidden="1"/>
    </xf>
    <xf numFmtId="38" fontId="42" fillId="5" borderId="68" xfId="4" applyFont="1" applyFill="1" applyBorder="1" applyAlignment="1" applyProtection="1">
      <alignment horizontal="center" vertical="center" wrapText="1"/>
      <protection hidden="1"/>
    </xf>
    <xf numFmtId="38" fontId="42" fillId="5" borderId="26" xfId="4" applyFont="1" applyFill="1" applyBorder="1" applyAlignment="1" applyProtection="1">
      <alignment horizontal="center" vertical="center"/>
      <protection hidden="1"/>
    </xf>
    <xf numFmtId="0" fontId="43" fillId="0" borderId="22" xfId="0" applyFont="1" applyBorder="1" applyAlignment="1" applyProtection="1">
      <alignment horizontal="center" vertical="center"/>
      <protection hidden="1"/>
    </xf>
    <xf numFmtId="0" fontId="43" fillId="0" borderId="27" xfId="0" applyFont="1" applyBorder="1" applyAlignment="1" applyProtection="1">
      <alignment horizontal="center" vertical="center"/>
      <protection hidden="1"/>
    </xf>
    <xf numFmtId="0" fontId="0" fillId="0" borderId="1" xfId="0" applyBorder="1" applyAlignment="1" applyProtection="1">
      <alignment horizontal="center"/>
      <protection hidden="1"/>
    </xf>
    <xf numFmtId="181" fontId="4" fillId="0" borderId="17" xfId="0" applyNumberFormat="1" applyFont="1" applyBorder="1" applyAlignment="1" applyProtection="1">
      <alignment horizontal="center" vertical="center" shrinkToFit="1"/>
      <protection hidden="1"/>
    </xf>
    <xf numFmtId="181" fontId="4" fillId="0" borderId="15" xfId="0" applyNumberFormat="1" applyFont="1" applyBorder="1" applyAlignment="1" applyProtection="1">
      <alignment horizontal="center" vertical="center" shrinkToFit="1"/>
      <protection hidden="1"/>
    </xf>
    <xf numFmtId="181" fontId="4" fillId="0" borderId="16" xfId="0" applyNumberFormat="1" applyFont="1" applyBorder="1" applyAlignment="1" applyProtection="1">
      <alignment horizontal="center" vertical="center" shrinkToFit="1"/>
      <protection hidden="1"/>
    </xf>
    <xf numFmtId="181" fontId="4" fillId="0" borderId="13" xfId="0" applyNumberFormat="1" applyFont="1" applyBorder="1" applyAlignment="1" applyProtection="1">
      <alignment horizontal="center" vertical="center" shrinkToFit="1"/>
      <protection hidden="1"/>
    </xf>
    <xf numFmtId="181" fontId="4" fillId="0" borderId="0" xfId="0" applyNumberFormat="1" applyFont="1" applyAlignment="1" applyProtection="1">
      <alignment horizontal="center" vertical="center" shrinkToFit="1"/>
      <protection hidden="1"/>
    </xf>
    <xf numFmtId="181" fontId="4" fillId="0" borderId="1" xfId="0" applyNumberFormat="1" applyFont="1" applyBorder="1" applyAlignment="1" applyProtection="1">
      <alignment horizontal="center" vertical="center" shrinkToFit="1"/>
      <protection hidden="1"/>
    </xf>
    <xf numFmtId="181" fontId="4" fillId="0" borderId="1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0" fontId="36" fillId="0" borderId="17" xfId="0" applyFont="1" applyBorder="1" applyAlignment="1" applyProtection="1">
      <alignment horizontal="center" vertical="center" shrinkToFit="1"/>
      <protection hidden="1"/>
    </xf>
    <xf numFmtId="0" fontId="36" fillId="0" borderId="15" xfId="0" applyFont="1" applyBorder="1" applyAlignment="1" applyProtection="1">
      <alignment horizontal="center" vertical="center" shrinkToFit="1"/>
      <protection hidden="1"/>
    </xf>
    <xf numFmtId="0" fontId="36" fillId="0" borderId="16" xfId="0" applyFont="1" applyBorder="1" applyAlignment="1" applyProtection="1">
      <alignment horizontal="center" vertical="center" shrinkToFit="1"/>
      <protection hidden="1"/>
    </xf>
    <xf numFmtId="0" fontId="36" fillId="0" borderId="13"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1" xfId="0" applyFont="1" applyBorder="1" applyAlignment="1" applyProtection="1">
      <alignment horizontal="center" vertical="center" shrinkToFit="1"/>
      <protection hidden="1"/>
    </xf>
    <xf numFmtId="0" fontId="36" fillId="0" borderId="12" xfId="0" applyFont="1" applyBorder="1" applyAlignment="1" applyProtection="1">
      <alignment horizontal="center" vertical="center" shrinkToFit="1"/>
      <protection hidden="1"/>
    </xf>
    <xf numFmtId="0" fontId="36" fillId="0" borderId="2" xfId="0" applyFont="1" applyBorder="1" applyAlignment="1" applyProtection="1">
      <alignment horizontal="center" vertical="center" shrinkToFit="1"/>
      <protection hidden="1"/>
    </xf>
    <xf numFmtId="0" fontId="36" fillId="0" borderId="3" xfId="0" applyFont="1" applyBorder="1" applyAlignment="1" applyProtection="1">
      <alignment horizontal="center" vertical="center" shrinkToFit="1"/>
      <protection hidden="1"/>
    </xf>
    <xf numFmtId="179" fontId="36" fillId="0" borderId="13" xfId="1" applyNumberFormat="1" applyFont="1" applyFill="1" applyBorder="1" applyAlignment="1" applyProtection="1">
      <alignment horizontal="center" vertical="center" shrinkToFit="1"/>
      <protection hidden="1"/>
    </xf>
    <xf numFmtId="179" fontId="36" fillId="0" borderId="0" xfId="1" applyNumberFormat="1" applyFont="1" applyFill="1" applyBorder="1" applyAlignment="1" applyProtection="1">
      <alignment horizontal="center" vertical="center" shrinkToFit="1"/>
      <protection hidden="1"/>
    </xf>
    <xf numFmtId="181" fontId="32" fillId="0" borderId="17" xfId="0" applyNumberFormat="1" applyFont="1" applyBorder="1" applyAlignment="1" applyProtection="1">
      <alignment horizontal="center" vertical="center" shrinkToFit="1"/>
      <protection hidden="1"/>
    </xf>
    <xf numFmtId="181" fontId="32" fillId="0" borderId="15" xfId="0" applyNumberFormat="1" applyFont="1" applyBorder="1" applyAlignment="1" applyProtection="1">
      <alignment horizontal="center" vertical="center" shrinkToFit="1"/>
      <protection hidden="1"/>
    </xf>
    <xf numFmtId="181" fontId="32" fillId="0" borderId="16" xfId="0" applyNumberFormat="1" applyFont="1" applyBorder="1" applyAlignment="1" applyProtection="1">
      <alignment horizontal="center" vertical="center" shrinkToFit="1"/>
      <protection hidden="1"/>
    </xf>
    <xf numFmtId="181" fontId="32" fillId="0" borderId="13" xfId="0" applyNumberFormat="1" applyFont="1" applyBorder="1" applyAlignment="1" applyProtection="1">
      <alignment horizontal="center" vertical="center" shrinkToFit="1"/>
      <protection hidden="1"/>
    </xf>
    <xf numFmtId="181" fontId="32" fillId="0" borderId="0" xfId="0" applyNumberFormat="1" applyFont="1" applyAlignment="1" applyProtection="1">
      <alignment horizontal="center" vertical="center" shrinkToFit="1"/>
      <protection hidden="1"/>
    </xf>
    <xf numFmtId="181" fontId="32" fillId="0" borderId="1" xfId="0" applyNumberFormat="1" applyFont="1" applyBorder="1" applyAlignment="1" applyProtection="1">
      <alignment horizontal="center" vertical="center" shrinkToFit="1"/>
      <protection hidden="1"/>
    </xf>
    <xf numFmtId="181" fontId="32" fillId="0" borderId="12" xfId="0" applyNumberFormat="1" applyFont="1" applyBorder="1" applyAlignment="1" applyProtection="1">
      <alignment horizontal="center" vertical="center" shrinkToFit="1"/>
      <protection hidden="1"/>
    </xf>
    <xf numFmtId="181" fontId="32" fillId="0" borderId="2" xfId="0" applyNumberFormat="1" applyFont="1" applyBorder="1" applyAlignment="1" applyProtection="1">
      <alignment horizontal="center" vertical="center" shrinkToFit="1"/>
      <protection hidden="1"/>
    </xf>
    <xf numFmtId="181" fontId="32" fillId="0" borderId="3" xfId="0" applyNumberFormat="1" applyFont="1" applyBorder="1" applyAlignment="1" applyProtection="1">
      <alignment horizontal="center" vertical="center" shrinkToFit="1"/>
      <protection hidden="1"/>
    </xf>
    <xf numFmtId="179" fontId="36" fillId="0" borderId="17" xfId="1" applyNumberFormat="1" applyFont="1" applyFill="1" applyBorder="1" applyAlignment="1" applyProtection="1">
      <alignment horizontal="center" vertical="center" shrinkToFit="1"/>
      <protection hidden="1"/>
    </xf>
    <xf numFmtId="179" fontId="36" fillId="0" borderId="15" xfId="1" applyNumberFormat="1" applyFont="1" applyFill="1" applyBorder="1" applyAlignment="1" applyProtection="1">
      <alignment horizontal="center" vertical="center" shrinkToFit="1"/>
      <protection hidden="1"/>
    </xf>
    <xf numFmtId="179" fontId="36" fillId="0" borderId="16" xfId="1" applyNumberFormat="1" applyFont="1" applyFill="1" applyBorder="1" applyAlignment="1" applyProtection="1">
      <alignment horizontal="center" vertical="center" shrinkToFit="1"/>
      <protection hidden="1"/>
    </xf>
    <xf numFmtId="179" fontId="36" fillId="0" borderId="1" xfId="1" applyNumberFormat="1" applyFont="1" applyFill="1" applyBorder="1" applyAlignment="1" applyProtection="1">
      <alignment horizontal="center" vertical="center" shrinkToFit="1"/>
      <protection hidden="1"/>
    </xf>
    <xf numFmtId="0" fontId="0" fillId="0" borderId="17" xfId="0"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0" fillId="0" borderId="16" xfId="0"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hidden="1"/>
    </xf>
    <xf numFmtId="0" fontId="0" fillId="0" borderId="2" xfId="0" applyBorder="1" applyAlignment="1" applyProtection="1">
      <alignment horizontal="center" vertical="center" shrinkToFit="1"/>
      <protection hidden="1"/>
    </xf>
    <xf numFmtId="0" fontId="0" fillId="0" borderId="3" xfId="0" applyBorder="1" applyAlignment="1" applyProtection="1">
      <alignment horizontal="center" vertical="center" shrinkToFit="1"/>
      <protection hidden="1"/>
    </xf>
    <xf numFmtId="0" fontId="14" fillId="0" borderId="13" xfId="0" applyFont="1" applyBorder="1" applyAlignment="1" applyProtection="1">
      <alignment horizontal="center"/>
      <protection hidden="1"/>
    </xf>
    <xf numFmtId="0" fontId="39" fillId="5" borderId="41" xfId="0" applyFont="1" applyFill="1" applyBorder="1" applyAlignment="1" applyProtection="1">
      <alignment horizontal="center" vertical="center"/>
      <protection hidden="1"/>
    </xf>
    <xf numFmtId="0" fontId="39" fillId="5" borderId="51" xfId="0" applyFont="1" applyFill="1" applyBorder="1" applyAlignment="1" applyProtection="1">
      <alignment horizontal="center" vertical="center"/>
      <protection hidden="1"/>
    </xf>
    <xf numFmtId="0" fontId="41" fillId="5" borderId="67" xfId="0" applyFont="1" applyFill="1" applyBorder="1" applyAlignment="1" applyProtection="1">
      <alignment horizontal="center" vertical="center" wrapText="1"/>
      <protection hidden="1"/>
    </xf>
    <xf numFmtId="0" fontId="41" fillId="5" borderId="69" xfId="0" applyFont="1" applyFill="1" applyBorder="1" applyAlignment="1" applyProtection="1">
      <alignment horizontal="center" vertical="center"/>
      <protection hidden="1"/>
    </xf>
    <xf numFmtId="0" fontId="0" fillId="0" borderId="14" xfId="0" applyBorder="1" applyAlignment="1" applyProtection="1">
      <alignment horizontal="center" vertical="center" shrinkToFit="1"/>
      <protection hidden="1"/>
    </xf>
    <xf numFmtId="180" fontId="44" fillId="8" borderId="71" xfId="0" applyNumberFormat="1" applyFont="1" applyFill="1" applyBorder="1" applyAlignment="1" applyProtection="1">
      <alignment horizontal="center" vertical="center" shrinkToFit="1"/>
      <protection hidden="1"/>
    </xf>
    <xf numFmtId="180" fontId="44" fillId="8" borderId="19" xfId="0" applyNumberFormat="1" applyFont="1" applyFill="1" applyBorder="1" applyAlignment="1" applyProtection="1">
      <alignment horizontal="center" vertical="center" shrinkToFit="1"/>
      <protection hidden="1"/>
    </xf>
    <xf numFmtId="180" fontId="44" fillId="8" borderId="20" xfId="0" applyNumberFormat="1" applyFont="1" applyFill="1" applyBorder="1" applyAlignment="1" applyProtection="1">
      <alignment horizontal="center" vertical="center" shrinkToFit="1"/>
      <protection hidden="1"/>
    </xf>
    <xf numFmtId="181" fontId="44" fillId="8" borderId="71" xfId="0" applyNumberFormat="1" applyFont="1" applyFill="1" applyBorder="1" applyAlignment="1" applyProtection="1">
      <alignment horizontal="center" vertical="center" shrinkToFit="1"/>
      <protection hidden="1"/>
    </xf>
    <xf numFmtId="181" fontId="44" fillId="8" borderId="19" xfId="0" applyNumberFormat="1" applyFont="1" applyFill="1" applyBorder="1" applyAlignment="1" applyProtection="1">
      <alignment horizontal="center" vertical="center" shrinkToFit="1"/>
      <protection hidden="1"/>
    </xf>
    <xf numFmtId="181" fontId="44" fillId="8" borderId="20" xfId="0" applyNumberFormat="1" applyFont="1" applyFill="1" applyBorder="1" applyAlignment="1" applyProtection="1">
      <alignment horizontal="center" vertical="center" shrinkToFit="1"/>
      <protection hidden="1"/>
    </xf>
    <xf numFmtId="179" fontId="23" fillId="0" borderId="2" xfId="1" applyNumberFormat="1" applyFont="1" applyFill="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0" fontId="11" fillId="0" borderId="15" xfId="0" applyFont="1" applyBorder="1" applyAlignment="1" applyProtection="1">
      <alignment horizontal="center" vertical="center" shrinkToFit="1"/>
      <protection hidden="1"/>
    </xf>
    <xf numFmtId="0" fontId="11" fillId="0" borderId="16" xfId="0" applyFont="1" applyBorder="1" applyAlignment="1" applyProtection="1">
      <alignment horizontal="center" vertical="center" shrinkToFit="1"/>
      <protection hidden="1"/>
    </xf>
    <xf numFmtId="0" fontId="11" fillId="0" borderId="13" xfId="0" applyFont="1" applyBorder="1" applyAlignment="1" applyProtection="1">
      <alignment horizontal="center" vertical="center" shrinkToFit="1"/>
      <protection hidden="1"/>
    </xf>
    <xf numFmtId="0" fontId="11" fillId="0" borderId="0" xfId="0" applyFont="1" applyAlignment="1" applyProtection="1">
      <alignment horizontal="center" vertical="center" shrinkToFit="1"/>
      <protection hidden="1"/>
    </xf>
    <xf numFmtId="0" fontId="11" fillId="0" borderId="1" xfId="0" applyFont="1" applyBorder="1" applyAlignment="1" applyProtection="1">
      <alignment horizontal="center" vertical="center" shrinkToFit="1"/>
      <protection hidden="1"/>
    </xf>
    <xf numFmtId="0" fontId="11" fillId="0" borderId="12" xfId="0" applyFont="1" applyBorder="1" applyAlignment="1" applyProtection="1">
      <alignment horizontal="center" vertical="center" shrinkToFit="1"/>
      <protection hidden="1"/>
    </xf>
    <xf numFmtId="0" fontId="11" fillId="0" borderId="2" xfId="0" applyFont="1" applyBorder="1" applyAlignment="1" applyProtection="1">
      <alignment horizontal="center" vertical="center" shrinkToFit="1"/>
      <protection hidden="1"/>
    </xf>
    <xf numFmtId="0" fontId="11" fillId="0" borderId="3" xfId="0" applyFont="1" applyBorder="1" applyAlignment="1" applyProtection="1">
      <alignment horizontal="center" vertical="center" shrinkToFit="1"/>
      <protection hidden="1"/>
    </xf>
    <xf numFmtId="0" fontId="0" fillId="0" borderId="13" xfId="0" applyBorder="1" applyAlignment="1" applyProtection="1">
      <alignment horizontal="center" vertical="center"/>
      <protection hidden="1"/>
    </xf>
    <xf numFmtId="0" fontId="0" fillId="0" borderId="0" xfId="0" applyAlignment="1" applyProtection="1">
      <alignment horizontal="center"/>
      <protection hidden="1"/>
    </xf>
    <xf numFmtId="0" fontId="35" fillId="0" borderId="48" xfId="0" applyFont="1" applyBorder="1" applyAlignment="1" applyProtection="1">
      <alignment horizontal="center" vertical="center" shrinkToFit="1"/>
      <protection hidden="1"/>
    </xf>
    <xf numFmtId="0" fontId="35" fillId="0" borderId="42" xfId="0" applyFont="1" applyBorder="1" applyAlignment="1" applyProtection="1">
      <alignment horizontal="center" vertical="center" shrinkToFit="1"/>
      <protection hidden="1"/>
    </xf>
    <xf numFmtId="180" fontId="44" fillId="8" borderId="58" xfId="0" applyNumberFormat="1" applyFont="1" applyFill="1" applyBorder="1" applyAlignment="1" applyProtection="1">
      <alignment horizontal="center" vertical="center" shrinkToFit="1"/>
      <protection hidden="1"/>
    </xf>
    <xf numFmtId="180" fontId="44" fillId="8" borderId="65" xfId="0" applyNumberFormat="1" applyFont="1" applyFill="1" applyBorder="1" applyAlignment="1" applyProtection="1">
      <alignment horizontal="center" vertical="center" shrinkToFit="1"/>
      <protection hidden="1"/>
    </xf>
    <xf numFmtId="180" fontId="44" fillId="8" borderId="56" xfId="0" applyNumberFormat="1" applyFont="1" applyFill="1" applyBorder="1" applyAlignment="1" applyProtection="1">
      <alignment horizontal="center" vertical="center" shrinkToFit="1"/>
      <protection hidden="1"/>
    </xf>
    <xf numFmtId="0" fontId="3" fillId="0" borderId="0" xfId="0" applyFont="1" applyAlignment="1" applyProtection="1">
      <alignment horizontal="center" vertical="center"/>
      <protection hidden="1"/>
    </xf>
    <xf numFmtId="181" fontId="44" fillId="8" borderId="14" xfId="0" applyNumberFormat="1" applyFont="1" applyFill="1" applyBorder="1" applyAlignment="1" applyProtection="1">
      <alignment horizontal="center" vertical="center" shrinkToFit="1"/>
      <protection hidden="1"/>
    </xf>
    <xf numFmtId="180" fontId="44" fillId="8" borderId="14" xfId="0" applyNumberFormat="1" applyFont="1" applyFill="1" applyBorder="1" applyAlignment="1" applyProtection="1">
      <alignment horizontal="center" vertical="center" shrinkToFit="1"/>
      <protection hidden="1"/>
    </xf>
    <xf numFmtId="0" fontId="35" fillId="0" borderId="50" xfId="0" applyFont="1" applyBorder="1" applyAlignment="1" applyProtection="1">
      <alignment horizontal="center" vertical="center" shrinkToFit="1"/>
      <protection hidden="1"/>
    </xf>
    <xf numFmtId="180" fontId="44" fillId="8" borderId="66" xfId="0" applyNumberFormat="1" applyFont="1" applyFill="1" applyBorder="1" applyAlignment="1" applyProtection="1">
      <alignment horizontal="center" vertical="center" shrinkToFit="1"/>
      <protection hidden="1"/>
    </xf>
    <xf numFmtId="0" fontId="12" fillId="0" borderId="4" xfId="0" applyFont="1" applyBorder="1" applyAlignment="1" applyProtection="1">
      <alignment horizontal="center" vertical="center" wrapText="1"/>
      <protection hidden="1"/>
    </xf>
    <xf numFmtId="0" fontId="12" fillId="0" borderId="5" xfId="0" applyFont="1"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2" fillId="0" borderId="7"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0" fontId="12" fillId="0" borderId="9"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wrapText="1"/>
      <protection hidden="1"/>
    </xf>
    <xf numFmtId="0" fontId="0" fillId="0" borderId="4" xfId="0" applyBorder="1" applyAlignment="1" applyProtection="1">
      <alignment horizontal="center"/>
      <protection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0" fillId="0" borderId="9" xfId="0" applyBorder="1" applyAlignment="1" applyProtection="1">
      <alignment horizontal="center"/>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6" fontId="6" fillId="0" borderId="17" xfId="2" applyFont="1" applyBorder="1" applyAlignment="1" applyProtection="1">
      <alignment horizontal="center" vertical="center" wrapText="1"/>
      <protection hidden="1"/>
    </xf>
    <xf numFmtId="6" fontId="6" fillId="0" borderId="15" xfId="2" applyFont="1" applyBorder="1" applyAlignment="1" applyProtection="1">
      <alignment horizontal="center" vertical="center" wrapText="1"/>
      <protection hidden="1"/>
    </xf>
    <xf numFmtId="6" fontId="6" fillId="0" borderId="13" xfId="2" applyFont="1" applyBorder="1" applyAlignment="1" applyProtection="1">
      <alignment horizontal="center" vertical="center" wrapText="1"/>
      <protection hidden="1"/>
    </xf>
    <xf numFmtId="6" fontId="6" fillId="0" borderId="0" xfId="2" applyFont="1" applyBorder="1" applyAlignment="1" applyProtection="1">
      <alignment horizontal="center" vertical="center" wrapText="1"/>
      <protection hidden="1"/>
    </xf>
    <xf numFmtId="6" fontId="6" fillId="0" borderId="12" xfId="2" applyFont="1" applyBorder="1" applyAlignment="1" applyProtection="1">
      <alignment horizontal="center" vertical="center" wrapText="1"/>
      <protection hidden="1"/>
    </xf>
    <xf numFmtId="6" fontId="6" fillId="0" borderId="2" xfId="2" applyFont="1" applyBorder="1" applyAlignment="1" applyProtection="1">
      <alignment horizontal="center" vertical="center" wrapText="1"/>
      <protection hidden="1"/>
    </xf>
    <xf numFmtId="0" fontId="33" fillId="0" borderId="17" xfId="0" applyFont="1" applyBorder="1" applyAlignment="1" applyProtection="1">
      <alignment horizontal="left" vertical="center" wrapText="1"/>
      <protection hidden="1"/>
    </xf>
    <xf numFmtId="0" fontId="33" fillId="0" borderId="15" xfId="0" applyFont="1" applyBorder="1" applyAlignment="1" applyProtection="1">
      <alignment horizontal="left" vertical="center" wrapText="1"/>
      <protection hidden="1"/>
    </xf>
    <xf numFmtId="0" fontId="33" fillId="0" borderId="13" xfId="0" applyFont="1" applyBorder="1" applyAlignment="1" applyProtection="1">
      <alignment horizontal="left" vertical="center" wrapText="1"/>
      <protection hidden="1"/>
    </xf>
    <xf numFmtId="0" fontId="33" fillId="0" borderId="0" xfId="0" applyFont="1" applyAlignment="1" applyProtection="1">
      <alignment horizontal="left" vertical="center" wrapText="1"/>
      <protection hidden="1"/>
    </xf>
    <xf numFmtId="38" fontId="34" fillId="0" borderId="15" xfId="0" applyNumberFormat="1" applyFont="1" applyBorder="1" applyAlignment="1" applyProtection="1">
      <alignment horizontal="center" vertical="center" shrinkToFit="1"/>
      <protection hidden="1"/>
    </xf>
    <xf numFmtId="0" fontId="34" fillId="0" borderId="15" xfId="0" applyFont="1" applyBorder="1" applyAlignment="1" applyProtection="1">
      <alignment horizontal="center" vertical="center" shrinkToFit="1"/>
      <protection hidden="1"/>
    </xf>
    <xf numFmtId="0" fontId="34" fillId="0" borderId="0" xfId="0" applyFont="1" applyAlignment="1" applyProtection="1">
      <alignment horizontal="center" vertical="center" shrinkToFit="1"/>
      <protection hidden="1"/>
    </xf>
    <xf numFmtId="0" fontId="37" fillId="0" borderId="13" xfId="0" applyFont="1" applyBorder="1" applyAlignment="1" applyProtection="1">
      <alignment horizontal="left"/>
      <protection hidden="1"/>
    </xf>
    <xf numFmtId="0" fontId="37" fillId="0" borderId="0" xfId="0" applyFont="1" applyAlignment="1" applyProtection="1">
      <alignment horizontal="left"/>
      <protection hidden="1"/>
    </xf>
    <xf numFmtId="0" fontId="6" fillId="0" borderId="0" xfId="0" applyFont="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38" fontId="13" fillId="0" borderId="0" xfId="0" applyNumberFormat="1" applyFont="1" applyAlignment="1" applyProtection="1">
      <alignment horizontal="center" vertical="center" shrinkToFit="1"/>
      <protection hidden="1"/>
    </xf>
    <xf numFmtId="0" fontId="13" fillId="0" borderId="0" xfId="0" applyFont="1" applyAlignment="1" applyProtection="1">
      <alignment horizontal="center" vertical="center" shrinkToFit="1"/>
      <protection hidden="1"/>
    </xf>
    <xf numFmtId="0" fontId="13" fillId="0" borderId="2" xfId="0" applyFont="1" applyBorder="1" applyAlignment="1" applyProtection="1">
      <alignment horizontal="center" vertical="center" shrinkToFit="1"/>
      <protection hidden="1"/>
    </xf>
    <xf numFmtId="0" fontId="0" fillId="0" borderId="3" xfId="0" applyBorder="1" applyAlignment="1" applyProtection="1">
      <alignment horizontal="center" vertical="center"/>
      <protection hidden="1"/>
    </xf>
    <xf numFmtId="0" fontId="16" fillId="0" borderId="17" xfId="0" applyFont="1" applyBorder="1" applyAlignment="1" applyProtection="1">
      <alignment horizontal="center" vertical="center" wrapText="1"/>
      <protection hidden="1"/>
    </xf>
    <xf numFmtId="0" fontId="16" fillId="0" borderId="15" xfId="0" applyFont="1" applyBorder="1" applyAlignment="1" applyProtection="1">
      <alignment horizontal="center" vertical="center" wrapText="1"/>
      <protection hidden="1"/>
    </xf>
    <xf numFmtId="0" fontId="16" fillId="0" borderId="16" xfId="0" applyFont="1" applyBorder="1" applyAlignment="1" applyProtection="1">
      <alignment horizontal="center" vertical="center" wrapText="1"/>
      <protection hidden="1"/>
    </xf>
    <xf numFmtId="0" fontId="16" fillId="0" borderId="12" xfId="0" applyFont="1" applyBorder="1" applyAlignment="1" applyProtection="1">
      <alignment horizontal="center" vertical="center" wrapText="1"/>
      <protection hidden="1"/>
    </xf>
    <xf numFmtId="0" fontId="16" fillId="0" borderId="2" xfId="0"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16" fillId="0" borderId="14" xfId="0" applyFont="1" applyBorder="1" applyAlignment="1" applyProtection="1">
      <alignment horizontal="center" vertical="center" wrapText="1"/>
      <protection hidden="1"/>
    </xf>
    <xf numFmtId="0" fontId="12" fillId="0" borderId="0" xfId="0" applyFont="1" applyAlignment="1" applyProtection="1">
      <alignment horizontal="center" vertical="center"/>
      <protection hidden="1"/>
    </xf>
    <xf numFmtId="0" fontId="15" fillId="0" borderId="17" xfId="0" applyFont="1" applyBorder="1" applyAlignment="1" applyProtection="1">
      <alignment horizontal="center" vertical="center"/>
      <protection hidden="1"/>
    </xf>
    <xf numFmtId="0" fontId="15" fillId="0" borderId="15" xfId="0" applyFont="1" applyBorder="1" applyAlignment="1" applyProtection="1">
      <alignment horizontal="center" vertical="center"/>
      <protection hidden="1"/>
    </xf>
    <xf numFmtId="0" fontId="15" fillId="0" borderId="16" xfId="0" applyFont="1" applyBorder="1" applyAlignment="1" applyProtection="1">
      <alignment horizontal="center" vertical="center"/>
      <protection hidden="1"/>
    </xf>
    <xf numFmtId="0" fontId="15" fillId="0" borderId="13" xfId="0" applyFont="1" applyBorder="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15" fillId="0" borderId="12"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2" fillId="0" borderId="17"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wrapText="1"/>
      <protection hidden="1"/>
    </xf>
    <xf numFmtId="0" fontId="12" fillId="0" borderId="16" xfId="0" applyFont="1" applyBorder="1" applyAlignment="1" applyProtection="1">
      <alignment horizontal="center" vertical="center" wrapText="1"/>
      <protection hidden="1"/>
    </xf>
    <xf numFmtId="0" fontId="12" fillId="0" borderId="28" xfId="0" applyFont="1" applyBorder="1" applyAlignment="1" applyProtection="1">
      <alignment horizontal="center" vertical="center" wrapText="1"/>
      <protection hidden="1"/>
    </xf>
    <xf numFmtId="0" fontId="12" fillId="0" borderId="29" xfId="0" applyFont="1" applyBorder="1" applyAlignment="1" applyProtection="1">
      <alignment horizontal="center" vertical="center" wrapText="1"/>
      <protection hidden="1"/>
    </xf>
    <xf numFmtId="0" fontId="12" fillId="0" borderId="30" xfId="0" applyFont="1" applyBorder="1" applyAlignment="1" applyProtection="1">
      <alignment horizontal="center" vertical="center" wrapText="1"/>
      <protection hidden="1"/>
    </xf>
    <xf numFmtId="0" fontId="14" fillId="0" borderId="73" xfId="0" applyFont="1" applyBorder="1" applyAlignment="1" applyProtection="1">
      <alignment horizontal="center"/>
      <protection hidden="1"/>
    </xf>
    <xf numFmtId="0" fontId="14" fillId="0" borderId="33" xfId="0" applyFont="1" applyBorder="1" applyAlignment="1" applyProtection="1">
      <alignment horizontal="center"/>
      <protection hidden="1"/>
    </xf>
    <xf numFmtId="0" fontId="14" fillId="0" borderId="34" xfId="0" applyFont="1" applyBorder="1" applyAlignment="1" applyProtection="1">
      <alignment horizontal="center"/>
      <protection hidden="1"/>
    </xf>
    <xf numFmtId="0" fontId="14" fillId="0" borderId="74" xfId="0" applyFont="1" applyBorder="1" applyAlignment="1" applyProtection="1">
      <alignment horizontal="center"/>
      <protection hidden="1"/>
    </xf>
    <xf numFmtId="0" fontId="15" fillId="0" borderId="17" xfId="0" applyFont="1" applyBorder="1" applyAlignment="1" applyProtection="1">
      <alignment horizontal="center" vertical="center"/>
      <protection locked="0" hidden="1"/>
    </xf>
    <xf numFmtId="0" fontId="15" fillId="0" borderId="15" xfId="0" applyFont="1" applyBorder="1" applyAlignment="1" applyProtection="1">
      <alignment horizontal="center" vertical="center"/>
      <protection locked="0" hidden="1"/>
    </xf>
    <xf numFmtId="0" fontId="15" fillId="0" borderId="16" xfId="0" applyFont="1" applyBorder="1" applyAlignment="1" applyProtection="1">
      <alignment horizontal="center" vertical="center"/>
      <protection locked="0" hidden="1"/>
    </xf>
    <xf numFmtId="0" fontId="15" fillId="0" borderId="13" xfId="0" applyFont="1" applyBorder="1" applyAlignment="1" applyProtection="1">
      <alignment horizontal="center" vertical="center"/>
      <protection locked="0" hidden="1"/>
    </xf>
    <xf numFmtId="0" fontId="15" fillId="0" borderId="0" xfId="0" applyFont="1" applyAlignment="1" applyProtection="1">
      <alignment horizontal="center" vertical="center"/>
      <protection locked="0" hidden="1"/>
    </xf>
    <xf numFmtId="0" fontId="15" fillId="0" borderId="1" xfId="0" applyFont="1" applyBorder="1" applyAlignment="1" applyProtection="1">
      <alignment horizontal="center" vertical="center"/>
      <protection locked="0" hidden="1"/>
    </xf>
    <xf numFmtId="0" fontId="15" fillId="0" borderId="12" xfId="0" applyFont="1" applyBorder="1" applyAlignment="1" applyProtection="1">
      <alignment horizontal="center" vertical="center"/>
      <protection locked="0" hidden="1"/>
    </xf>
    <xf numFmtId="0" fontId="15" fillId="0" borderId="2" xfId="0" applyFont="1" applyBorder="1" applyAlignment="1" applyProtection="1">
      <alignment horizontal="center" vertical="center"/>
      <protection locked="0" hidden="1"/>
    </xf>
    <xf numFmtId="0" fontId="15" fillId="0" borderId="3" xfId="0" applyFont="1" applyBorder="1" applyAlignment="1" applyProtection="1">
      <alignment horizontal="center" vertical="center"/>
      <protection locked="0" hidden="1"/>
    </xf>
    <xf numFmtId="0" fontId="12" fillId="0" borderId="17" xfId="0" applyFont="1" applyBorder="1" applyAlignment="1" applyProtection="1">
      <alignment horizontal="center" vertical="center" wrapText="1"/>
      <protection locked="0" hidden="1"/>
    </xf>
    <xf numFmtId="0" fontId="12" fillId="0" borderId="15" xfId="0" applyFont="1" applyBorder="1" applyAlignment="1" applyProtection="1">
      <alignment horizontal="center" vertical="center" wrapText="1"/>
      <protection locked="0" hidden="1"/>
    </xf>
    <xf numFmtId="0" fontId="12" fillId="0" borderId="16" xfId="0" applyFont="1" applyBorder="1" applyAlignment="1" applyProtection="1">
      <alignment horizontal="center" vertical="center" wrapText="1"/>
      <protection locked="0" hidden="1"/>
    </xf>
    <xf numFmtId="0" fontId="12" fillId="0" borderId="28" xfId="0" applyFont="1" applyBorder="1" applyAlignment="1" applyProtection="1">
      <alignment horizontal="center" vertical="center" wrapText="1"/>
      <protection locked="0" hidden="1"/>
    </xf>
    <xf numFmtId="0" fontId="12" fillId="0" borderId="29" xfId="0" applyFont="1" applyBorder="1" applyAlignment="1" applyProtection="1">
      <alignment horizontal="center" vertical="center" wrapText="1"/>
      <protection locked="0" hidden="1"/>
    </xf>
    <xf numFmtId="0" fontId="12" fillId="0" borderId="30" xfId="0" applyFont="1" applyBorder="1" applyAlignment="1" applyProtection="1">
      <alignment horizontal="center" vertical="center" wrapText="1"/>
      <protection locked="0" hidden="1"/>
    </xf>
    <xf numFmtId="0" fontId="14" fillId="0" borderId="73" xfId="0" applyFont="1" applyBorder="1" applyAlignment="1" applyProtection="1">
      <alignment horizontal="center"/>
      <protection locked="0" hidden="1"/>
    </xf>
    <xf numFmtId="0" fontId="14" fillId="0" borderId="33" xfId="0" applyFont="1" applyBorder="1" applyAlignment="1" applyProtection="1">
      <alignment horizontal="center"/>
      <protection locked="0" hidden="1"/>
    </xf>
    <xf numFmtId="0" fontId="14" fillId="0" borderId="34" xfId="0" applyFont="1" applyBorder="1" applyAlignment="1" applyProtection="1">
      <alignment horizontal="center"/>
      <protection locked="0" hidden="1"/>
    </xf>
    <xf numFmtId="0" fontId="14" fillId="0" borderId="74" xfId="0" applyFont="1" applyBorder="1" applyAlignment="1" applyProtection="1">
      <alignment horizontal="center"/>
      <protection locked="0" hidden="1"/>
    </xf>
    <xf numFmtId="181" fontId="44" fillId="8" borderId="18" xfId="0" applyNumberFormat="1" applyFont="1" applyFill="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13"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11" fillId="0" borderId="12" xfId="0"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181" fontId="32" fillId="0" borderId="17" xfId="0" applyNumberFormat="1" applyFont="1" applyBorder="1" applyAlignment="1" applyProtection="1">
      <alignment horizontal="center" vertical="center" shrinkToFit="1"/>
      <protection locked="0"/>
    </xf>
    <xf numFmtId="181" fontId="32" fillId="0" borderId="15" xfId="0" applyNumberFormat="1" applyFont="1" applyBorder="1" applyAlignment="1" applyProtection="1">
      <alignment horizontal="center" vertical="center" shrinkToFit="1"/>
      <protection locked="0"/>
    </xf>
    <xf numFmtId="181" fontId="32" fillId="0" borderId="16" xfId="0" applyNumberFormat="1" applyFont="1" applyBorder="1" applyAlignment="1" applyProtection="1">
      <alignment horizontal="center" vertical="center" shrinkToFit="1"/>
      <protection locked="0"/>
    </xf>
    <xf numFmtId="181" fontId="32" fillId="0" borderId="13" xfId="0" applyNumberFormat="1" applyFont="1" applyBorder="1" applyAlignment="1" applyProtection="1">
      <alignment horizontal="center" vertical="center" shrinkToFit="1"/>
      <protection locked="0"/>
    </xf>
    <xf numFmtId="181" fontId="32" fillId="0" borderId="0" xfId="0" applyNumberFormat="1" applyFont="1" applyAlignment="1" applyProtection="1">
      <alignment horizontal="center" vertical="center" shrinkToFit="1"/>
      <protection locked="0"/>
    </xf>
    <xf numFmtId="181" fontId="32" fillId="0" borderId="1" xfId="0" applyNumberFormat="1" applyFont="1" applyBorder="1" applyAlignment="1" applyProtection="1">
      <alignment horizontal="center" vertical="center" shrinkToFit="1"/>
      <protection locked="0"/>
    </xf>
    <xf numFmtId="181" fontId="32" fillId="0" borderId="12" xfId="0" applyNumberFormat="1" applyFont="1" applyBorder="1" applyAlignment="1" applyProtection="1">
      <alignment horizontal="center" vertical="center" shrinkToFit="1"/>
      <protection locked="0"/>
    </xf>
    <xf numFmtId="181" fontId="32" fillId="0" borderId="2" xfId="0" applyNumberFormat="1" applyFont="1" applyBorder="1" applyAlignment="1" applyProtection="1">
      <alignment horizontal="center" vertical="center" shrinkToFit="1"/>
      <protection locked="0"/>
    </xf>
    <xf numFmtId="181" fontId="32" fillId="0" borderId="3" xfId="0" applyNumberFormat="1" applyFont="1" applyBorder="1" applyAlignment="1" applyProtection="1">
      <alignment horizontal="center" vertical="center" shrinkToFit="1"/>
      <protection locked="0"/>
    </xf>
    <xf numFmtId="186" fontId="51" fillId="0" borderId="2" xfId="0" applyNumberFormat="1" applyFont="1" applyBorder="1" applyAlignment="1" applyProtection="1">
      <alignment horizontal="center" vertical="center" shrinkToFit="1"/>
      <protection locked="0" hidden="1"/>
    </xf>
    <xf numFmtId="0" fontId="0" fillId="0" borderId="14" xfId="0"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77" fillId="0" borderId="0" xfId="0" applyFont="1" applyAlignment="1" applyProtection="1">
      <alignment horizontal="left" vertical="center" shrinkToFit="1"/>
      <protection locked="0"/>
    </xf>
    <xf numFmtId="0" fontId="77" fillId="0" borderId="2" xfId="0" applyFont="1" applyBorder="1" applyAlignment="1" applyProtection="1">
      <alignment horizontal="left" vertical="center" shrinkToFit="1"/>
      <protection locked="0"/>
    </xf>
    <xf numFmtId="0" fontId="77" fillId="0" borderId="15" xfId="0" applyFont="1" applyBorder="1" applyAlignment="1" applyProtection="1">
      <alignment horizontal="left" vertical="center" shrinkToFit="1"/>
      <protection locked="0" hidden="1"/>
    </xf>
    <xf numFmtId="0" fontId="77" fillId="0" borderId="2" xfId="0" applyFont="1" applyBorder="1" applyAlignment="1" applyProtection="1">
      <alignment horizontal="left" vertical="center" shrinkToFit="1"/>
      <protection locked="0" hidden="1"/>
    </xf>
    <xf numFmtId="0" fontId="6" fillId="0" borderId="0" xfId="0" applyFont="1" applyAlignment="1" applyProtection="1">
      <alignment horizontal="left" vertical="center" wrapText="1" shrinkToFit="1"/>
      <protection hidden="1"/>
    </xf>
    <xf numFmtId="0" fontId="6" fillId="0" borderId="2" xfId="0" applyFont="1" applyBorder="1" applyAlignment="1" applyProtection="1">
      <alignment horizontal="left" vertical="center" wrapText="1" shrinkToFit="1"/>
      <protection hidden="1"/>
    </xf>
    <xf numFmtId="0" fontId="77" fillId="0" borderId="0" xfId="0" applyFont="1" applyAlignment="1" applyProtection="1">
      <alignment horizontal="left" vertical="center"/>
      <protection locked="0"/>
    </xf>
    <xf numFmtId="0" fontId="34" fillId="0" borderId="0" xfId="0" applyFont="1" applyAlignment="1" applyProtection="1">
      <alignment horizontal="center" vertical="center" wrapText="1"/>
      <protection hidden="1"/>
    </xf>
    <xf numFmtId="0" fontId="77" fillId="0" borderId="15" xfId="0" applyFont="1" applyBorder="1" applyAlignment="1" applyProtection="1">
      <alignment horizontal="left" vertical="center" shrinkToFit="1"/>
      <protection locked="0"/>
    </xf>
    <xf numFmtId="177" fontId="38" fillId="0" borderId="0" xfId="0" applyNumberFormat="1" applyFont="1" applyAlignment="1" applyProtection="1">
      <alignment horizontal="center" vertical="center" shrinkToFit="1"/>
      <protection locked="0"/>
    </xf>
    <xf numFmtId="0" fontId="35" fillId="0" borderId="51" xfId="0" applyFont="1" applyBorder="1" applyAlignment="1" applyProtection="1">
      <alignment horizontal="center" vertical="center" shrinkToFit="1"/>
      <protection hidden="1"/>
    </xf>
    <xf numFmtId="0" fontId="18" fillId="0" borderId="0" xfId="0" applyFont="1" applyAlignment="1" applyProtection="1">
      <alignment horizontal="left"/>
      <protection hidden="1"/>
    </xf>
    <xf numFmtId="188" fontId="57" fillId="0" borderId="0" xfId="3" applyNumberFormat="1" applyFont="1" applyAlignment="1">
      <alignment horizontal="center" vertical="center" shrinkToFit="1"/>
    </xf>
    <xf numFmtId="0" fontId="43" fillId="0" borderId="59" xfId="0" applyFont="1" applyBorder="1" applyAlignment="1" applyProtection="1">
      <alignment horizontal="center" vertical="center"/>
      <protection hidden="1"/>
    </xf>
    <xf numFmtId="181" fontId="60" fillId="0" borderId="0" xfId="0" applyNumberFormat="1" applyFont="1" applyAlignment="1" applyProtection="1">
      <alignment horizontal="center" vertical="center" shrinkToFit="1"/>
      <protection hidden="1"/>
    </xf>
    <xf numFmtId="181" fontId="60" fillId="0" borderId="2" xfId="0" applyNumberFormat="1" applyFont="1" applyBorder="1" applyAlignment="1" applyProtection="1">
      <alignment horizontal="center" vertical="center" shrinkToFit="1"/>
      <protection hidden="1"/>
    </xf>
    <xf numFmtId="181" fontId="60" fillId="0" borderId="1" xfId="0" applyNumberFormat="1" applyFont="1" applyBorder="1" applyAlignment="1" applyProtection="1">
      <alignment horizontal="center" vertical="center" shrinkToFit="1"/>
      <protection hidden="1"/>
    </xf>
    <xf numFmtId="181" fontId="60" fillId="0" borderId="3" xfId="0" applyNumberFormat="1" applyFont="1" applyBorder="1" applyAlignment="1" applyProtection="1">
      <alignment horizontal="center" vertical="center" shrinkToFit="1"/>
      <protection hidden="1"/>
    </xf>
    <xf numFmtId="0" fontId="69" fillId="0" borderId="0" xfId="0" applyFont="1" applyAlignment="1" applyProtection="1">
      <alignment horizontal="left" vertical="center"/>
      <protection hidden="1"/>
    </xf>
    <xf numFmtId="0" fontId="69" fillId="0" borderId="2" xfId="0" applyFont="1" applyBorder="1" applyAlignment="1" applyProtection="1">
      <alignment horizontal="left" vertical="center"/>
      <protection hidden="1"/>
    </xf>
    <xf numFmtId="181" fontId="60" fillId="0" borderId="13" xfId="0" applyNumberFormat="1" applyFont="1" applyBorder="1" applyAlignment="1" applyProtection="1">
      <alignment horizontal="center" vertical="center" shrinkToFit="1"/>
      <protection hidden="1"/>
    </xf>
    <xf numFmtId="181" fontId="60" fillId="0" borderId="12" xfId="0" applyNumberFormat="1" applyFont="1" applyBorder="1" applyAlignment="1" applyProtection="1">
      <alignment horizontal="center" vertical="center" shrinkToFit="1"/>
      <protection hidden="1"/>
    </xf>
    <xf numFmtId="181" fontId="60" fillId="0" borderId="17" xfId="0" applyNumberFormat="1" applyFont="1" applyBorder="1" applyAlignment="1" applyProtection="1">
      <alignment horizontal="center" vertical="center" shrinkToFit="1"/>
      <protection hidden="1"/>
    </xf>
    <xf numFmtId="181" fontId="60" fillId="0" borderId="15" xfId="0" applyNumberFormat="1" applyFont="1" applyBorder="1" applyAlignment="1" applyProtection="1">
      <alignment horizontal="center" vertical="center" shrinkToFit="1"/>
      <protection hidden="1"/>
    </xf>
    <xf numFmtId="181" fontId="60" fillId="0" borderId="16" xfId="0" applyNumberFormat="1" applyFont="1" applyBorder="1" applyAlignment="1" applyProtection="1">
      <alignment horizontal="center" vertical="center" shrinkToFit="1"/>
      <protection hidden="1"/>
    </xf>
    <xf numFmtId="0" fontId="39" fillId="5" borderId="48" xfId="0" applyFont="1" applyFill="1" applyBorder="1" applyAlignment="1" applyProtection="1">
      <alignment horizontal="center" vertical="center"/>
      <protection hidden="1"/>
    </xf>
    <xf numFmtId="0" fontId="41" fillId="5" borderId="1" xfId="0" applyFont="1" applyFill="1" applyBorder="1" applyAlignment="1" applyProtection="1">
      <alignment horizontal="center" vertical="center" wrapText="1"/>
      <protection hidden="1"/>
    </xf>
    <xf numFmtId="0" fontId="42" fillId="5" borderId="19" xfId="0" applyFont="1" applyFill="1" applyBorder="1" applyAlignment="1" applyProtection="1">
      <alignment horizontal="center" vertical="center" wrapText="1"/>
      <protection hidden="1"/>
    </xf>
    <xf numFmtId="38" fontId="42" fillId="5" borderId="19" xfId="4" applyFont="1" applyFill="1" applyBorder="1" applyAlignment="1" applyProtection="1">
      <alignment horizontal="center" vertical="center" wrapText="1"/>
      <protection hidden="1"/>
    </xf>
    <xf numFmtId="0" fontId="22" fillId="0" borderId="0" xfId="0" applyFont="1" applyAlignment="1" applyProtection="1">
      <alignment horizontal="center" vertical="center"/>
      <protection hidden="1"/>
    </xf>
    <xf numFmtId="0" fontId="22" fillId="0" borderId="2" xfId="0" applyFont="1" applyBorder="1" applyAlignment="1" applyProtection="1">
      <alignment horizontal="center" vertical="center"/>
      <protection hidden="1"/>
    </xf>
    <xf numFmtId="0" fontId="64" fillId="0" borderId="0" xfId="0" applyFont="1" applyAlignment="1" applyProtection="1">
      <alignment horizontal="center" vertical="center"/>
      <protection hidden="1"/>
    </xf>
    <xf numFmtId="0" fontId="64" fillId="0" borderId="2" xfId="0" applyFont="1" applyBorder="1" applyAlignment="1" applyProtection="1">
      <alignment horizontal="center" vertical="center"/>
      <protection hidden="1"/>
    </xf>
    <xf numFmtId="0" fontId="63" fillId="0" borderId="0" xfId="0" applyFont="1" applyAlignment="1" applyProtection="1">
      <alignment horizontal="center" vertical="center" shrinkToFit="1"/>
      <protection hidden="1"/>
    </xf>
    <xf numFmtId="0" fontId="19" fillId="0" borderId="8" xfId="0" applyFont="1" applyBorder="1" applyAlignment="1" applyProtection="1">
      <alignment horizontal="left" vertical="center" shrinkToFit="1"/>
      <protection hidden="1"/>
    </xf>
    <xf numFmtId="0" fontId="8" fillId="0" borderId="7" xfId="0" applyFont="1" applyBorder="1" applyAlignment="1" applyProtection="1">
      <alignment horizontal="left"/>
      <protection hidden="1"/>
    </xf>
    <xf numFmtId="0" fontId="8" fillId="0" borderId="0" xfId="0" applyFont="1" applyAlignment="1" applyProtection="1">
      <alignment horizontal="left"/>
      <protection hidden="1"/>
    </xf>
    <xf numFmtId="0" fontId="5" fillId="0" borderId="0" xfId="0" applyFont="1" applyAlignment="1" applyProtection="1">
      <alignment horizontal="center" vertical="center"/>
      <protection hidden="1"/>
    </xf>
    <xf numFmtId="0" fontId="79" fillId="0" borderId="0" xfId="0" applyFont="1" applyAlignment="1" applyProtection="1">
      <alignment horizontal="left" vertical="center"/>
      <protection hidden="1"/>
    </xf>
    <xf numFmtId="0" fontId="5" fillId="0" borderId="2"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75" fillId="0" borderId="15" xfId="0" applyFont="1" applyBorder="1" applyAlignment="1" applyProtection="1">
      <alignment horizontal="left" vertical="center" shrinkToFit="1"/>
      <protection hidden="1"/>
    </xf>
    <xf numFmtId="0" fontId="62" fillId="0" borderId="0" xfId="0" applyFont="1" applyAlignment="1" applyProtection="1">
      <alignment horizontal="left" vertical="center" wrapText="1" shrinkToFit="1"/>
      <protection hidden="1"/>
    </xf>
    <xf numFmtId="0" fontId="62" fillId="0" borderId="2" xfId="0" applyFont="1" applyBorder="1" applyAlignment="1" applyProtection="1">
      <alignment horizontal="left" vertical="center" wrapText="1" shrinkToFit="1"/>
      <protection hidden="1"/>
    </xf>
    <xf numFmtId="0" fontId="69" fillId="0" borderId="0" xfId="0" applyFont="1" applyAlignment="1" applyProtection="1">
      <alignment horizontal="center" vertical="center"/>
      <protection hidden="1"/>
    </xf>
    <xf numFmtId="0" fontId="69" fillId="0" borderId="2" xfId="0" applyFont="1" applyBorder="1" applyAlignment="1" applyProtection="1">
      <alignment horizontal="center" vertical="center"/>
      <protection hidden="1"/>
    </xf>
    <xf numFmtId="0" fontId="70" fillId="0" borderId="0" xfId="0" applyFont="1" applyAlignment="1" applyProtection="1">
      <alignment horizontal="center" vertical="center"/>
      <protection hidden="1"/>
    </xf>
    <xf numFmtId="0" fontId="70" fillId="0" borderId="2" xfId="0" applyFont="1" applyBorder="1" applyAlignment="1" applyProtection="1">
      <alignment horizontal="center" vertical="center"/>
      <protection hidden="1"/>
    </xf>
    <xf numFmtId="177" fontId="38" fillId="0" borderId="0" xfId="0" applyNumberFormat="1" applyFont="1" applyAlignment="1" applyProtection="1">
      <alignment horizontal="center" vertical="center" shrinkToFit="1"/>
      <protection hidden="1"/>
    </xf>
    <xf numFmtId="0" fontId="14" fillId="0" borderId="0" xfId="0" applyFont="1" applyAlignment="1" applyProtection="1">
      <alignment horizontal="center" vertical="top"/>
      <protection hidden="1"/>
    </xf>
    <xf numFmtId="0" fontId="14" fillId="0" borderId="0" xfId="0" applyFont="1" applyAlignment="1" applyProtection="1">
      <alignment horizontal="center" vertical="center"/>
      <protection hidden="1"/>
    </xf>
    <xf numFmtId="0" fontId="78" fillId="0" borderId="0" xfId="0" applyFont="1" applyAlignment="1" applyProtection="1">
      <alignment horizontal="left" vertical="center"/>
      <protection locked="0"/>
    </xf>
    <xf numFmtId="0" fontId="77" fillId="0" borderId="15" xfId="0" applyFont="1" applyBorder="1" applyAlignment="1" applyProtection="1">
      <alignment horizontal="left" vertical="center"/>
      <protection locked="0"/>
    </xf>
    <xf numFmtId="0" fontId="77" fillId="0" borderId="2" xfId="0"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77" fillId="0" borderId="15" xfId="0" applyFont="1" applyBorder="1" applyAlignment="1" applyProtection="1">
      <alignment horizontal="left" vertical="center" wrapText="1" shrinkToFit="1"/>
      <protection locked="0" hidden="1"/>
    </xf>
    <xf numFmtId="0" fontId="77" fillId="0" borderId="2" xfId="0" applyFont="1" applyBorder="1" applyAlignment="1" applyProtection="1">
      <alignment horizontal="left" vertical="center" wrapText="1" shrinkToFit="1"/>
      <protection locked="0" hidden="1"/>
    </xf>
    <xf numFmtId="0" fontId="9" fillId="0" borderId="0" xfId="0" applyFont="1" applyAlignment="1" applyProtection="1">
      <alignment horizontal="left" vertical="center" wrapText="1" shrinkToFit="1"/>
      <protection hidden="1"/>
    </xf>
    <xf numFmtId="0" fontId="9" fillId="0" borderId="2" xfId="0" applyFont="1" applyBorder="1" applyAlignment="1" applyProtection="1">
      <alignment horizontal="left" vertical="center" wrapText="1" shrinkToFit="1"/>
      <protection hidden="1"/>
    </xf>
    <xf numFmtId="0" fontId="76" fillId="0" borderId="0" xfId="0" applyFont="1" applyAlignment="1" applyProtection="1">
      <alignment horizontal="center" vertical="center" shrinkToFit="1"/>
      <protection locked="0"/>
    </xf>
    <xf numFmtId="179" fontId="60" fillId="0" borderId="0" xfId="0" applyNumberFormat="1" applyFont="1" applyAlignment="1" applyProtection="1">
      <alignment horizontal="center" vertical="center" shrinkToFit="1"/>
      <protection hidden="1"/>
    </xf>
    <xf numFmtId="179" fontId="60" fillId="0" borderId="2" xfId="0" applyNumberFormat="1" applyFont="1" applyBorder="1" applyAlignment="1" applyProtection="1">
      <alignment horizontal="center" vertical="center" shrinkToFit="1"/>
      <protection hidden="1"/>
    </xf>
    <xf numFmtId="179" fontId="60" fillId="0" borderId="13" xfId="0" applyNumberFormat="1" applyFont="1" applyBorder="1" applyAlignment="1" applyProtection="1">
      <alignment horizontal="center" vertical="center" shrinkToFit="1"/>
      <protection hidden="1"/>
    </xf>
    <xf numFmtId="179" fontId="60" fillId="0" borderId="12" xfId="0" applyNumberFormat="1" applyFont="1" applyBorder="1" applyAlignment="1" applyProtection="1">
      <alignment horizontal="center" vertical="center" shrinkToFit="1"/>
      <protection hidden="1"/>
    </xf>
    <xf numFmtId="179" fontId="60" fillId="0" borderId="1" xfId="0" applyNumberFormat="1" applyFont="1" applyBorder="1" applyAlignment="1" applyProtection="1">
      <alignment horizontal="center" vertical="center" shrinkToFit="1"/>
      <protection hidden="1"/>
    </xf>
    <xf numFmtId="179" fontId="60" fillId="0" borderId="3" xfId="0" applyNumberFormat="1" applyFont="1" applyBorder="1" applyAlignment="1" applyProtection="1">
      <alignment horizontal="center" vertical="center" shrinkToFit="1"/>
      <protection hidden="1"/>
    </xf>
    <xf numFmtId="1" fontId="13" fillId="0" borderId="15" xfId="1" applyNumberFormat="1" applyFont="1" applyFill="1" applyBorder="1" applyAlignment="1" applyProtection="1">
      <alignment horizontal="center" vertical="center" shrinkToFit="1"/>
      <protection hidden="1"/>
    </xf>
    <xf numFmtId="1" fontId="13" fillId="0" borderId="16" xfId="1" applyNumberFormat="1" applyFont="1" applyFill="1" applyBorder="1" applyAlignment="1" applyProtection="1">
      <alignment horizontal="center" vertical="center" shrinkToFit="1"/>
      <protection hidden="1"/>
    </xf>
    <xf numFmtId="1" fontId="13" fillId="0" borderId="0" xfId="1" applyNumberFormat="1" applyFont="1" applyFill="1" applyBorder="1" applyAlignment="1" applyProtection="1">
      <alignment horizontal="center" vertical="center" shrinkToFit="1"/>
      <protection hidden="1"/>
    </xf>
    <xf numFmtId="1" fontId="13" fillId="0" borderId="1" xfId="1" applyNumberFormat="1" applyFont="1" applyFill="1" applyBorder="1" applyAlignment="1" applyProtection="1">
      <alignment horizontal="center" vertical="center" shrinkToFit="1"/>
      <protection hidden="1"/>
    </xf>
    <xf numFmtId="181" fontId="60" fillId="0" borderId="17" xfId="0" applyNumberFormat="1" applyFont="1" applyBorder="1" applyAlignment="1" applyProtection="1">
      <alignment horizontal="center" vertical="center" shrinkToFit="1"/>
      <protection locked="0"/>
    </xf>
    <xf numFmtId="181" fontId="60" fillId="0" borderId="15" xfId="0" applyNumberFormat="1" applyFont="1" applyBorder="1" applyAlignment="1" applyProtection="1">
      <alignment horizontal="center" vertical="center" shrinkToFit="1"/>
      <protection locked="0"/>
    </xf>
    <xf numFmtId="181" fontId="60" fillId="0" borderId="16" xfId="0" applyNumberFormat="1" applyFont="1" applyBorder="1" applyAlignment="1" applyProtection="1">
      <alignment horizontal="center" vertical="center" shrinkToFit="1"/>
      <protection locked="0"/>
    </xf>
    <xf numFmtId="181" fontId="60" fillId="0" borderId="13" xfId="0" applyNumberFormat="1" applyFont="1" applyBorder="1" applyAlignment="1" applyProtection="1">
      <alignment horizontal="center" vertical="center" shrinkToFit="1"/>
      <protection locked="0"/>
    </xf>
    <xf numFmtId="181" fontId="60" fillId="0" borderId="0" xfId="0" applyNumberFormat="1" applyFont="1" applyAlignment="1" applyProtection="1">
      <alignment horizontal="center" vertical="center" shrinkToFit="1"/>
      <protection locked="0"/>
    </xf>
    <xf numFmtId="181" fontId="60" fillId="0" borderId="1" xfId="0" applyNumberFormat="1" applyFont="1" applyBorder="1" applyAlignment="1" applyProtection="1">
      <alignment horizontal="center" vertical="center" shrinkToFit="1"/>
      <protection locked="0"/>
    </xf>
    <xf numFmtId="181" fontId="60" fillId="0" borderId="12" xfId="0" applyNumberFormat="1" applyFont="1" applyBorder="1" applyAlignment="1" applyProtection="1">
      <alignment horizontal="center" vertical="center" shrinkToFit="1"/>
      <protection locked="0"/>
    </xf>
    <xf numFmtId="181" fontId="60" fillId="0" borderId="2" xfId="0" applyNumberFormat="1" applyFont="1" applyBorder="1" applyAlignment="1" applyProtection="1">
      <alignment horizontal="center" vertical="center" shrinkToFit="1"/>
      <protection locked="0"/>
    </xf>
    <xf numFmtId="181" fontId="60" fillId="0" borderId="3" xfId="0" applyNumberFormat="1" applyFont="1" applyBorder="1" applyAlignment="1" applyProtection="1">
      <alignment horizontal="center" vertical="center" shrinkToFit="1"/>
      <protection locked="0"/>
    </xf>
    <xf numFmtId="0" fontId="67" fillId="0" borderId="2" xfId="0" applyFont="1" applyBorder="1" applyAlignment="1" applyProtection="1">
      <alignment horizontal="center" vertical="center" shrinkToFit="1"/>
      <protection hidden="1"/>
    </xf>
  </cellXfs>
  <cellStyles count="6">
    <cellStyle name="ハイパーリンク" xfId="5" builtinId="8"/>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92">
    <dxf>
      <font>
        <color auto="1"/>
      </font>
      <fill>
        <patternFill patternType="solid">
          <fgColor rgb="FFEDB9E3"/>
          <bgColor rgb="FFFFCCFF"/>
        </patternFill>
      </fill>
    </dxf>
    <dxf>
      <font>
        <color auto="1"/>
      </font>
      <fill>
        <patternFill patternType="none">
          <bgColor auto="1"/>
        </patternFill>
      </fill>
    </dxf>
    <dxf>
      <font>
        <color theme="0"/>
      </font>
    </dxf>
    <dxf>
      <fill>
        <patternFill>
          <bgColor rgb="FFFFCCFF"/>
        </patternFill>
      </fill>
    </dxf>
    <dxf>
      <font>
        <color auto="1"/>
      </font>
      <fill>
        <patternFill patternType="none">
          <bgColor auto="1"/>
        </patternFill>
      </fill>
    </dxf>
    <dxf>
      <fill>
        <patternFill>
          <bgColor rgb="FFFFCCFF"/>
        </patternFill>
      </fill>
    </dxf>
    <dxf>
      <fill>
        <patternFill>
          <bgColor rgb="FFF3B7F3"/>
        </patternFill>
      </fill>
    </dxf>
    <dxf>
      <fill>
        <patternFill>
          <bgColor rgb="FFFFCFFD"/>
        </patternFill>
      </fill>
    </dxf>
    <dxf>
      <font>
        <color theme="0"/>
      </font>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auto="1"/>
      </font>
      <fill>
        <patternFill patternType="none">
          <bgColor auto="1"/>
        </patternFill>
      </fill>
    </dxf>
    <dxf>
      <font>
        <color rgb="FFFF0000"/>
      </font>
    </dxf>
    <dxf>
      <font>
        <color theme="1"/>
      </font>
      <fill>
        <patternFill>
          <bgColor rgb="FFFFCCFF"/>
        </patternFill>
      </fill>
    </dxf>
    <dxf>
      <font>
        <color auto="1"/>
      </font>
      <fill>
        <patternFill patternType="none">
          <bgColor auto="1"/>
        </patternFill>
      </fill>
    </dxf>
    <dxf>
      <fill>
        <patternFill>
          <bgColor rgb="FFFFCCFF"/>
        </patternFill>
      </fill>
    </dxf>
    <dxf>
      <font>
        <color rgb="FFFF0000"/>
      </font>
    </dxf>
    <dxf>
      <font>
        <color auto="1"/>
      </font>
    </dxf>
    <dxf>
      <font>
        <color auto="1"/>
      </font>
    </dxf>
    <dxf>
      <font>
        <color rgb="FFFFC000"/>
      </font>
      <fill>
        <patternFill>
          <bgColor rgb="FFFFC7CE"/>
        </patternFill>
      </fill>
    </dxf>
    <dxf>
      <font>
        <condense val="0"/>
        <extend val="0"/>
        <color indexed="10"/>
      </font>
      <fill>
        <patternFill patternType="none">
          <bgColor indexed="65"/>
        </patternFill>
      </fill>
    </dxf>
    <dxf>
      <font>
        <color auto="1"/>
      </font>
      <fill>
        <patternFill patternType="solid">
          <fgColor rgb="FFEDB9E3"/>
          <bgColor rgb="FFFFCCFF"/>
        </patternFill>
      </fill>
    </dxf>
    <dxf>
      <font>
        <color auto="1"/>
      </font>
      <fill>
        <patternFill patternType="none">
          <bgColor auto="1"/>
        </patternFill>
      </fill>
    </dxf>
    <dxf>
      <fill>
        <patternFill>
          <bgColor rgb="FFFFCCFF"/>
        </patternFill>
      </fill>
    </dxf>
    <dxf>
      <font>
        <color theme="0"/>
      </font>
    </dxf>
    <dxf>
      <fill>
        <patternFill>
          <bgColor rgb="FFFFCCFF"/>
        </patternFill>
      </fill>
    </dxf>
    <dxf>
      <fill>
        <patternFill>
          <bgColor rgb="FFFFCCFF"/>
        </patternFill>
      </fill>
    </dxf>
    <dxf>
      <fill>
        <patternFill>
          <bgColor rgb="FFF3B7F3"/>
        </patternFill>
      </fill>
    </dxf>
    <dxf>
      <fill>
        <patternFill>
          <bgColor rgb="FFFFCFFD"/>
        </patternFill>
      </fill>
    </dxf>
    <dxf>
      <font>
        <color theme="0"/>
      </font>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lor rgb="FFFF0000"/>
      </font>
    </dxf>
    <dxf>
      <font>
        <color theme="1"/>
      </font>
      <fill>
        <patternFill>
          <bgColor rgb="FFFFCCFF"/>
        </patternFill>
      </fill>
    </dxf>
    <dxf>
      <font>
        <color rgb="FFFF0000"/>
      </font>
    </dxf>
    <dxf>
      <font>
        <color auto="1"/>
      </font>
    </dxf>
    <dxf>
      <font>
        <color auto="1"/>
      </font>
    </dxf>
    <dxf>
      <font>
        <color rgb="FFFF0000"/>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3B7F3"/>
        </patternFill>
      </fill>
    </dxf>
    <dxf>
      <fill>
        <patternFill>
          <bgColor rgb="FFFFCFFD"/>
        </patternFill>
      </fill>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ont>
        <color rgb="FFFF0000"/>
      </font>
    </dxf>
    <dxf>
      <font>
        <color theme="1"/>
      </font>
      <fill>
        <patternFill>
          <bgColor rgb="FFFFCCFF"/>
        </patternFill>
      </fill>
    </dxf>
    <dxf>
      <font>
        <color rgb="FFFF0000"/>
      </font>
    </dxf>
    <dxf>
      <font>
        <color theme="0"/>
      </font>
    </dxf>
    <dxf>
      <font>
        <color auto="1"/>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3B7F3"/>
        </patternFill>
      </fill>
    </dxf>
    <dxf>
      <fill>
        <patternFill>
          <bgColor rgb="FFFFCFFD"/>
        </patternFill>
      </fill>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ont>
        <color rgb="FFFF0000"/>
      </font>
    </dxf>
    <dxf>
      <font>
        <color theme="1"/>
      </font>
      <fill>
        <patternFill>
          <bgColor rgb="FFFFCCFF"/>
        </patternFill>
      </fill>
    </dxf>
    <dxf>
      <font>
        <color rgb="FFFF0000"/>
      </font>
    </dxf>
    <dxf>
      <font>
        <color theme="0"/>
      </font>
    </dxf>
    <dxf>
      <font>
        <color auto="1"/>
      </font>
    </dxf>
    <dxf>
      <font>
        <color rgb="FFFFC000"/>
      </font>
      <fill>
        <patternFill>
          <bgColor rgb="FFFFC7CE"/>
        </patternFill>
      </fill>
    </dxf>
    <dxf>
      <font>
        <condense val="0"/>
        <extend val="0"/>
        <color indexed="10"/>
      </font>
      <fill>
        <patternFill patternType="none">
          <bgColor indexed="65"/>
        </patternFill>
      </fill>
    </dxf>
    <dxf>
      <fill>
        <patternFill>
          <bgColor rgb="FFFFCCFF"/>
        </patternFill>
      </fill>
    </dxf>
    <dxf>
      <fill>
        <patternFill>
          <bgColor rgb="FFFFCCFF"/>
        </patternFill>
      </fill>
    </dxf>
    <dxf>
      <fill>
        <patternFill>
          <bgColor rgb="FFF3B7F3"/>
        </patternFill>
      </fill>
    </dxf>
    <dxf>
      <fill>
        <patternFill>
          <bgColor rgb="FFFFCFFD"/>
        </patternFill>
      </fill>
    </dxf>
    <dxf>
      <font>
        <color auto="1"/>
      </font>
      <fill>
        <patternFill patternType="none">
          <bgColor auto="1"/>
        </patternFill>
      </fill>
    </dxf>
    <dxf>
      <fill>
        <patternFill>
          <bgColor rgb="FFFFCCFF"/>
        </patternFill>
      </fill>
    </dxf>
    <dxf>
      <fill>
        <patternFill>
          <bgColor rgb="FFFFCCFF"/>
        </patternFill>
      </fill>
    </dxf>
    <dxf>
      <fill>
        <patternFill>
          <bgColor rgb="FFFFCCFF"/>
        </patternFill>
      </fill>
    </dxf>
    <dxf>
      <font>
        <color rgb="FFFF0000"/>
      </font>
    </dxf>
    <dxf>
      <font>
        <color theme="1"/>
      </font>
      <fill>
        <patternFill>
          <bgColor rgb="FFFFCCFF"/>
        </patternFill>
      </fill>
    </dxf>
    <dxf>
      <font>
        <color rgb="FFFF0000"/>
      </font>
    </dxf>
    <dxf>
      <font>
        <color theme="0"/>
      </font>
    </dxf>
    <dxf>
      <font>
        <color auto="1"/>
      </font>
    </dxf>
  </dxfs>
  <tableStyles count="0" defaultTableStyle="TableStyleMedium2" defaultPivotStyle="PivotStyleLight16"/>
  <colors>
    <mruColors>
      <color rgb="FFFFCCFF"/>
      <color rgb="FFEDB9E3"/>
      <color rgb="FFF2C4EF"/>
      <color rgb="FFF3B7F3"/>
      <color rgb="FFF2B4F2"/>
      <color rgb="FFFFCFFD"/>
      <color rgb="FFF3C5F0"/>
      <color rgb="FFCCFFCC"/>
      <color rgb="FFEFB3E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L$3" lockText="1" noThreeD="1"/>
</file>

<file path=xl/ctrlProps/ctrlProp10.xml><?xml version="1.0" encoding="utf-8"?>
<formControlPr xmlns="http://schemas.microsoft.com/office/spreadsheetml/2009/9/main" objectType="CheckBox" fmlaLink="$L$16" lockText="1" noThreeD="1"/>
</file>

<file path=xl/ctrlProps/ctrlProp100.xml><?xml version="1.0" encoding="utf-8"?>
<formControlPr xmlns="http://schemas.microsoft.com/office/spreadsheetml/2009/9/main" objectType="CheckBox" fmlaLink="$L$153" lockText="1" noThreeD="1"/>
</file>

<file path=xl/ctrlProps/ctrlProp101.xml><?xml version="1.0" encoding="utf-8"?>
<formControlPr xmlns="http://schemas.microsoft.com/office/spreadsheetml/2009/9/main" objectType="CheckBox" fmlaLink="$L$156" lockText="1" noThreeD="1"/>
</file>

<file path=xl/ctrlProps/ctrlProp102.xml><?xml version="1.0" encoding="utf-8"?>
<formControlPr xmlns="http://schemas.microsoft.com/office/spreadsheetml/2009/9/main" objectType="CheckBox" fmlaLink="$L$157" lockText="1" noThreeD="1"/>
</file>

<file path=xl/ctrlProps/ctrlProp103.xml><?xml version="1.0" encoding="utf-8"?>
<formControlPr xmlns="http://schemas.microsoft.com/office/spreadsheetml/2009/9/main" objectType="CheckBox" fmlaLink="$L$158" lockText="1" noThreeD="1"/>
</file>

<file path=xl/ctrlProps/ctrlProp104.xml><?xml version="1.0" encoding="utf-8"?>
<formControlPr xmlns="http://schemas.microsoft.com/office/spreadsheetml/2009/9/main" objectType="CheckBox" fmlaLink="$L$160" lockText="1" noThreeD="1"/>
</file>

<file path=xl/ctrlProps/ctrlProp105.xml><?xml version="1.0" encoding="utf-8"?>
<formControlPr xmlns="http://schemas.microsoft.com/office/spreadsheetml/2009/9/main" objectType="CheckBox" fmlaLink="$L$161" lockText="1" noThreeD="1"/>
</file>

<file path=xl/ctrlProps/ctrlProp106.xml><?xml version="1.0" encoding="utf-8"?>
<formControlPr xmlns="http://schemas.microsoft.com/office/spreadsheetml/2009/9/main" objectType="CheckBox" fmlaLink="$L$162" lockText="1" noThreeD="1"/>
</file>

<file path=xl/ctrlProps/ctrlProp107.xml><?xml version="1.0" encoding="utf-8"?>
<formControlPr xmlns="http://schemas.microsoft.com/office/spreadsheetml/2009/9/main" objectType="CheckBox" fmlaLink="$L$163" lockText="1" noThreeD="1"/>
</file>

<file path=xl/ctrlProps/ctrlProp108.xml><?xml version="1.0" encoding="utf-8"?>
<formControlPr xmlns="http://schemas.microsoft.com/office/spreadsheetml/2009/9/main" objectType="CheckBox" fmlaLink="$L$170" lockText="1" noThreeD="1"/>
</file>

<file path=xl/ctrlProps/ctrlProp109.xml><?xml version="1.0" encoding="utf-8"?>
<formControlPr xmlns="http://schemas.microsoft.com/office/spreadsheetml/2009/9/main" objectType="CheckBox" fmlaLink="$L$171" lockText="1" noThreeD="1"/>
</file>

<file path=xl/ctrlProps/ctrlProp11.xml><?xml version="1.0" encoding="utf-8"?>
<formControlPr xmlns="http://schemas.microsoft.com/office/spreadsheetml/2009/9/main" objectType="CheckBox" fmlaLink="$L$18" lockText="1" noThreeD="1"/>
</file>

<file path=xl/ctrlProps/ctrlProp110.xml><?xml version="1.0" encoding="utf-8"?>
<formControlPr xmlns="http://schemas.microsoft.com/office/spreadsheetml/2009/9/main" objectType="CheckBox" fmlaLink="$L$172" lockText="1" noThreeD="1"/>
</file>

<file path=xl/ctrlProps/ctrlProp111.xml><?xml version="1.0" encoding="utf-8"?>
<formControlPr xmlns="http://schemas.microsoft.com/office/spreadsheetml/2009/9/main" objectType="CheckBox" fmlaLink="$L$174" lockText="1" noThreeD="1"/>
</file>

<file path=xl/ctrlProps/ctrlProp112.xml><?xml version="1.0" encoding="utf-8"?>
<formControlPr xmlns="http://schemas.microsoft.com/office/spreadsheetml/2009/9/main" objectType="CheckBox" fmlaLink="$L$175" lockText="1" noThreeD="1"/>
</file>

<file path=xl/ctrlProps/ctrlProp113.xml><?xml version="1.0" encoding="utf-8"?>
<formControlPr xmlns="http://schemas.microsoft.com/office/spreadsheetml/2009/9/main" objectType="CheckBox" fmlaLink="$L$176" lockText="1" noThreeD="1"/>
</file>

<file path=xl/ctrlProps/ctrlProp114.xml><?xml version="1.0" encoding="utf-8"?>
<formControlPr xmlns="http://schemas.microsoft.com/office/spreadsheetml/2009/9/main" objectType="CheckBox" fmlaLink="$L$178" lockText="1" noThreeD="1"/>
</file>

<file path=xl/ctrlProps/ctrlProp115.xml><?xml version="1.0" encoding="utf-8"?>
<formControlPr xmlns="http://schemas.microsoft.com/office/spreadsheetml/2009/9/main" objectType="CheckBox" fmlaLink="$L$180" lockText="1" noThreeD="1"/>
</file>

<file path=xl/ctrlProps/ctrlProp116.xml><?xml version="1.0" encoding="utf-8"?>
<formControlPr xmlns="http://schemas.microsoft.com/office/spreadsheetml/2009/9/main" objectType="CheckBox" fmlaLink="$L$182" lockText="1" noThreeD="1"/>
</file>

<file path=xl/ctrlProps/ctrlProp117.xml><?xml version="1.0" encoding="utf-8"?>
<formControlPr xmlns="http://schemas.microsoft.com/office/spreadsheetml/2009/9/main" objectType="CheckBox" fmlaLink="$L$184" lockText="1" noThreeD="1"/>
</file>

<file path=xl/ctrlProps/ctrlProp118.xml><?xml version="1.0" encoding="utf-8"?>
<formControlPr xmlns="http://schemas.microsoft.com/office/spreadsheetml/2009/9/main" objectType="CheckBox" fmlaLink="$L$111" lockText="1" noThreeD="1"/>
</file>

<file path=xl/ctrlProps/ctrlProp119.xml><?xml version="1.0" encoding="utf-8"?>
<formControlPr xmlns="http://schemas.microsoft.com/office/spreadsheetml/2009/9/main" objectType="CheckBox" fmlaLink="$L$118" lockText="1" noThreeD="1"/>
</file>

<file path=xl/ctrlProps/ctrlProp12.xml><?xml version="1.0" encoding="utf-8"?>
<formControlPr xmlns="http://schemas.microsoft.com/office/spreadsheetml/2009/9/main" objectType="CheckBox" fmlaLink="$L$20" lockText="1" noThreeD="1"/>
</file>

<file path=xl/ctrlProps/ctrlProp120.xml><?xml version="1.0" encoding="utf-8"?>
<formControlPr xmlns="http://schemas.microsoft.com/office/spreadsheetml/2009/9/main" objectType="CheckBox" fmlaLink="$L$125" lockText="1" noThreeD="1"/>
</file>

<file path=xl/ctrlProps/ctrlProp121.xml><?xml version="1.0" encoding="utf-8"?>
<formControlPr xmlns="http://schemas.microsoft.com/office/spreadsheetml/2009/9/main" objectType="CheckBox" fmlaLink="$L$152" lockText="1" noThreeD="1"/>
</file>

<file path=xl/ctrlProps/ctrlProp122.xml><?xml version="1.0" encoding="utf-8"?>
<formControlPr xmlns="http://schemas.microsoft.com/office/spreadsheetml/2009/9/main" objectType="CheckBox" fmlaLink="$L$155" lockText="1" noThreeD="1"/>
</file>

<file path=xl/ctrlProps/ctrlProp123.xml><?xml version="1.0" encoding="utf-8"?>
<formControlPr xmlns="http://schemas.microsoft.com/office/spreadsheetml/2009/9/main" objectType="CheckBox" fmlaLink="$L$17" lockText="1" noThreeD="1"/>
</file>

<file path=xl/ctrlProps/ctrlProp124.xml><?xml version="1.0" encoding="utf-8"?>
<formControlPr xmlns="http://schemas.microsoft.com/office/spreadsheetml/2009/9/main" objectType="CheckBox" fmlaLink="$L$60" lockText="1" noThreeD="1"/>
</file>

<file path=xl/ctrlProps/ctrlProp125.xml><?xml version="1.0" encoding="utf-8"?>
<formControlPr xmlns="http://schemas.microsoft.com/office/spreadsheetml/2009/9/main" objectType="CheckBox" fmlaLink="$L$164" lockText="1" noThreeD="1"/>
</file>

<file path=xl/ctrlProps/ctrlProp126.xml><?xml version="1.0" encoding="utf-8"?>
<formControlPr xmlns="http://schemas.microsoft.com/office/spreadsheetml/2009/9/main" objectType="CheckBox" fmlaLink="$L$165" lockText="1" noThreeD="1"/>
</file>

<file path=xl/ctrlProps/ctrlProp127.xml><?xml version="1.0" encoding="utf-8"?>
<formControlPr xmlns="http://schemas.microsoft.com/office/spreadsheetml/2009/9/main" objectType="CheckBox" fmlaLink="$L$166" lockText="1" noThreeD="1"/>
</file>

<file path=xl/ctrlProps/ctrlProp128.xml><?xml version="1.0" encoding="utf-8"?>
<formControlPr xmlns="http://schemas.microsoft.com/office/spreadsheetml/2009/9/main" objectType="CheckBox" fmlaLink="$L$167" lockText="1" noThreeD="1"/>
</file>

<file path=xl/ctrlProps/ctrlProp129.xml><?xml version="1.0" encoding="utf-8"?>
<formControlPr xmlns="http://schemas.microsoft.com/office/spreadsheetml/2009/9/main" objectType="CheckBox" fmlaLink="$L$168" lockText="1" noThreeD="1"/>
</file>

<file path=xl/ctrlProps/ctrlProp13.xml><?xml version="1.0" encoding="utf-8"?>
<formControlPr xmlns="http://schemas.microsoft.com/office/spreadsheetml/2009/9/main" objectType="CheckBox" fmlaLink="$L$21" lockText="1" noThreeD="1"/>
</file>

<file path=xl/ctrlProps/ctrlProp130.xml><?xml version="1.0" encoding="utf-8"?>
<formControlPr xmlns="http://schemas.microsoft.com/office/spreadsheetml/2009/9/main" objectType="CheckBox" fmlaLink="$L$54" lockText="1" noThreeD="1"/>
</file>

<file path=xl/ctrlProps/ctrlProp131.xml><?xml version="1.0" encoding="utf-8"?>
<formControlPr xmlns="http://schemas.microsoft.com/office/spreadsheetml/2009/9/main" objectType="CheckBox" fmlaLink="$L$56" lockText="1" noThreeD="1"/>
</file>

<file path=xl/ctrlProps/ctrlProp14.xml><?xml version="1.0" encoding="utf-8"?>
<formControlPr xmlns="http://schemas.microsoft.com/office/spreadsheetml/2009/9/main" objectType="CheckBox" fmlaLink="$L$22" lockText="1" noThreeD="1"/>
</file>

<file path=xl/ctrlProps/ctrlProp15.xml><?xml version="1.0" encoding="utf-8"?>
<formControlPr xmlns="http://schemas.microsoft.com/office/spreadsheetml/2009/9/main" objectType="CheckBox" fmlaLink="$L$23" lockText="1" noThreeD="1"/>
</file>

<file path=xl/ctrlProps/ctrlProp16.xml><?xml version="1.0" encoding="utf-8"?>
<formControlPr xmlns="http://schemas.microsoft.com/office/spreadsheetml/2009/9/main" objectType="CheckBox" fmlaLink="$L$25" lockText="1" noThreeD="1"/>
</file>

<file path=xl/ctrlProps/ctrlProp17.xml><?xml version="1.0" encoding="utf-8"?>
<formControlPr xmlns="http://schemas.microsoft.com/office/spreadsheetml/2009/9/main" objectType="CheckBox" fmlaLink="$L$27" lockText="1" noThreeD="1"/>
</file>

<file path=xl/ctrlProps/ctrlProp18.xml><?xml version="1.0" encoding="utf-8"?>
<formControlPr xmlns="http://schemas.microsoft.com/office/spreadsheetml/2009/9/main" objectType="CheckBox" fmlaLink="$L$28" lockText="1" noThreeD="1"/>
</file>

<file path=xl/ctrlProps/ctrlProp19.xml><?xml version="1.0" encoding="utf-8"?>
<formControlPr xmlns="http://schemas.microsoft.com/office/spreadsheetml/2009/9/main" objectType="CheckBox" fmlaLink="$L$29" lockText="1" noThreeD="1"/>
</file>

<file path=xl/ctrlProps/ctrlProp2.xml><?xml version="1.0" encoding="utf-8"?>
<formControlPr xmlns="http://schemas.microsoft.com/office/spreadsheetml/2009/9/main" objectType="CheckBox" fmlaLink="$L$4" lockText="1" noThreeD="1"/>
</file>

<file path=xl/ctrlProps/ctrlProp20.xml><?xml version="1.0" encoding="utf-8"?>
<formControlPr xmlns="http://schemas.microsoft.com/office/spreadsheetml/2009/9/main" objectType="CheckBox" fmlaLink="$L$31" lockText="1" noThreeD="1"/>
</file>

<file path=xl/ctrlProps/ctrlProp21.xml><?xml version="1.0" encoding="utf-8"?>
<formControlPr xmlns="http://schemas.microsoft.com/office/spreadsheetml/2009/9/main" objectType="CheckBox" fmlaLink="$L$32" lockText="1" noThreeD="1"/>
</file>

<file path=xl/ctrlProps/ctrlProp22.xml><?xml version="1.0" encoding="utf-8"?>
<formControlPr xmlns="http://schemas.microsoft.com/office/spreadsheetml/2009/9/main" objectType="CheckBox" fmlaLink="$L$34" lockText="1" noThreeD="1"/>
</file>

<file path=xl/ctrlProps/ctrlProp23.xml><?xml version="1.0" encoding="utf-8"?>
<formControlPr xmlns="http://schemas.microsoft.com/office/spreadsheetml/2009/9/main" objectType="CheckBox" fmlaLink="$L$35" lockText="1" noThreeD="1"/>
</file>

<file path=xl/ctrlProps/ctrlProp24.xml><?xml version="1.0" encoding="utf-8"?>
<formControlPr xmlns="http://schemas.microsoft.com/office/spreadsheetml/2009/9/main" objectType="CheckBox" fmlaLink="$L$36" lockText="1" noThreeD="1"/>
</file>

<file path=xl/ctrlProps/ctrlProp25.xml><?xml version="1.0" encoding="utf-8"?>
<formControlPr xmlns="http://schemas.microsoft.com/office/spreadsheetml/2009/9/main" objectType="CheckBox" fmlaLink="$L$37" lockText="1" noThreeD="1"/>
</file>

<file path=xl/ctrlProps/ctrlProp26.xml><?xml version="1.0" encoding="utf-8"?>
<formControlPr xmlns="http://schemas.microsoft.com/office/spreadsheetml/2009/9/main" objectType="CheckBox" fmlaLink="$L$38" lockText="1" noThreeD="1"/>
</file>

<file path=xl/ctrlProps/ctrlProp27.xml><?xml version="1.0" encoding="utf-8"?>
<formControlPr xmlns="http://schemas.microsoft.com/office/spreadsheetml/2009/9/main" objectType="CheckBox" fmlaLink="$L$39" lockText="1" noThreeD="1"/>
</file>

<file path=xl/ctrlProps/ctrlProp28.xml><?xml version="1.0" encoding="utf-8"?>
<formControlPr xmlns="http://schemas.microsoft.com/office/spreadsheetml/2009/9/main" objectType="CheckBox" fmlaLink="$L$40" lockText="1" noThreeD="1"/>
</file>

<file path=xl/ctrlProps/ctrlProp29.xml><?xml version="1.0" encoding="utf-8"?>
<formControlPr xmlns="http://schemas.microsoft.com/office/spreadsheetml/2009/9/main" objectType="CheckBox" fmlaLink="$L$42" lockText="1" noThreeD="1"/>
</file>

<file path=xl/ctrlProps/ctrlProp3.xml><?xml version="1.0" encoding="utf-8"?>
<formControlPr xmlns="http://schemas.microsoft.com/office/spreadsheetml/2009/9/main" objectType="CheckBox" fmlaLink="$L$5" lockText="1" noThreeD="1"/>
</file>

<file path=xl/ctrlProps/ctrlProp30.xml><?xml version="1.0" encoding="utf-8"?>
<formControlPr xmlns="http://schemas.microsoft.com/office/spreadsheetml/2009/9/main" objectType="CheckBox" fmlaLink="$L$45" lockText="1" noThreeD="1"/>
</file>

<file path=xl/ctrlProps/ctrlProp31.xml><?xml version="1.0" encoding="utf-8"?>
<formControlPr xmlns="http://schemas.microsoft.com/office/spreadsheetml/2009/9/main" objectType="CheckBox" fmlaLink="$L$47" lockText="1" noThreeD="1"/>
</file>

<file path=xl/ctrlProps/ctrlProp32.xml><?xml version="1.0" encoding="utf-8"?>
<formControlPr xmlns="http://schemas.microsoft.com/office/spreadsheetml/2009/9/main" objectType="CheckBox" fmlaLink="$L$50" lockText="1" noThreeD="1"/>
</file>

<file path=xl/ctrlProps/ctrlProp33.xml><?xml version="1.0" encoding="utf-8"?>
<formControlPr xmlns="http://schemas.microsoft.com/office/spreadsheetml/2009/9/main" objectType="CheckBox" fmlaLink="$L$52" lockText="1" noThreeD="1"/>
</file>

<file path=xl/ctrlProps/ctrlProp34.xml><?xml version="1.0" encoding="utf-8"?>
<formControlPr xmlns="http://schemas.microsoft.com/office/spreadsheetml/2009/9/main" objectType="CheckBox" fmlaLink="$L$58" lockText="1" noThreeD="1"/>
</file>

<file path=xl/ctrlProps/ctrlProp35.xml><?xml version="1.0" encoding="utf-8"?>
<formControlPr xmlns="http://schemas.microsoft.com/office/spreadsheetml/2009/9/main" objectType="CheckBox" fmlaLink="$L$59" lockText="1" noThreeD="1"/>
</file>

<file path=xl/ctrlProps/ctrlProp36.xml><?xml version="1.0" encoding="utf-8"?>
<formControlPr xmlns="http://schemas.microsoft.com/office/spreadsheetml/2009/9/main" objectType="CheckBox" fmlaLink="$L$61" lockText="1" noThreeD="1"/>
</file>

<file path=xl/ctrlProps/ctrlProp37.xml><?xml version="1.0" encoding="utf-8"?>
<formControlPr xmlns="http://schemas.microsoft.com/office/spreadsheetml/2009/9/main" objectType="CheckBox" fmlaLink="$L$62" lockText="1" noThreeD="1"/>
</file>

<file path=xl/ctrlProps/ctrlProp38.xml><?xml version="1.0" encoding="utf-8"?>
<formControlPr xmlns="http://schemas.microsoft.com/office/spreadsheetml/2009/9/main" objectType="CheckBox" fmlaLink="$L$63" lockText="1" noThreeD="1"/>
</file>

<file path=xl/ctrlProps/ctrlProp39.xml><?xml version="1.0" encoding="utf-8"?>
<formControlPr xmlns="http://schemas.microsoft.com/office/spreadsheetml/2009/9/main" objectType="CheckBox" fmlaLink="$L$65" lockText="1" noThreeD="1"/>
</file>

<file path=xl/ctrlProps/ctrlProp4.xml><?xml version="1.0" encoding="utf-8"?>
<formControlPr xmlns="http://schemas.microsoft.com/office/spreadsheetml/2009/9/main" objectType="CheckBox" fmlaLink="$L$7" lockText="1" noThreeD="1"/>
</file>

<file path=xl/ctrlProps/ctrlProp40.xml><?xml version="1.0" encoding="utf-8"?>
<formControlPr xmlns="http://schemas.microsoft.com/office/spreadsheetml/2009/9/main" objectType="CheckBox" fmlaLink="$L$68" lockText="1" noThreeD="1"/>
</file>

<file path=xl/ctrlProps/ctrlProp41.xml><?xml version="1.0" encoding="utf-8"?>
<formControlPr xmlns="http://schemas.microsoft.com/office/spreadsheetml/2009/9/main" objectType="CheckBox" fmlaLink="$L$70" lockText="1" noThreeD="1"/>
</file>

<file path=xl/ctrlProps/ctrlProp42.xml><?xml version="1.0" encoding="utf-8"?>
<formControlPr xmlns="http://schemas.microsoft.com/office/spreadsheetml/2009/9/main" objectType="CheckBox" fmlaLink="$L$72" lockText="1" noThreeD="1"/>
</file>

<file path=xl/ctrlProps/ctrlProp43.xml><?xml version="1.0" encoding="utf-8"?>
<formControlPr xmlns="http://schemas.microsoft.com/office/spreadsheetml/2009/9/main" objectType="CheckBox" fmlaLink="$L$74" lockText="1" noThreeD="1"/>
</file>

<file path=xl/ctrlProps/ctrlProp44.xml><?xml version="1.0" encoding="utf-8"?>
<formControlPr xmlns="http://schemas.microsoft.com/office/spreadsheetml/2009/9/main" objectType="CheckBox" fmlaLink="$L$76" lockText="1" noThreeD="1"/>
</file>

<file path=xl/ctrlProps/ctrlProp45.xml><?xml version="1.0" encoding="utf-8"?>
<formControlPr xmlns="http://schemas.microsoft.com/office/spreadsheetml/2009/9/main" objectType="CheckBox" fmlaLink="$L$78" lockText="1" noThreeD="1"/>
</file>

<file path=xl/ctrlProps/ctrlProp46.xml><?xml version="1.0" encoding="utf-8"?>
<formControlPr xmlns="http://schemas.microsoft.com/office/spreadsheetml/2009/9/main" objectType="CheckBox" fmlaLink="$L$79" lockText="1" noThreeD="1"/>
</file>

<file path=xl/ctrlProps/ctrlProp47.xml><?xml version="1.0" encoding="utf-8"?>
<formControlPr xmlns="http://schemas.microsoft.com/office/spreadsheetml/2009/9/main" objectType="CheckBox" fmlaLink="$L$81" lockText="1" noThreeD="1"/>
</file>

<file path=xl/ctrlProps/ctrlProp48.xml><?xml version="1.0" encoding="utf-8"?>
<formControlPr xmlns="http://schemas.microsoft.com/office/spreadsheetml/2009/9/main" objectType="CheckBox" fmlaLink="$L$82" lockText="1" noThreeD="1"/>
</file>

<file path=xl/ctrlProps/ctrlProp49.xml><?xml version="1.0" encoding="utf-8"?>
<formControlPr xmlns="http://schemas.microsoft.com/office/spreadsheetml/2009/9/main" objectType="CheckBox" fmlaLink="$L$84" lockText="1" noThreeD="1"/>
</file>

<file path=xl/ctrlProps/ctrlProp5.xml><?xml version="1.0" encoding="utf-8"?>
<formControlPr xmlns="http://schemas.microsoft.com/office/spreadsheetml/2009/9/main" objectType="CheckBox" fmlaLink="$L$9" lockText="1" noThreeD="1"/>
</file>

<file path=xl/ctrlProps/ctrlProp50.xml><?xml version="1.0" encoding="utf-8"?>
<formControlPr xmlns="http://schemas.microsoft.com/office/spreadsheetml/2009/9/main" objectType="CheckBox" fmlaLink="$L$86" lockText="1" noThreeD="1"/>
</file>

<file path=xl/ctrlProps/ctrlProp51.xml><?xml version="1.0" encoding="utf-8"?>
<formControlPr xmlns="http://schemas.microsoft.com/office/spreadsheetml/2009/9/main" objectType="CheckBox" fmlaLink="$L$87" lockText="1" noThreeD="1"/>
</file>

<file path=xl/ctrlProps/ctrlProp52.xml><?xml version="1.0" encoding="utf-8"?>
<formControlPr xmlns="http://schemas.microsoft.com/office/spreadsheetml/2009/9/main" objectType="CheckBox" fmlaLink="$L$88" lockText="1" noThreeD="1"/>
</file>

<file path=xl/ctrlProps/ctrlProp53.xml><?xml version="1.0" encoding="utf-8"?>
<formControlPr xmlns="http://schemas.microsoft.com/office/spreadsheetml/2009/9/main" objectType="CheckBox" fmlaLink="$L$89" lockText="1" noThreeD="1"/>
</file>

<file path=xl/ctrlProps/ctrlProp54.xml><?xml version="1.0" encoding="utf-8"?>
<formControlPr xmlns="http://schemas.microsoft.com/office/spreadsheetml/2009/9/main" objectType="CheckBox" fmlaLink="$L$90" lockText="1" noThreeD="1"/>
</file>

<file path=xl/ctrlProps/ctrlProp55.xml><?xml version="1.0" encoding="utf-8"?>
<formControlPr xmlns="http://schemas.microsoft.com/office/spreadsheetml/2009/9/main" objectType="CheckBox" fmlaLink="$L$97" lockText="1" noThreeD="1"/>
</file>

<file path=xl/ctrlProps/ctrlProp56.xml><?xml version="1.0" encoding="utf-8"?>
<formControlPr xmlns="http://schemas.microsoft.com/office/spreadsheetml/2009/9/main" objectType="CheckBox" fmlaLink="$L$98" lockText="1" noThreeD="1"/>
</file>

<file path=xl/ctrlProps/ctrlProp57.xml><?xml version="1.0" encoding="utf-8"?>
<formControlPr xmlns="http://schemas.microsoft.com/office/spreadsheetml/2009/9/main" objectType="CheckBox" fmlaLink="$L$100" lockText="1" noThreeD="1"/>
</file>

<file path=xl/ctrlProps/ctrlProp58.xml><?xml version="1.0" encoding="utf-8"?>
<formControlPr xmlns="http://schemas.microsoft.com/office/spreadsheetml/2009/9/main" objectType="CheckBox" fmlaLink="$L$102" lockText="1" noThreeD="1"/>
</file>

<file path=xl/ctrlProps/ctrlProp59.xml><?xml version="1.0" encoding="utf-8"?>
<formControlPr xmlns="http://schemas.microsoft.com/office/spreadsheetml/2009/9/main" objectType="CheckBox" fmlaLink="$L$103" lockText="1" noThreeD="1"/>
</file>

<file path=xl/ctrlProps/ctrlProp6.xml><?xml version="1.0" encoding="utf-8"?>
<formControlPr xmlns="http://schemas.microsoft.com/office/spreadsheetml/2009/9/main" objectType="CheckBox" fmlaLink="$L$10" lockText="1" noThreeD="1"/>
</file>

<file path=xl/ctrlProps/ctrlProp60.xml><?xml version="1.0" encoding="utf-8"?>
<formControlPr xmlns="http://schemas.microsoft.com/office/spreadsheetml/2009/9/main" objectType="CheckBox" fmlaLink="$L$105" lockText="1" noThreeD="1"/>
</file>

<file path=xl/ctrlProps/ctrlProp61.xml><?xml version="1.0" encoding="utf-8"?>
<formControlPr xmlns="http://schemas.microsoft.com/office/spreadsheetml/2009/9/main" objectType="CheckBox" fmlaLink="$L$106" lockText="1" noThreeD="1"/>
</file>

<file path=xl/ctrlProps/ctrlProp62.xml><?xml version="1.0" encoding="utf-8"?>
<formControlPr xmlns="http://schemas.microsoft.com/office/spreadsheetml/2009/9/main" objectType="CheckBox" fmlaLink="$L$30" lockText="1" noThreeD="1"/>
</file>

<file path=xl/ctrlProps/ctrlProp63.xml><?xml version="1.0" encoding="utf-8"?>
<formControlPr xmlns="http://schemas.microsoft.com/office/spreadsheetml/2009/9/main" objectType="CheckBox" fmlaLink="$L$92" lockText="1" noThreeD="1"/>
</file>

<file path=xl/ctrlProps/ctrlProp64.xml><?xml version="1.0" encoding="utf-8"?>
<formControlPr xmlns="http://schemas.microsoft.com/office/spreadsheetml/2009/9/main" objectType="CheckBox" fmlaLink="$L$94" lockText="1" noThreeD="1"/>
</file>

<file path=xl/ctrlProps/ctrlProp65.xml><?xml version="1.0" encoding="utf-8"?>
<formControlPr xmlns="http://schemas.microsoft.com/office/spreadsheetml/2009/9/main" objectType="CheckBox" fmlaLink="$L$95" lockText="1" noThreeD="1"/>
</file>

<file path=xl/ctrlProps/ctrlProp66.xml><?xml version="1.0" encoding="utf-8"?>
<formControlPr xmlns="http://schemas.microsoft.com/office/spreadsheetml/2009/9/main" objectType="CheckBox" fmlaLink="$L$96" lockText="1" noThreeD="1"/>
</file>

<file path=xl/ctrlProps/ctrlProp67.xml><?xml version="1.0" encoding="utf-8"?>
<formControlPr xmlns="http://schemas.microsoft.com/office/spreadsheetml/2009/9/main" objectType="CheckBox" fmlaLink="$L$6" lockText="1" noThreeD="1"/>
</file>

<file path=xl/ctrlProps/ctrlProp68.xml><?xml version="1.0" encoding="utf-8"?>
<formControlPr xmlns="http://schemas.microsoft.com/office/spreadsheetml/2009/9/main" objectType="CheckBox" fmlaLink="$L$8" lockText="1" noThreeD="1"/>
</file>

<file path=xl/ctrlProps/ctrlProp69.xml><?xml version="1.0" encoding="utf-8"?>
<formControlPr xmlns="http://schemas.microsoft.com/office/spreadsheetml/2009/9/main" objectType="CheckBox" fmlaLink="$L$11" lockText="1" noThreeD="1"/>
</file>

<file path=xl/ctrlProps/ctrlProp7.xml><?xml version="1.0" encoding="utf-8"?>
<formControlPr xmlns="http://schemas.microsoft.com/office/spreadsheetml/2009/9/main" objectType="CheckBox" fmlaLink="$L$12" lockText="1" noThreeD="1"/>
</file>

<file path=xl/ctrlProps/ctrlProp70.xml><?xml version="1.0" encoding="utf-8"?>
<formControlPr xmlns="http://schemas.microsoft.com/office/spreadsheetml/2009/9/main" objectType="CheckBox" fmlaLink="$L$41" lockText="1" noThreeD="1"/>
</file>

<file path=xl/ctrlProps/ctrlProp71.xml><?xml version="1.0" encoding="utf-8"?>
<formControlPr xmlns="http://schemas.microsoft.com/office/spreadsheetml/2009/9/main" objectType="CheckBox" fmlaLink="$L$43" lockText="1" noThreeD="1"/>
</file>

<file path=xl/ctrlProps/ctrlProp72.xml><?xml version="1.0" encoding="utf-8"?>
<formControlPr xmlns="http://schemas.microsoft.com/office/spreadsheetml/2009/9/main" objectType="CheckBox" fmlaLink="$L$66" lockText="1" noThreeD="1"/>
</file>

<file path=xl/ctrlProps/ctrlProp73.xml><?xml version="1.0" encoding="utf-8"?>
<formControlPr xmlns="http://schemas.microsoft.com/office/spreadsheetml/2009/9/main" objectType="CheckBox" fmlaLink="$L$80" lockText="1" noThreeD="1"/>
</file>

<file path=xl/ctrlProps/ctrlProp74.xml><?xml version="1.0" encoding="utf-8"?>
<formControlPr xmlns="http://schemas.microsoft.com/office/spreadsheetml/2009/9/main" objectType="CheckBox" fmlaLink="$L$85" lockText="1" noThreeD="1"/>
</file>

<file path=xl/ctrlProps/ctrlProp75.xml><?xml version="1.0" encoding="utf-8"?>
<formControlPr xmlns="http://schemas.microsoft.com/office/spreadsheetml/2009/9/main" objectType="CheckBox" fmlaLink="$L$48" lockText="1" noThreeD="1"/>
</file>

<file path=xl/ctrlProps/ctrlProp76.xml><?xml version="1.0" encoding="utf-8"?>
<formControlPr xmlns="http://schemas.microsoft.com/office/spreadsheetml/2009/9/main" objectType="CheckBox" fmlaLink="$L$108" lockText="1" noThreeD="1"/>
</file>

<file path=xl/ctrlProps/ctrlProp77.xml><?xml version="1.0" encoding="utf-8"?>
<formControlPr xmlns="http://schemas.microsoft.com/office/spreadsheetml/2009/9/main" objectType="CheckBox" fmlaLink="$L$109" lockText="1" noThreeD="1"/>
</file>

<file path=xl/ctrlProps/ctrlProp78.xml><?xml version="1.0" encoding="utf-8"?>
<formControlPr xmlns="http://schemas.microsoft.com/office/spreadsheetml/2009/9/main" objectType="CheckBox" fmlaLink="$L$112" lockText="1" noThreeD="1"/>
</file>

<file path=xl/ctrlProps/ctrlProp79.xml><?xml version="1.0" encoding="utf-8"?>
<formControlPr xmlns="http://schemas.microsoft.com/office/spreadsheetml/2009/9/main" objectType="CheckBox" fmlaLink="$L$113" lockText="1" noThreeD="1"/>
</file>

<file path=xl/ctrlProps/ctrlProp8.xml><?xml version="1.0" encoding="utf-8"?>
<formControlPr xmlns="http://schemas.microsoft.com/office/spreadsheetml/2009/9/main" objectType="CheckBox" fmlaLink="$L$13" lockText="1" noThreeD="1"/>
</file>

<file path=xl/ctrlProps/ctrlProp80.xml><?xml version="1.0" encoding="utf-8"?>
<formControlPr xmlns="http://schemas.microsoft.com/office/spreadsheetml/2009/9/main" objectType="CheckBox" fmlaLink="$L$115" lockText="1" noThreeD="1"/>
</file>

<file path=xl/ctrlProps/ctrlProp81.xml><?xml version="1.0" encoding="utf-8"?>
<formControlPr xmlns="http://schemas.microsoft.com/office/spreadsheetml/2009/9/main" objectType="CheckBox" fmlaLink="$L$116" lockText="1" noThreeD="1"/>
</file>

<file path=xl/ctrlProps/ctrlProp82.xml><?xml version="1.0" encoding="utf-8"?>
<formControlPr xmlns="http://schemas.microsoft.com/office/spreadsheetml/2009/9/main" objectType="CheckBox" fmlaLink="$L$119" lockText="1" noThreeD="1"/>
</file>

<file path=xl/ctrlProps/ctrlProp83.xml><?xml version="1.0" encoding="utf-8"?>
<formControlPr xmlns="http://schemas.microsoft.com/office/spreadsheetml/2009/9/main" objectType="CheckBox" fmlaLink="$L$121" lockText="1" noThreeD="1"/>
</file>

<file path=xl/ctrlProps/ctrlProp84.xml><?xml version="1.0" encoding="utf-8"?>
<formControlPr xmlns="http://schemas.microsoft.com/office/spreadsheetml/2009/9/main" objectType="CheckBox" fmlaLink="$L$122" lockText="1" noThreeD="1"/>
</file>

<file path=xl/ctrlProps/ctrlProp85.xml><?xml version="1.0" encoding="utf-8"?>
<formControlPr xmlns="http://schemas.microsoft.com/office/spreadsheetml/2009/9/main" objectType="CheckBox" fmlaLink="$L$124" lockText="1" noThreeD="1"/>
</file>

<file path=xl/ctrlProps/ctrlProp86.xml><?xml version="1.0" encoding="utf-8"?>
<formControlPr xmlns="http://schemas.microsoft.com/office/spreadsheetml/2009/9/main" objectType="CheckBox" fmlaLink="$L$127" lockText="1" noThreeD="1"/>
</file>

<file path=xl/ctrlProps/ctrlProp87.xml><?xml version="1.0" encoding="utf-8"?>
<formControlPr xmlns="http://schemas.microsoft.com/office/spreadsheetml/2009/9/main" objectType="CheckBox" fmlaLink="$L$129" lockText="1" noThreeD="1"/>
</file>

<file path=xl/ctrlProps/ctrlProp88.xml><?xml version="1.0" encoding="utf-8"?>
<formControlPr xmlns="http://schemas.microsoft.com/office/spreadsheetml/2009/9/main" objectType="CheckBox" fmlaLink="$L$131" lockText="1" noThreeD="1"/>
</file>

<file path=xl/ctrlProps/ctrlProp89.xml><?xml version="1.0" encoding="utf-8"?>
<formControlPr xmlns="http://schemas.microsoft.com/office/spreadsheetml/2009/9/main" objectType="CheckBox" fmlaLink="$L$133" lockText="1" noThreeD="1"/>
</file>

<file path=xl/ctrlProps/ctrlProp9.xml><?xml version="1.0" encoding="utf-8"?>
<formControlPr xmlns="http://schemas.microsoft.com/office/spreadsheetml/2009/9/main" objectType="CheckBox" fmlaLink="$L$15" lockText="1" noThreeD="1"/>
</file>

<file path=xl/ctrlProps/ctrlProp90.xml><?xml version="1.0" encoding="utf-8"?>
<formControlPr xmlns="http://schemas.microsoft.com/office/spreadsheetml/2009/9/main" objectType="CheckBox" fmlaLink="$L$135" lockText="1" noThreeD="1"/>
</file>

<file path=xl/ctrlProps/ctrlProp91.xml><?xml version="1.0" encoding="utf-8"?>
<formControlPr xmlns="http://schemas.microsoft.com/office/spreadsheetml/2009/9/main" objectType="CheckBox" fmlaLink="$L$137" lockText="1" noThreeD="1"/>
</file>

<file path=xl/ctrlProps/ctrlProp92.xml><?xml version="1.0" encoding="utf-8"?>
<formControlPr xmlns="http://schemas.microsoft.com/office/spreadsheetml/2009/9/main" objectType="CheckBox" fmlaLink="$L$139" lockText="1" noThreeD="1"/>
</file>

<file path=xl/ctrlProps/ctrlProp93.xml><?xml version="1.0" encoding="utf-8"?>
<formControlPr xmlns="http://schemas.microsoft.com/office/spreadsheetml/2009/9/main" objectType="CheckBox" fmlaLink="$L$141" lockText="1" noThreeD="1"/>
</file>

<file path=xl/ctrlProps/ctrlProp94.xml><?xml version="1.0" encoding="utf-8"?>
<formControlPr xmlns="http://schemas.microsoft.com/office/spreadsheetml/2009/9/main" objectType="CheckBox" fmlaLink="$L$142" lockText="1" noThreeD="1"/>
</file>

<file path=xl/ctrlProps/ctrlProp95.xml><?xml version="1.0" encoding="utf-8"?>
<formControlPr xmlns="http://schemas.microsoft.com/office/spreadsheetml/2009/9/main" objectType="CheckBox" fmlaLink="$L$144" lockText="1" noThreeD="1"/>
</file>

<file path=xl/ctrlProps/ctrlProp96.xml><?xml version="1.0" encoding="utf-8"?>
<formControlPr xmlns="http://schemas.microsoft.com/office/spreadsheetml/2009/9/main" objectType="CheckBox" fmlaLink="$L$146" lockText="1" noThreeD="1"/>
</file>

<file path=xl/ctrlProps/ctrlProp97.xml><?xml version="1.0" encoding="utf-8"?>
<formControlPr xmlns="http://schemas.microsoft.com/office/spreadsheetml/2009/9/main" objectType="CheckBox" fmlaLink="$L$148" lockText="1" noThreeD="1"/>
</file>

<file path=xl/ctrlProps/ctrlProp98.xml><?xml version="1.0" encoding="utf-8"?>
<formControlPr xmlns="http://schemas.microsoft.com/office/spreadsheetml/2009/9/main" objectType="CheckBox" fmlaLink="$L$150" lockText="1" noThreeD="1"/>
</file>

<file path=xl/ctrlProps/ctrlProp99.xml><?xml version="1.0" encoding="utf-8"?>
<formControlPr xmlns="http://schemas.microsoft.com/office/spreadsheetml/2009/9/main" objectType="CheckBox" fmlaLink="$L$151" lockText="1" noThreeD="1"/>
</file>

<file path=xl/drawings/_rels/drawing7.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54</xdr:col>
      <xdr:colOff>115955</xdr:colOff>
      <xdr:row>0</xdr:row>
      <xdr:rowOff>8282</xdr:rowOff>
    </xdr:from>
    <xdr:to>
      <xdr:col>76</xdr:col>
      <xdr:colOff>313764</xdr:colOff>
      <xdr:row>8</xdr:row>
      <xdr:rowOff>53788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938096" y="8282"/>
          <a:ext cx="3980915" cy="1121271"/>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83</xdr:row>
      <xdr:rowOff>17196</xdr:rowOff>
    </xdr:from>
    <xdr:to>
      <xdr:col>12</xdr:col>
      <xdr:colOff>52576</xdr:colOff>
      <xdr:row>92</xdr:row>
      <xdr:rowOff>50328</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417008" y="11361471"/>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twoCellAnchor>
    <xdr:from>
      <xdr:col>3</xdr:col>
      <xdr:colOff>108824</xdr:colOff>
      <xdr:row>58</xdr:row>
      <xdr:rowOff>60314</xdr:rowOff>
    </xdr:from>
    <xdr:to>
      <xdr:col>49</xdr:col>
      <xdr:colOff>60482</xdr:colOff>
      <xdr:row>72</xdr:row>
      <xdr:rowOff>92293</xdr:rowOff>
    </xdr:to>
    <xdr:sp macro="" textlink="">
      <xdr:nvSpPr>
        <xdr:cNvPr id="4" name="角丸四角形 5">
          <a:extLst>
            <a:ext uri="{FF2B5EF4-FFF2-40B4-BE49-F238E27FC236}">
              <a16:creationId xmlns:a16="http://schemas.microsoft.com/office/drawing/2014/main" id="{00000000-0008-0000-0000-000004000000}"/>
            </a:ext>
          </a:extLst>
        </xdr:cNvPr>
        <xdr:cNvSpPr/>
      </xdr:nvSpPr>
      <xdr:spPr>
        <a:xfrm>
          <a:off x="512236" y="7691520"/>
          <a:ext cx="6137305" cy="1936979"/>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twoCellAnchor>
    <xdr:from>
      <xdr:col>4</xdr:col>
      <xdr:colOff>121081</xdr:colOff>
      <xdr:row>1</xdr:row>
      <xdr:rowOff>56505</xdr:rowOff>
    </xdr:from>
    <xdr:to>
      <xdr:col>50</xdr:col>
      <xdr:colOff>60007</xdr:colOff>
      <xdr:row>8</xdr:row>
      <xdr:rowOff>169514</xdr:rowOff>
    </xdr:to>
    <xdr:sp macro="" textlink="">
      <xdr:nvSpPr>
        <xdr:cNvPr id="5" name="角丸四角形 5">
          <a:extLst>
            <a:ext uri="{FF2B5EF4-FFF2-40B4-BE49-F238E27FC236}">
              <a16:creationId xmlns:a16="http://schemas.microsoft.com/office/drawing/2014/main" id="{00000000-0008-0000-0000-000005000000}"/>
            </a:ext>
          </a:extLst>
        </xdr:cNvPr>
        <xdr:cNvSpPr/>
      </xdr:nvSpPr>
      <xdr:spPr>
        <a:xfrm>
          <a:off x="639241" y="193665"/>
          <a:ext cx="5897766" cy="1073129"/>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115956</xdr:colOff>
      <xdr:row>0</xdr:row>
      <xdr:rowOff>19713</xdr:rowOff>
    </xdr:from>
    <xdr:to>
      <xdr:col>78</xdr:col>
      <xdr:colOff>0</xdr:colOff>
      <xdr:row>8</xdr:row>
      <xdr:rowOff>89648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410985" y="19713"/>
          <a:ext cx="3895750" cy="1145700"/>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83</xdr:row>
      <xdr:rowOff>17196</xdr:rowOff>
    </xdr:from>
    <xdr:to>
      <xdr:col>12</xdr:col>
      <xdr:colOff>52576</xdr:colOff>
      <xdr:row>92</xdr:row>
      <xdr:rowOff>50328</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17008" y="13075971"/>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54</xdr:col>
      <xdr:colOff>115956</xdr:colOff>
      <xdr:row>0</xdr:row>
      <xdr:rowOff>12093</xdr:rowOff>
    </xdr:from>
    <xdr:to>
      <xdr:col>79</xdr:col>
      <xdr:colOff>59840</xdr:colOff>
      <xdr:row>8</xdr:row>
      <xdr:rowOff>33618</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410985" y="12093"/>
          <a:ext cx="3843531" cy="1097290"/>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98</xdr:row>
      <xdr:rowOff>17196</xdr:rowOff>
    </xdr:from>
    <xdr:to>
      <xdr:col>12</xdr:col>
      <xdr:colOff>52576</xdr:colOff>
      <xdr:row>107</xdr:row>
      <xdr:rowOff>50328</xdr:rowOff>
    </xdr:to>
    <xdr:sp macro="" textlink="">
      <xdr:nvSpPr>
        <xdr:cNvPr id="6" name="円/楕円 2">
          <a:extLst>
            <a:ext uri="{FF2B5EF4-FFF2-40B4-BE49-F238E27FC236}">
              <a16:creationId xmlns:a16="http://schemas.microsoft.com/office/drawing/2014/main" id="{00000000-0008-0000-0200-000006000000}"/>
            </a:ext>
          </a:extLst>
        </xdr:cNvPr>
        <xdr:cNvSpPr/>
      </xdr:nvSpPr>
      <xdr:spPr>
        <a:xfrm>
          <a:off x="421851" y="13586285"/>
          <a:ext cx="1374284" cy="1340801"/>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xdr:colOff>
          <xdr:row>2</xdr:row>
          <xdr:rowOff>7620</xdr:rowOff>
        </xdr:from>
        <xdr:to>
          <xdr:col>13</xdr:col>
          <xdr:colOff>30480</xdr:colOff>
          <xdr:row>3</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3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xdr:row>
          <xdr:rowOff>7620</xdr:rowOff>
        </xdr:from>
        <xdr:to>
          <xdr:col>13</xdr:col>
          <xdr:colOff>30480</xdr:colOff>
          <xdr:row>4</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3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4</xdr:row>
          <xdr:rowOff>7620</xdr:rowOff>
        </xdr:from>
        <xdr:to>
          <xdr:col>13</xdr:col>
          <xdr:colOff>22860</xdr:colOff>
          <xdr:row>5</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3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6</xdr:row>
          <xdr:rowOff>7620</xdr:rowOff>
        </xdr:from>
        <xdr:to>
          <xdr:col>13</xdr:col>
          <xdr:colOff>22860</xdr:colOff>
          <xdr:row>7</xdr:row>
          <xdr:rowOff>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3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0</xdr:rowOff>
        </xdr:from>
        <xdr:to>
          <xdr:col>13</xdr:col>
          <xdr:colOff>22860</xdr:colOff>
          <xdr:row>9</xdr:row>
          <xdr:rowOff>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3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0</xdr:rowOff>
        </xdr:from>
        <xdr:to>
          <xdr:col>13</xdr:col>
          <xdr:colOff>7620</xdr:colOff>
          <xdr:row>9</xdr:row>
          <xdr:rowOff>152400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3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xdr:row>
          <xdr:rowOff>0</xdr:rowOff>
        </xdr:from>
        <xdr:to>
          <xdr:col>13</xdr:col>
          <xdr:colOff>30480</xdr:colOff>
          <xdr:row>12</xdr:row>
          <xdr:rowOff>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3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7620</xdr:rowOff>
        </xdr:from>
        <xdr:to>
          <xdr:col>13</xdr:col>
          <xdr:colOff>22860</xdr:colOff>
          <xdr:row>13</xdr:row>
          <xdr:rowOff>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3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xdr:row>
          <xdr:rowOff>0</xdr:rowOff>
        </xdr:from>
        <xdr:to>
          <xdr:col>13</xdr:col>
          <xdr:colOff>22860</xdr:colOff>
          <xdr:row>15</xdr:row>
          <xdr:rowOff>0</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3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0</xdr:rowOff>
        </xdr:from>
        <xdr:to>
          <xdr:col>13</xdr:col>
          <xdr:colOff>22860</xdr:colOff>
          <xdr:row>16</xdr:row>
          <xdr:rowOff>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3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0</xdr:rowOff>
        </xdr:from>
        <xdr:to>
          <xdr:col>13</xdr:col>
          <xdr:colOff>22860</xdr:colOff>
          <xdr:row>18</xdr:row>
          <xdr:rowOff>0</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3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13</xdr:col>
          <xdr:colOff>22860</xdr:colOff>
          <xdr:row>19</xdr:row>
          <xdr:rowOff>160020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3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0</xdr:rowOff>
        </xdr:from>
        <xdr:to>
          <xdr:col>13</xdr:col>
          <xdr:colOff>22860</xdr:colOff>
          <xdr:row>20</xdr:row>
          <xdr:rowOff>160020</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3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13</xdr:col>
          <xdr:colOff>22860</xdr:colOff>
          <xdr:row>22</xdr:row>
          <xdr:rowOff>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3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0</xdr:rowOff>
        </xdr:from>
        <xdr:to>
          <xdr:col>13</xdr:col>
          <xdr:colOff>22860</xdr:colOff>
          <xdr:row>23</xdr:row>
          <xdr:rowOff>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3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0</xdr:rowOff>
        </xdr:from>
        <xdr:to>
          <xdr:col>11</xdr:col>
          <xdr:colOff>0</xdr:colOff>
          <xdr:row>25</xdr:row>
          <xdr:rowOff>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3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0</xdr:rowOff>
        </xdr:from>
        <xdr:to>
          <xdr:col>13</xdr:col>
          <xdr:colOff>22860</xdr:colOff>
          <xdr:row>27</xdr:row>
          <xdr:rowOff>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3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175260</xdr:rowOff>
        </xdr:from>
        <xdr:to>
          <xdr:col>13</xdr:col>
          <xdr:colOff>22860</xdr:colOff>
          <xdr:row>27</xdr:row>
          <xdr:rowOff>152400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3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13</xdr:col>
          <xdr:colOff>22860</xdr:colOff>
          <xdr:row>28</xdr:row>
          <xdr:rowOff>160020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3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152400</xdr:rowOff>
        </xdr:from>
        <xdr:to>
          <xdr:col>13</xdr:col>
          <xdr:colOff>22860</xdr:colOff>
          <xdr:row>30</xdr:row>
          <xdr:rowOff>137160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3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30</xdr:row>
          <xdr:rowOff>144780</xdr:rowOff>
        </xdr:from>
        <xdr:to>
          <xdr:col>13</xdr:col>
          <xdr:colOff>22860</xdr:colOff>
          <xdr:row>32</xdr:row>
          <xdr:rowOff>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3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152400</xdr:rowOff>
        </xdr:from>
        <xdr:to>
          <xdr:col>13</xdr:col>
          <xdr:colOff>22860</xdr:colOff>
          <xdr:row>34</xdr:row>
          <xdr:rowOff>7620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3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152400</xdr:rowOff>
        </xdr:from>
        <xdr:to>
          <xdr:col>13</xdr:col>
          <xdr:colOff>22860</xdr:colOff>
          <xdr:row>35</xdr:row>
          <xdr:rowOff>0</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3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152400</xdr:rowOff>
        </xdr:from>
        <xdr:to>
          <xdr:col>13</xdr:col>
          <xdr:colOff>22860</xdr:colOff>
          <xdr:row>36</xdr:row>
          <xdr:rowOff>0</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3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152400</xdr:rowOff>
        </xdr:from>
        <xdr:to>
          <xdr:col>13</xdr:col>
          <xdr:colOff>22860</xdr:colOff>
          <xdr:row>36</xdr:row>
          <xdr:rowOff>152400</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3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152400</xdr:rowOff>
        </xdr:from>
        <xdr:to>
          <xdr:col>13</xdr:col>
          <xdr:colOff>22860</xdr:colOff>
          <xdr:row>37</xdr:row>
          <xdr:rowOff>152400</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3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0</xdr:rowOff>
        </xdr:from>
        <xdr:to>
          <xdr:col>13</xdr:col>
          <xdr:colOff>22860</xdr:colOff>
          <xdr:row>38</xdr:row>
          <xdr:rowOff>152400</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3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7620</xdr:rowOff>
        </xdr:from>
        <xdr:to>
          <xdr:col>13</xdr:col>
          <xdr:colOff>22860</xdr:colOff>
          <xdr:row>40</xdr:row>
          <xdr:rowOff>0</xdr:rowOff>
        </xdr:to>
        <xdr:sp macro="" textlink="">
          <xdr:nvSpPr>
            <xdr:cNvPr id="40996" name="Check Box 36" hidden="1">
              <a:extLst>
                <a:ext uri="{63B3BB69-23CF-44E3-9099-C40C66FF867C}">
                  <a14:compatExt spid="_x0000_s40996"/>
                </a:ext>
                <a:ext uri="{FF2B5EF4-FFF2-40B4-BE49-F238E27FC236}">
                  <a16:creationId xmlns:a16="http://schemas.microsoft.com/office/drawing/2014/main" id="{00000000-0008-0000-03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0</xdr:rowOff>
        </xdr:from>
        <xdr:to>
          <xdr:col>13</xdr:col>
          <xdr:colOff>22860</xdr:colOff>
          <xdr:row>41</xdr:row>
          <xdr:rowOff>152400</xdr:rowOff>
        </xdr:to>
        <xdr:sp macro="" textlink="">
          <xdr:nvSpPr>
            <xdr:cNvPr id="40997" name="Check Box 37" hidden="1">
              <a:extLst>
                <a:ext uri="{63B3BB69-23CF-44E3-9099-C40C66FF867C}">
                  <a14:compatExt spid="_x0000_s40997"/>
                </a:ext>
                <a:ext uri="{FF2B5EF4-FFF2-40B4-BE49-F238E27FC236}">
                  <a16:creationId xmlns:a16="http://schemas.microsoft.com/office/drawing/2014/main" id="{00000000-0008-0000-03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160020</xdr:rowOff>
        </xdr:from>
        <xdr:to>
          <xdr:col>13</xdr:col>
          <xdr:colOff>22860</xdr:colOff>
          <xdr:row>45</xdr:row>
          <xdr:rowOff>7620</xdr:rowOff>
        </xdr:to>
        <xdr:sp macro="" textlink="">
          <xdr:nvSpPr>
            <xdr:cNvPr id="41004" name="Check Box 44" hidden="1">
              <a:extLst>
                <a:ext uri="{63B3BB69-23CF-44E3-9099-C40C66FF867C}">
                  <a14:compatExt spid="_x0000_s41004"/>
                </a:ext>
                <a:ext uri="{FF2B5EF4-FFF2-40B4-BE49-F238E27FC236}">
                  <a16:creationId xmlns:a16="http://schemas.microsoft.com/office/drawing/2014/main" id="{00000000-0008-0000-03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0</xdr:rowOff>
        </xdr:from>
        <xdr:to>
          <xdr:col>13</xdr:col>
          <xdr:colOff>22860</xdr:colOff>
          <xdr:row>46</xdr:row>
          <xdr:rowOff>152400</xdr:rowOff>
        </xdr:to>
        <xdr:sp macro="" textlink="">
          <xdr:nvSpPr>
            <xdr:cNvPr id="41007" name="Check Box 47" hidden="1">
              <a:extLst>
                <a:ext uri="{63B3BB69-23CF-44E3-9099-C40C66FF867C}">
                  <a14:compatExt spid="_x0000_s41007"/>
                </a:ext>
                <a:ext uri="{FF2B5EF4-FFF2-40B4-BE49-F238E27FC236}">
                  <a16:creationId xmlns:a16="http://schemas.microsoft.com/office/drawing/2014/main" id="{00000000-0008-0000-03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49</xdr:row>
          <xdr:rowOff>0</xdr:rowOff>
        </xdr:from>
        <xdr:to>
          <xdr:col>13</xdr:col>
          <xdr:colOff>22860</xdr:colOff>
          <xdr:row>50</xdr:row>
          <xdr:rowOff>0</xdr:rowOff>
        </xdr:to>
        <xdr:sp macro="" textlink="">
          <xdr:nvSpPr>
            <xdr:cNvPr id="41009" name="Check Box 49" hidden="1">
              <a:extLst>
                <a:ext uri="{63B3BB69-23CF-44E3-9099-C40C66FF867C}">
                  <a14:compatExt spid="_x0000_s41009"/>
                </a:ext>
                <a:ext uri="{FF2B5EF4-FFF2-40B4-BE49-F238E27FC236}">
                  <a16:creationId xmlns:a16="http://schemas.microsoft.com/office/drawing/2014/main" id="{00000000-0008-0000-03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0</xdr:rowOff>
        </xdr:from>
        <xdr:to>
          <xdr:col>13</xdr:col>
          <xdr:colOff>22860</xdr:colOff>
          <xdr:row>52</xdr:row>
          <xdr:rowOff>0</xdr:rowOff>
        </xdr:to>
        <xdr:sp macro="" textlink="">
          <xdr:nvSpPr>
            <xdr:cNvPr id="41012" name="Check Box 52" hidden="1">
              <a:extLst>
                <a:ext uri="{63B3BB69-23CF-44E3-9099-C40C66FF867C}">
                  <a14:compatExt spid="_x0000_s41012"/>
                </a:ext>
                <a:ext uri="{FF2B5EF4-FFF2-40B4-BE49-F238E27FC236}">
                  <a16:creationId xmlns:a16="http://schemas.microsoft.com/office/drawing/2014/main" id="{00000000-0008-0000-03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0</xdr:rowOff>
        </xdr:from>
        <xdr:to>
          <xdr:col>13</xdr:col>
          <xdr:colOff>22860</xdr:colOff>
          <xdr:row>58</xdr:row>
          <xdr:rowOff>0</xdr:rowOff>
        </xdr:to>
        <xdr:sp macro="" textlink="">
          <xdr:nvSpPr>
            <xdr:cNvPr id="41013" name="Check Box 53" hidden="1">
              <a:extLst>
                <a:ext uri="{63B3BB69-23CF-44E3-9099-C40C66FF867C}">
                  <a14:compatExt spid="_x0000_s41013"/>
                </a:ext>
                <a:ext uri="{FF2B5EF4-FFF2-40B4-BE49-F238E27FC236}">
                  <a16:creationId xmlns:a16="http://schemas.microsoft.com/office/drawing/2014/main" id="{00000000-0008-0000-03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58</xdr:row>
          <xdr:rowOff>0</xdr:rowOff>
        </xdr:from>
        <xdr:to>
          <xdr:col>13</xdr:col>
          <xdr:colOff>22860</xdr:colOff>
          <xdr:row>59</xdr:row>
          <xdr:rowOff>7620</xdr:rowOff>
        </xdr:to>
        <xdr:sp macro="" textlink="">
          <xdr:nvSpPr>
            <xdr:cNvPr id="41014" name="Check Box 54" hidden="1">
              <a:extLst>
                <a:ext uri="{63B3BB69-23CF-44E3-9099-C40C66FF867C}">
                  <a14:compatExt spid="_x0000_s41014"/>
                </a:ext>
                <a:ext uri="{FF2B5EF4-FFF2-40B4-BE49-F238E27FC236}">
                  <a16:creationId xmlns:a16="http://schemas.microsoft.com/office/drawing/2014/main" id="{00000000-0008-0000-03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0</xdr:rowOff>
        </xdr:from>
        <xdr:to>
          <xdr:col>13</xdr:col>
          <xdr:colOff>22860</xdr:colOff>
          <xdr:row>60</xdr:row>
          <xdr:rowOff>152400</xdr:rowOff>
        </xdr:to>
        <xdr:sp macro="" textlink="">
          <xdr:nvSpPr>
            <xdr:cNvPr id="41015" name="Check Box 55" hidden="1">
              <a:extLst>
                <a:ext uri="{63B3BB69-23CF-44E3-9099-C40C66FF867C}">
                  <a14:compatExt spid="_x0000_s41015"/>
                </a:ext>
                <a:ext uri="{FF2B5EF4-FFF2-40B4-BE49-F238E27FC236}">
                  <a16:creationId xmlns:a16="http://schemas.microsoft.com/office/drawing/2014/main" id="{00000000-0008-0000-03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13</xdr:col>
          <xdr:colOff>22860</xdr:colOff>
          <xdr:row>62</xdr:row>
          <xdr:rowOff>7620</xdr:rowOff>
        </xdr:to>
        <xdr:sp macro="" textlink="">
          <xdr:nvSpPr>
            <xdr:cNvPr id="41016" name="Check Box 56" hidden="1">
              <a:extLst>
                <a:ext uri="{63B3BB69-23CF-44E3-9099-C40C66FF867C}">
                  <a14:compatExt spid="_x0000_s41016"/>
                </a:ext>
                <a:ext uri="{FF2B5EF4-FFF2-40B4-BE49-F238E27FC236}">
                  <a16:creationId xmlns:a16="http://schemas.microsoft.com/office/drawing/2014/main" id="{00000000-0008-0000-03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13</xdr:col>
          <xdr:colOff>22860</xdr:colOff>
          <xdr:row>63</xdr:row>
          <xdr:rowOff>7620</xdr:rowOff>
        </xdr:to>
        <xdr:sp macro="" textlink="">
          <xdr:nvSpPr>
            <xdr:cNvPr id="41017" name="Check Box 57" hidden="1">
              <a:extLst>
                <a:ext uri="{63B3BB69-23CF-44E3-9099-C40C66FF867C}">
                  <a14:compatExt spid="_x0000_s41017"/>
                </a:ext>
                <a:ext uri="{FF2B5EF4-FFF2-40B4-BE49-F238E27FC236}">
                  <a16:creationId xmlns:a16="http://schemas.microsoft.com/office/drawing/2014/main" id="{00000000-0008-0000-03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13</xdr:col>
          <xdr:colOff>22860</xdr:colOff>
          <xdr:row>65</xdr:row>
          <xdr:rowOff>0</xdr:rowOff>
        </xdr:to>
        <xdr:sp macro="" textlink="">
          <xdr:nvSpPr>
            <xdr:cNvPr id="41019" name="Check Box 59" hidden="1">
              <a:extLst>
                <a:ext uri="{63B3BB69-23CF-44E3-9099-C40C66FF867C}">
                  <a14:compatExt spid="_x0000_s41019"/>
                </a:ext>
                <a:ext uri="{FF2B5EF4-FFF2-40B4-BE49-F238E27FC236}">
                  <a16:creationId xmlns:a16="http://schemas.microsoft.com/office/drawing/2014/main" id="{00000000-0008-0000-03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67</xdr:row>
          <xdr:rowOff>0</xdr:rowOff>
        </xdr:from>
        <xdr:to>
          <xdr:col>13</xdr:col>
          <xdr:colOff>22860</xdr:colOff>
          <xdr:row>67</xdr:row>
          <xdr:rowOff>160020</xdr:rowOff>
        </xdr:to>
        <xdr:sp macro="" textlink="">
          <xdr:nvSpPr>
            <xdr:cNvPr id="41021" name="Check Box 61" hidden="1">
              <a:extLst>
                <a:ext uri="{63B3BB69-23CF-44E3-9099-C40C66FF867C}">
                  <a14:compatExt spid="_x0000_s41021"/>
                </a:ext>
                <a:ext uri="{FF2B5EF4-FFF2-40B4-BE49-F238E27FC236}">
                  <a16:creationId xmlns:a16="http://schemas.microsoft.com/office/drawing/2014/main" id="{00000000-0008-0000-03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182880</xdr:rowOff>
        </xdr:from>
        <xdr:to>
          <xdr:col>13</xdr:col>
          <xdr:colOff>22860</xdr:colOff>
          <xdr:row>70</xdr:row>
          <xdr:rowOff>0</xdr:rowOff>
        </xdr:to>
        <xdr:sp macro="" textlink="">
          <xdr:nvSpPr>
            <xdr:cNvPr id="41023" name="Check Box 63" hidden="1">
              <a:extLst>
                <a:ext uri="{63B3BB69-23CF-44E3-9099-C40C66FF867C}">
                  <a14:compatExt spid="_x0000_s41023"/>
                </a:ext>
                <a:ext uri="{FF2B5EF4-FFF2-40B4-BE49-F238E27FC236}">
                  <a16:creationId xmlns:a16="http://schemas.microsoft.com/office/drawing/2014/main" id="{00000000-0008-0000-03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71</xdr:row>
          <xdr:rowOff>0</xdr:rowOff>
        </xdr:from>
        <xdr:to>
          <xdr:col>13</xdr:col>
          <xdr:colOff>22860</xdr:colOff>
          <xdr:row>72</xdr:row>
          <xdr:rowOff>0</xdr:rowOff>
        </xdr:to>
        <xdr:sp macro="" textlink="">
          <xdr:nvSpPr>
            <xdr:cNvPr id="41026" name="Check Box 66" hidden="1">
              <a:extLst>
                <a:ext uri="{63B3BB69-23CF-44E3-9099-C40C66FF867C}">
                  <a14:compatExt spid="_x0000_s41026"/>
                </a:ext>
                <a:ext uri="{FF2B5EF4-FFF2-40B4-BE49-F238E27FC236}">
                  <a16:creationId xmlns:a16="http://schemas.microsoft.com/office/drawing/2014/main" id="{00000000-0008-0000-0300-00004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72</xdr:row>
          <xdr:rowOff>160020</xdr:rowOff>
        </xdr:from>
        <xdr:to>
          <xdr:col>13</xdr:col>
          <xdr:colOff>22860</xdr:colOff>
          <xdr:row>74</xdr:row>
          <xdr:rowOff>0</xdr:rowOff>
        </xdr:to>
        <xdr:sp macro="" textlink="">
          <xdr:nvSpPr>
            <xdr:cNvPr id="41027" name="Check Box 67" hidden="1">
              <a:extLst>
                <a:ext uri="{63B3BB69-23CF-44E3-9099-C40C66FF867C}">
                  <a14:compatExt spid="_x0000_s41027"/>
                </a:ext>
                <a:ext uri="{FF2B5EF4-FFF2-40B4-BE49-F238E27FC236}">
                  <a16:creationId xmlns:a16="http://schemas.microsoft.com/office/drawing/2014/main" id="{00000000-0008-0000-0300-00004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74</xdr:row>
          <xdr:rowOff>152400</xdr:rowOff>
        </xdr:from>
        <xdr:to>
          <xdr:col>13</xdr:col>
          <xdr:colOff>22860</xdr:colOff>
          <xdr:row>75</xdr:row>
          <xdr:rowOff>152400</xdr:rowOff>
        </xdr:to>
        <xdr:sp macro="" textlink="">
          <xdr:nvSpPr>
            <xdr:cNvPr id="41029" name="Check Box 69" hidden="1">
              <a:extLst>
                <a:ext uri="{63B3BB69-23CF-44E3-9099-C40C66FF867C}">
                  <a14:compatExt spid="_x0000_s41029"/>
                </a:ext>
                <a:ext uri="{FF2B5EF4-FFF2-40B4-BE49-F238E27FC236}">
                  <a16:creationId xmlns:a16="http://schemas.microsoft.com/office/drawing/2014/main" id="{00000000-0008-0000-0300-00004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76</xdr:row>
          <xdr:rowOff>160020</xdr:rowOff>
        </xdr:from>
        <xdr:to>
          <xdr:col>13</xdr:col>
          <xdr:colOff>22860</xdr:colOff>
          <xdr:row>77</xdr:row>
          <xdr:rowOff>160020</xdr:rowOff>
        </xdr:to>
        <xdr:sp macro="" textlink="">
          <xdr:nvSpPr>
            <xdr:cNvPr id="41031" name="Check Box 71" hidden="1">
              <a:extLst>
                <a:ext uri="{63B3BB69-23CF-44E3-9099-C40C66FF867C}">
                  <a14:compatExt spid="_x0000_s41031"/>
                </a:ext>
                <a:ext uri="{FF2B5EF4-FFF2-40B4-BE49-F238E27FC236}">
                  <a16:creationId xmlns:a16="http://schemas.microsoft.com/office/drawing/2014/main" id="{00000000-0008-0000-0300-00004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78</xdr:row>
          <xdr:rowOff>0</xdr:rowOff>
        </xdr:from>
        <xdr:to>
          <xdr:col>13</xdr:col>
          <xdr:colOff>22860</xdr:colOff>
          <xdr:row>78</xdr:row>
          <xdr:rowOff>160020</xdr:rowOff>
        </xdr:to>
        <xdr:sp macro="" textlink="">
          <xdr:nvSpPr>
            <xdr:cNvPr id="41032" name="Check Box 72" hidden="1">
              <a:extLst>
                <a:ext uri="{63B3BB69-23CF-44E3-9099-C40C66FF867C}">
                  <a14:compatExt spid="_x0000_s41032"/>
                </a:ext>
                <a:ext uri="{FF2B5EF4-FFF2-40B4-BE49-F238E27FC236}">
                  <a16:creationId xmlns:a16="http://schemas.microsoft.com/office/drawing/2014/main" id="{00000000-0008-0000-03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79</xdr:row>
          <xdr:rowOff>182880</xdr:rowOff>
        </xdr:from>
        <xdr:to>
          <xdr:col>13</xdr:col>
          <xdr:colOff>22860</xdr:colOff>
          <xdr:row>81</xdr:row>
          <xdr:rowOff>0</xdr:rowOff>
        </xdr:to>
        <xdr:sp macro="" textlink="">
          <xdr:nvSpPr>
            <xdr:cNvPr id="41033" name="Check Box 73" hidden="1">
              <a:extLst>
                <a:ext uri="{63B3BB69-23CF-44E3-9099-C40C66FF867C}">
                  <a14:compatExt spid="_x0000_s41033"/>
                </a:ext>
                <a:ext uri="{FF2B5EF4-FFF2-40B4-BE49-F238E27FC236}">
                  <a16:creationId xmlns:a16="http://schemas.microsoft.com/office/drawing/2014/main" id="{00000000-0008-0000-0300-00004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81</xdr:row>
          <xdr:rowOff>0</xdr:rowOff>
        </xdr:from>
        <xdr:to>
          <xdr:col>13</xdr:col>
          <xdr:colOff>22860</xdr:colOff>
          <xdr:row>82</xdr:row>
          <xdr:rowOff>7620</xdr:rowOff>
        </xdr:to>
        <xdr:sp macro="" textlink="">
          <xdr:nvSpPr>
            <xdr:cNvPr id="41034" name="Check Box 74" hidden="1">
              <a:extLst>
                <a:ext uri="{63B3BB69-23CF-44E3-9099-C40C66FF867C}">
                  <a14:compatExt spid="_x0000_s41034"/>
                </a:ext>
                <a:ext uri="{FF2B5EF4-FFF2-40B4-BE49-F238E27FC236}">
                  <a16:creationId xmlns:a16="http://schemas.microsoft.com/office/drawing/2014/main" id="{00000000-0008-0000-03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83</xdr:row>
          <xdr:rowOff>0</xdr:rowOff>
        </xdr:from>
        <xdr:to>
          <xdr:col>13</xdr:col>
          <xdr:colOff>22860</xdr:colOff>
          <xdr:row>84</xdr:row>
          <xdr:rowOff>22860</xdr:rowOff>
        </xdr:to>
        <xdr:sp macro="" textlink="">
          <xdr:nvSpPr>
            <xdr:cNvPr id="41036" name="Check Box 76" hidden="1">
              <a:extLst>
                <a:ext uri="{63B3BB69-23CF-44E3-9099-C40C66FF867C}">
                  <a14:compatExt spid="_x0000_s41036"/>
                </a:ext>
                <a:ext uri="{FF2B5EF4-FFF2-40B4-BE49-F238E27FC236}">
                  <a16:creationId xmlns:a16="http://schemas.microsoft.com/office/drawing/2014/main" id="{00000000-0008-0000-0300-00004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182880</xdr:rowOff>
        </xdr:from>
        <xdr:to>
          <xdr:col>13</xdr:col>
          <xdr:colOff>22860</xdr:colOff>
          <xdr:row>86</xdr:row>
          <xdr:rowOff>0</xdr:rowOff>
        </xdr:to>
        <xdr:sp macro="" textlink="">
          <xdr:nvSpPr>
            <xdr:cNvPr id="41037" name="Check Box 77" hidden="1">
              <a:extLst>
                <a:ext uri="{63B3BB69-23CF-44E3-9099-C40C66FF867C}">
                  <a14:compatExt spid="_x0000_s41037"/>
                </a:ext>
                <a:ext uri="{FF2B5EF4-FFF2-40B4-BE49-F238E27FC236}">
                  <a16:creationId xmlns:a16="http://schemas.microsoft.com/office/drawing/2014/main" id="{00000000-0008-0000-0300-00004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85</xdr:row>
          <xdr:rowOff>175260</xdr:rowOff>
        </xdr:from>
        <xdr:to>
          <xdr:col>13</xdr:col>
          <xdr:colOff>22860</xdr:colOff>
          <xdr:row>87</xdr:row>
          <xdr:rowOff>0</xdr:rowOff>
        </xdr:to>
        <xdr:sp macro="" textlink="">
          <xdr:nvSpPr>
            <xdr:cNvPr id="41038" name="Check Box 78" hidden="1">
              <a:extLst>
                <a:ext uri="{63B3BB69-23CF-44E3-9099-C40C66FF867C}">
                  <a14:compatExt spid="_x0000_s41038"/>
                </a:ext>
                <a:ext uri="{FF2B5EF4-FFF2-40B4-BE49-F238E27FC236}">
                  <a16:creationId xmlns:a16="http://schemas.microsoft.com/office/drawing/2014/main" id="{00000000-0008-0000-0300-00004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0</xdr:rowOff>
        </xdr:from>
        <xdr:to>
          <xdr:col>13</xdr:col>
          <xdr:colOff>22860</xdr:colOff>
          <xdr:row>88</xdr:row>
          <xdr:rowOff>0</xdr:rowOff>
        </xdr:to>
        <xdr:sp macro="" textlink="">
          <xdr:nvSpPr>
            <xdr:cNvPr id="41039" name="Check Box 79" hidden="1">
              <a:extLst>
                <a:ext uri="{63B3BB69-23CF-44E3-9099-C40C66FF867C}">
                  <a14:compatExt spid="_x0000_s41039"/>
                </a:ext>
                <a:ext uri="{FF2B5EF4-FFF2-40B4-BE49-F238E27FC236}">
                  <a16:creationId xmlns:a16="http://schemas.microsoft.com/office/drawing/2014/main" id="{00000000-0008-0000-0300-00004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0</xdr:rowOff>
        </xdr:from>
        <xdr:to>
          <xdr:col>13</xdr:col>
          <xdr:colOff>22860</xdr:colOff>
          <xdr:row>89</xdr:row>
          <xdr:rowOff>0</xdr:rowOff>
        </xdr:to>
        <xdr:sp macro="" textlink="">
          <xdr:nvSpPr>
            <xdr:cNvPr id="41041" name="Check Box 81" hidden="1">
              <a:extLst>
                <a:ext uri="{63B3BB69-23CF-44E3-9099-C40C66FF867C}">
                  <a14:compatExt spid="_x0000_s41041"/>
                </a:ext>
                <a:ext uri="{FF2B5EF4-FFF2-40B4-BE49-F238E27FC236}">
                  <a16:creationId xmlns:a16="http://schemas.microsoft.com/office/drawing/2014/main" id="{00000000-0008-0000-0300-00005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89</xdr:row>
          <xdr:rowOff>0</xdr:rowOff>
        </xdr:from>
        <xdr:to>
          <xdr:col>13</xdr:col>
          <xdr:colOff>22860</xdr:colOff>
          <xdr:row>90</xdr:row>
          <xdr:rowOff>7620</xdr:rowOff>
        </xdr:to>
        <xdr:sp macro="" textlink="">
          <xdr:nvSpPr>
            <xdr:cNvPr id="41042" name="Check Box 82" hidden="1">
              <a:extLst>
                <a:ext uri="{63B3BB69-23CF-44E3-9099-C40C66FF867C}">
                  <a14:compatExt spid="_x0000_s41042"/>
                </a:ext>
                <a:ext uri="{FF2B5EF4-FFF2-40B4-BE49-F238E27FC236}">
                  <a16:creationId xmlns:a16="http://schemas.microsoft.com/office/drawing/2014/main" id="{00000000-0008-0000-03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96</xdr:row>
          <xdr:rowOff>0</xdr:rowOff>
        </xdr:from>
        <xdr:to>
          <xdr:col>13</xdr:col>
          <xdr:colOff>22860</xdr:colOff>
          <xdr:row>97</xdr:row>
          <xdr:rowOff>0</xdr:rowOff>
        </xdr:to>
        <xdr:sp macro="" textlink="">
          <xdr:nvSpPr>
            <xdr:cNvPr id="41044" name="Check Box 84" hidden="1">
              <a:extLst>
                <a:ext uri="{63B3BB69-23CF-44E3-9099-C40C66FF867C}">
                  <a14:compatExt spid="_x0000_s41044"/>
                </a:ext>
                <a:ext uri="{FF2B5EF4-FFF2-40B4-BE49-F238E27FC236}">
                  <a16:creationId xmlns:a16="http://schemas.microsoft.com/office/drawing/2014/main" id="{00000000-0008-0000-0300-00005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13</xdr:col>
          <xdr:colOff>22860</xdr:colOff>
          <xdr:row>98</xdr:row>
          <xdr:rowOff>0</xdr:rowOff>
        </xdr:to>
        <xdr:sp macro="" textlink="">
          <xdr:nvSpPr>
            <xdr:cNvPr id="41045" name="Check Box 85" hidden="1">
              <a:extLst>
                <a:ext uri="{63B3BB69-23CF-44E3-9099-C40C66FF867C}">
                  <a14:compatExt spid="_x0000_s41045"/>
                </a:ext>
                <a:ext uri="{FF2B5EF4-FFF2-40B4-BE49-F238E27FC236}">
                  <a16:creationId xmlns:a16="http://schemas.microsoft.com/office/drawing/2014/main" id="{00000000-0008-0000-0300-00005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182880</xdr:rowOff>
        </xdr:from>
        <xdr:to>
          <xdr:col>13</xdr:col>
          <xdr:colOff>22860</xdr:colOff>
          <xdr:row>100</xdr:row>
          <xdr:rowOff>0</xdr:rowOff>
        </xdr:to>
        <xdr:sp macro="" textlink="">
          <xdr:nvSpPr>
            <xdr:cNvPr id="41047" name="Check Box 87" hidden="1">
              <a:extLst>
                <a:ext uri="{63B3BB69-23CF-44E3-9099-C40C66FF867C}">
                  <a14:compatExt spid="_x0000_s41047"/>
                </a:ext>
                <a:ext uri="{FF2B5EF4-FFF2-40B4-BE49-F238E27FC236}">
                  <a16:creationId xmlns:a16="http://schemas.microsoft.com/office/drawing/2014/main" id="{00000000-0008-0000-0300-00005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101</xdr:row>
          <xdr:rowOff>0</xdr:rowOff>
        </xdr:from>
        <xdr:to>
          <xdr:col>13</xdr:col>
          <xdr:colOff>22860</xdr:colOff>
          <xdr:row>102</xdr:row>
          <xdr:rowOff>0</xdr:rowOff>
        </xdr:to>
        <xdr:sp macro="" textlink="">
          <xdr:nvSpPr>
            <xdr:cNvPr id="41048" name="Check Box 88" hidden="1">
              <a:extLst>
                <a:ext uri="{63B3BB69-23CF-44E3-9099-C40C66FF867C}">
                  <a14:compatExt spid="_x0000_s41048"/>
                </a:ext>
                <a:ext uri="{FF2B5EF4-FFF2-40B4-BE49-F238E27FC236}">
                  <a16:creationId xmlns:a16="http://schemas.microsoft.com/office/drawing/2014/main" id="{00000000-0008-0000-0300-00005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102</xdr:row>
          <xdr:rowOff>0</xdr:rowOff>
        </xdr:from>
        <xdr:to>
          <xdr:col>13</xdr:col>
          <xdr:colOff>22860</xdr:colOff>
          <xdr:row>103</xdr:row>
          <xdr:rowOff>7620</xdr:rowOff>
        </xdr:to>
        <xdr:sp macro="" textlink="">
          <xdr:nvSpPr>
            <xdr:cNvPr id="41049" name="Check Box 89" hidden="1">
              <a:extLst>
                <a:ext uri="{63B3BB69-23CF-44E3-9099-C40C66FF867C}">
                  <a14:compatExt spid="_x0000_s41049"/>
                </a:ext>
                <a:ext uri="{FF2B5EF4-FFF2-40B4-BE49-F238E27FC236}">
                  <a16:creationId xmlns:a16="http://schemas.microsoft.com/office/drawing/2014/main" id="{00000000-0008-0000-0300-00005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104</xdr:row>
          <xdr:rowOff>0</xdr:rowOff>
        </xdr:from>
        <xdr:to>
          <xdr:col>13</xdr:col>
          <xdr:colOff>22860</xdr:colOff>
          <xdr:row>105</xdr:row>
          <xdr:rowOff>0</xdr:rowOff>
        </xdr:to>
        <xdr:sp macro="" textlink="">
          <xdr:nvSpPr>
            <xdr:cNvPr id="41051" name="Check Box 91" hidden="1">
              <a:extLst>
                <a:ext uri="{63B3BB69-23CF-44E3-9099-C40C66FF867C}">
                  <a14:compatExt spid="_x0000_s41051"/>
                </a:ext>
                <a:ext uri="{FF2B5EF4-FFF2-40B4-BE49-F238E27FC236}">
                  <a16:creationId xmlns:a16="http://schemas.microsoft.com/office/drawing/2014/main" id="{00000000-0008-0000-0300-00005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105</xdr:row>
          <xdr:rowOff>0</xdr:rowOff>
        </xdr:from>
        <xdr:to>
          <xdr:col>13</xdr:col>
          <xdr:colOff>22860</xdr:colOff>
          <xdr:row>106</xdr:row>
          <xdr:rowOff>7620</xdr:rowOff>
        </xdr:to>
        <xdr:sp macro="" textlink="">
          <xdr:nvSpPr>
            <xdr:cNvPr id="41052" name="Check Box 92" hidden="1">
              <a:extLst>
                <a:ext uri="{63B3BB69-23CF-44E3-9099-C40C66FF867C}">
                  <a14:compatExt spid="_x0000_s41052"/>
                </a:ext>
                <a:ext uri="{FF2B5EF4-FFF2-40B4-BE49-F238E27FC236}">
                  <a16:creationId xmlns:a16="http://schemas.microsoft.com/office/drawing/2014/main" id="{00000000-0008-0000-0300-00005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29</xdr:row>
          <xdr:rowOff>0</xdr:rowOff>
        </xdr:from>
        <xdr:to>
          <xdr:col>13</xdr:col>
          <xdr:colOff>22860</xdr:colOff>
          <xdr:row>29</xdr:row>
          <xdr:rowOff>152400</xdr:rowOff>
        </xdr:to>
        <xdr:sp macro="" textlink="">
          <xdr:nvSpPr>
            <xdr:cNvPr id="41053" name="Check Box 93" hidden="1">
              <a:extLst>
                <a:ext uri="{63B3BB69-23CF-44E3-9099-C40C66FF867C}">
                  <a14:compatExt spid="_x0000_s41053"/>
                </a:ext>
                <a:ext uri="{FF2B5EF4-FFF2-40B4-BE49-F238E27FC236}">
                  <a16:creationId xmlns:a16="http://schemas.microsoft.com/office/drawing/2014/main" id="{00000000-0008-0000-0300-00005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3809</xdr:colOff>
      <xdr:row>0</xdr:row>
      <xdr:rowOff>60960</xdr:rowOff>
    </xdr:from>
    <xdr:to>
      <xdr:col>22</xdr:col>
      <xdr:colOff>236220</xdr:colOff>
      <xdr:row>9</xdr:row>
      <xdr:rowOff>104775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208769" y="60960"/>
          <a:ext cx="4552951" cy="1461135"/>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chemeClr val="tx1"/>
              </a:solidFill>
            </a:rPr>
            <a:t>申請書の書き方</a:t>
          </a:r>
          <a:endParaRPr kumimoji="1" lang="en-US" altLang="ja-JP" sz="2000" b="1">
            <a:solidFill>
              <a:schemeClr val="tx1"/>
            </a:solidFill>
          </a:endParaRPr>
        </a:p>
        <a:p>
          <a:pPr algn="l"/>
          <a:r>
            <a:rPr kumimoji="1" lang="ja-JP" altLang="en-US" sz="1100" b="0">
              <a:solidFill>
                <a:schemeClr val="tx1"/>
              </a:solidFill>
            </a:rPr>
            <a:t>実施する試験項目の右にある</a:t>
          </a:r>
          <a:r>
            <a:rPr kumimoji="1" lang="ja-JP" altLang="en-US" sz="1100" b="1">
              <a:solidFill>
                <a:schemeClr val="tx1"/>
              </a:solidFill>
            </a:rPr>
            <a:t>□に✓を入力</a:t>
          </a:r>
          <a:r>
            <a:rPr kumimoji="1" lang="ja-JP" altLang="en-US" sz="1100" b="0">
              <a:solidFill>
                <a:schemeClr val="tx1"/>
              </a:solidFill>
            </a:rPr>
            <a:t>願います</a:t>
          </a:r>
          <a:endParaRPr kumimoji="1" lang="en-US" altLang="ja-JP" sz="1100" b="0">
            <a:solidFill>
              <a:schemeClr val="tx1"/>
            </a:solidFill>
          </a:endParaRPr>
        </a:p>
        <a:p>
          <a:pPr algn="l"/>
          <a:r>
            <a:rPr kumimoji="1" lang="ja-JP" altLang="en-US" sz="1100" b="0">
              <a:solidFill>
                <a:schemeClr val="tx1"/>
              </a:solidFill>
            </a:rPr>
            <a:t>□をクリックするとチェックが入力されます</a:t>
          </a:r>
          <a:endParaRPr kumimoji="1" lang="en-US" altLang="ja-JP" sz="1100" b="0">
            <a:solidFill>
              <a:schemeClr val="tx1"/>
            </a:solidFill>
          </a:endParaRPr>
        </a:p>
        <a:p>
          <a:pPr algn="l"/>
          <a:r>
            <a:rPr kumimoji="1" lang="ja-JP" altLang="en-US" sz="1100" b="0">
              <a:solidFill>
                <a:schemeClr val="tx1"/>
              </a:solidFill>
            </a:rPr>
            <a:t>選択した機器の情報が試験・分析・検査使用申請書（</a:t>
          </a:r>
          <a:r>
            <a:rPr kumimoji="1" lang="ja-JP" altLang="en-US" sz="1100" b="1">
              <a:solidFill>
                <a:schemeClr val="tx1"/>
              </a:solidFill>
            </a:rPr>
            <a:t>別シート</a:t>
          </a:r>
          <a:r>
            <a:rPr kumimoji="1" lang="ja-JP" altLang="en-US" sz="1100" b="0">
              <a:solidFill>
                <a:schemeClr val="tx1"/>
              </a:solidFill>
            </a:rPr>
            <a:t>）</a:t>
          </a:r>
          <a:endParaRPr kumimoji="1" lang="en-US" altLang="ja-JP" sz="1100" b="0">
            <a:solidFill>
              <a:schemeClr val="tx1"/>
            </a:solidFill>
          </a:endParaRPr>
        </a:p>
        <a:p>
          <a:pPr algn="l"/>
          <a:r>
            <a:rPr kumimoji="1" lang="ja-JP" altLang="en-US" sz="1100" b="0">
              <a:solidFill>
                <a:schemeClr val="tx1"/>
              </a:solidFill>
            </a:rPr>
            <a:t>に反映されます</a:t>
          </a:r>
        </a:p>
        <a:p>
          <a:pPr algn="l"/>
          <a:r>
            <a:rPr kumimoji="1" lang="ja-JP" altLang="en-US" sz="1100" b="0">
              <a:solidFill>
                <a:schemeClr val="tx1"/>
              </a:solidFill>
            </a:rPr>
            <a:t>試験の詳細は下記ページで確認できます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91</xdr:row>
          <xdr:rowOff>0</xdr:rowOff>
        </xdr:from>
        <xdr:to>
          <xdr:col>13</xdr:col>
          <xdr:colOff>22860</xdr:colOff>
          <xdr:row>92</xdr:row>
          <xdr:rowOff>0</xdr:rowOff>
        </xdr:to>
        <xdr:sp macro="" textlink="">
          <xdr:nvSpPr>
            <xdr:cNvPr id="41054" name="Check Box 94" hidden="1">
              <a:extLst>
                <a:ext uri="{63B3BB69-23CF-44E3-9099-C40C66FF867C}">
                  <a14:compatExt spid="_x0000_s41054"/>
                </a:ext>
                <a:ext uri="{FF2B5EF4-FFF2-40B4-BE49-F238E27FC236}">
                  <a16:creationId xmlns:a16="http://schemas.microsoft.com/office/drawing/2014/main" id="{00000000-0008-0000-03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0</xdr:rowOff>
        </xdr:from>
        <xdr:to>
          <xdr:col>13</xdr:col>
          <xdr:colOff>22860</xdr:colOff>
          <xdr:row>94</xdr:row>
          <xdr:rowOff>0</xdr:rowOff>
        </xdr:to>
        <xdr:sp macro="" textlink="">
          <xdr:nvSpPr>
            <xdr:cNvPr id="41056" name="Check Box 96" hidden="1">
              <a:extLst>
                <a:ext uri="{63B3BB69-23CF-44E3-9099-C40C66FF867C}">
                  <a14:compatExt spid="_x0000_s41056"/>
                </a:ext>
                <a:ext uri="{FF2B5EF4-FFF2-40B4-BE49-F238E27FC236}">
                  <a16:creationId xmlns:a16="http://schemas.microsoft.com/office/drawing/2014/main" id="{00000000-0008-0000-03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175260</xdr:rowOff>
        </xdr:from>
        <xdr:to>
          <xdr:col>13</xdr:col>
          <xdr:colOff>22860</xdr:colOff>
          <xdr:row>95</xdr:row>
          <xdr:rowOff>0</xdr:rowOff>
        </xdr:to>
        <xdr:sp macro="" textlink="">
          <xdr:nvSpPr>
            <xdr:cNvPr id="41057" name="Check Box 97" hidden="1">
              <a:extLst>
                <a:ext uri="{63B3BB69-23CF-44E3-9099-C40C66FF867C}">
                  <a14:compatExt spid="_x0000_s41057"/>
                </a:ext>
                <a:ext uri="{FF2B5EF4-FFF2-40B4-BE49-F238E27FC236}">
                  <a16:creationId xmlns:a16="http://schemas.microsoft.com/office/drawing/2014/main" id="{00000000-0008-0000-0300-00006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13</xdr:col>
          <xdr:colOff>22860</xdr:colOff>
          <xdr:row>96</xdr:row>
          <xdr:rowOff>0</xdr:rowOff>
        </xdr:to>
        <xdr:sp macro="" textlink="">
          <xdr:nvSpPr>
            <xdr:cNvPr id="41058" name="Check Box 98" hidden="1">
              <a:extLst>
                <a:ext uri="{63B3BB69-23CF-44E3-9099-C40C66FF867C}">
                  <a14:compatExt spid="_x0000_s41058"/>
                </a:ext>
                <a:ext uri="{FF2B5EF4-FFF2-40B4-BE49-F238E27FC236}">
                  <a16:creationId xmlns:a16="http://schemas.microsoft.com/office/drawing/2014/main" id="{00000000-0008-0000-03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1904</xdr:colOff>
      <xdr:row>13</xdr:row>
      <xdr:rowOff>133351</xdr:rowOff>
    </xdr:from>
    <xdr:to>
      <xdr:col>21</xdr:col>
      <xdr:colOff>373379</xdr:colOff>
      <xdr:row>21</xdr:row>
      <xdr:rowOff>95251</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9206864" y="2183131"/>
          <a:ext cx="4074795" cy="1264920"/>
        </a:xfrm>
        <a:prstGeom prst="rect">
          <a:avLst/>
        </a:prstGeom>
        <a:ln/>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ctr"/>
          <a:r>
            <a:rPr kumimoji="1" lang="en-US" altLang="ja-JP" sz="2000" b="1">
              <a:solidFill>
                <a:schemeClr val="tx1"/>
              </a:solidFill>
            </a:rPr>
            <a:t>※</a:t>
          </a:r>
          <a:r>
            <a:rPr kumimoji="1" lang="ja-JP" altLang="en-US" sz="2000" b="1">
              <a:solidFill>
                <a:schemeClr val="tx1"/>
              </a:solidFill>
            </a:rPr>
            <a:t>実施する試験項目の合計が</a:t>
          </a:r>
          <a:endParaRPr kumimoji="1" lang="en-US" altLang="ja-JP" sz="2000" b="1">
            <a:solidFill>
              <a:schemeClr val="tx1"/>
            </a:solidFill>
          </a:endParaRPr>
        </a:p>
        <a:p>
          <a:pPr algn="ctr"/>
          <a:r>
            <a:rPr kumimoji="1" lang="en-US" altLang="ja-JP" sz="2000" b="1">
              <a:solidFill>
                <a:schemeClr val="tx1"/>
              </a:solidFill>
            </a:rPr>
            <a:t>11</a:t>
          </a:r>
          <a:r>
            <a:rPr kumimoji="1" lang="ja-JP" altLang="en-US" sz="2000" b="1">
              <a:solidFill>
                <a:schemeClr val="tx1"/>
              </a:solidFill>
            </a:rPr>
            <a:t>件以上の場合はセンター</a:t>
          </a:r>
          <a:endParaRPr kumimoji="1" lang="en-US" altLang="ja-JP" sz="2000" b="1">
            <a:solidFill>
              <a:schemeClr val="tx1"/>
            </a:solidFill>
          </a:endParaRPr>
        </a:p>
        <a:p>
          <a:pPr algn="ctr"/>
          <a:r>
            <a:rPr kumimoji="1" lang="ja-JP" altLang="en-US" sz="2000" b="1">
              <a:solidFill>
                <a:schemeClr val="tx1"/>
              </a:solidFill>
            </a:rPr>
            <a:t>職員にお問い合わせ願います</a:t>
          </a:r>
          <a:endParaRPr kumimoji="1" lang="en-US" altLang="ja-JP" sz="1100" b="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10</xdr:col>
          <xdr:colOff>7620</xdr:colOff>
          <xdr:row>5</xdr:row>
          <xdr:rowOff>7620</xdr:rowOff>
        </xdr:from>
        <xdr:to>
          <xdr:col>13</xdr:col>
          <xdr:colOff>30480</xdr:colOff>
          <xdr:row>6</xdr:row>
          <xdr:rowOff>7620</xdr:rowOff>
        </xdr:to>
        <xdr:sp macro="" textlink="">
          <xdr:nvSpPr>
            <xdr:cNvPr id="41061" name="Check Box 101" hidden="1">
              <a:extLst>
                <a:ext uri="{63B3BB69-23CF-44E3-9099-C40C66FF867C}">
                  <a14:compatExt spid="_x0000_s41061"/>
                </a:ext>
                <a:ext uri="{FF2B5EF4-FFF2-40B4-BE49-F238E27FC236}">
                  <a16:creationId xmlns:a16="http://schemas.microsoft.com/office/drawing/2014/main" id="{00000000-0008-0000-0300-00006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xdr:row>
          <xdr:rowOff>0</xdr:rowOff>
        </xdr:from>
        <xdr:to>
          <xdr:col>13</xdr:col>
          <xdr:colOff>22860</xdr:colOff>
          <xdr:row>8</xdr:row>
          <xdr:rowOff>0</xdr:rowOff>
        </xdr:to>
        <xdr:sp macro="" textlink="">
          <xdr:nvSpPr>
            <xdr:cNvPr id="41063" name="Check Box 103" hidden="1">
              <a:extLst>
                <a:ext uri="{63B3BB69-23CF-44E3-9099-C40C66FF867C}">
                  <a14:compatExt spid="_x0000_s41063"/>
                </a:ext>
                <a:ext uri="{FF2B5EF4-FFF2-40B4-BE49-F238E27FC236}">
                  <a16:creationId xmlns:a16="http://schemas.microsoft.com/office/drawing/2014/main" id="{00000000-0008-0000-0300-00006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xdr:row>
          <xdr:rowOff>0</xdr:rowOff>
        </xdr:from>
        <xdr:to>
          <xdr:col>13</xdr:col>
          <xdr:colOff>22860</xdr:colOff>
          <xdr:row>11</xdr:row>
          <xdr:rowOff>0</xdr:rowOff>
        </xdr:to>
        <xdr:sp macro="" textlink="">
          <xdr:nvSpPr>
            <xdr:cNvPr id="41064" name="Check Box 104" hidden="1">
              <a:extLst>
                <a:ext uri="{63B3BB69-23CF-44E3-9099-C40C66FF867C}">
                  <a14:compatExt spid="_x0000_s41064"/>
                </a:ext>
                <a:ext uri="{FF2B5EF4-FFF2-40B4-BE49-F238E27FC236}">
                  <a16:creationId xmlns:a16="http://schemas.microsoft.com/office/drawing/2014/main" id="{00000000-0008-0000-0300-00006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0</xdr:rowOff>
        </xdr:from>
        <xdr:to>
          <xdr:col>13</xdr:col>
          <xdr:colOff>22860</xdr:colOff>
          <xdr:row>41</xdr:row>
          <xdr:rowOff>7620</xdr:rowOff>
        </xdr:to>
        <xdr:sp macro="" textlink="">
          <xdr:nvSpPr>
            <xdr:cNvPr id="41065" name="Check Box 105" hidden="1">
              <a:extLst>
                <a:ext uri="{63B3BB69-23CF-44E3-9099-C40C66FF867C}">
                  <a14:compatExt spid="_x0000_s41065"/>
                </a:ext>
                <a:ext uri="{FF2B5EF4-FFF2-40B4-BE49-F238E27FC236}">
                  <a16:creationId xmlns:a16="http://schemas.microsoft.com/office/drawing/2014/main" id="{00000000-0008-0000-0300-00006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0</xdr:rowOff>
        </xdr:from>
        <xdr:to>
          <xdr:col>13</xdr:col>
          <xdr:colOff>22860</xdr:colOff>
          <xdr:row>43</xdr:row>
          <xdr:rowOff>0</xdr:rowOff>
        </xdr:to>
        <xdr:sp macro="" textlink="">
          <xdr:nvSpPr>
            <xdr:cNvPr id="41066" name="Check Box 106" hidden="1">
              <a:extLst>
                <a:ext uri="{63B3BB69-23CF-44E3-9099-C40C66FF867C}">
                  <a14:compatExt spid="_x0000_s41066"/>
                </a:ext>
                <a:ext uri="{FF2B5EF4-FFF2-40B4-BE49-F238E27FC236}">
                  <a16:creationId xmlns:a16="http://schemas.microsoft.com/office/drawing/2014/main" id="{00000000-0008-0000-0300-00006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65</xdr:row>
          <xdr:rowOff>0</xdr:rowOff>
        </xdr:from>
        <xdr:to>
          <xdr:col>13</xdr:col>
          <xdr:colOff>22860</xdr:colOff>
          <xdr:row>66</xdr:row>
          <xdr:rowOff>0</xdr:rowOff>
        </xdr:to>
        <xdr:sp macro="" textlink="">
          <xdr:nvSpPr>
            <xdr:cNvPr id="41068" name="Check Box 108" hidden="1">
              <a:extLst>
                <a:ext uri="{63B3BB69-23CF-44E3-9099-C40C66FF867C}">
                  <a14:compatExt spid="_x0000_s41068"/>
                </a:ext>
                <a:ext uri="{FF2B5EF4-FFF2-40B4-BE49-F238E27FC236}">
                  <a16:creationId xmlns:a16="http://schemas.microsoft.com/office/drawing/2014/main" id="{00000000-0008-0000-0300-00006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79</xdr:row>
          <xdr:rowOff>0</xdr:rowOff>
        </xdr:from>
        <xdr:to>
          <xdr:col>13</xdr:col>
          <xdr:colOff>22860</xdr:colOff>
          <xdr:row>79</xdr:row>
          <xdr:rowOff>160020</xdr:rowOff>
        </xdr:to>
        <xdr:sp macro="" textlink="">
          <xdr:nvSpPr>
            <xdr:cNvPr id="41069" name="Check Box 109" hidden="1">
              <a:extLst>
                <a:ext uri="{63B3BB69-23CF-44E3-9099-C40C66FF867C}">
                  <a14:compatExt spid="_x0000_s41069"/>
                </a:ext>
                <a:ext uri="{FF2B5EF4-FFF2-40B4-BE49-F238E27FC236}">
                  <a16:creationId xmlns:a16="http://schemas.microsoft.com/office/drawing/2014/main" id="{00000000-0008-0000-0300-00006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0</xdr:rowOff>
        </xdr:from>
        <xdr:to>
          <xdr:col>13</xdr:col>
          <xdr:colOff>22860</xdr:colOff>
          <xdr:row>84</xdr:row>
          <xdr:rowOff>160020</xdr:rowOff>
        </xdr:to>
        <xdr:sp macro="" textlink="">
          <xdr:nvSpPr>
            <xdr:cNvPr id="41070" name="Check Box 110" hidden="1">
              <a:extLst>
                <a:ext uri="{63B3BB69-23CF-44E3-9099-C40C66FF867C}">
                  <a14:compatExt spid="_x0000_s41070"/>
                </a:ext>
                <a:ext uri="{FF2B5EF4-FFF2-40B4-BE49-F238E27FC236}">
                  <a16:creationId xmlns:a16="http://schemas.microsoft.com/office/drawing/2014/main" id="{00000000-0008-0000-0300-00006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0</xdr:rowOff>
        </xdr:from>
        <xdr:to>
          <xdr:col>13</xdr:col>
          <xdr:colOff>22860</xdr:colOff>
          <xdr:row>48</xdr:row>
          <xdr:rowOff>0</xdr:rowOff>
        </xdr:to>
        <xdr:sp macro="" textlink="">
          <xdr:nvSpPr>
            <xdr:cNvPr id="41332" name="Check Box 372" hidden="1">
              <a:extLst>
                <a:ext uri="{63B3BB69-23CF-44E3-9099-C40C66FF867C}">
                  <a14:compatExt spid="_x0000_s41332"/>
                </a:ext>
                <a:ext uri="{FF2B5EF4-FFF2-40B4-BE49-F238E27FC236}">
                  <a16:creationId xmlns:a16="http://schemas.microsoft.com/office/drawing/2014/main" id="{00000000-0008-0000-0300-00007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107</xdr:row>
          <xdr:rowOff>0</xdr:rowOff>
        </xdr:from>
        <xdr:to>
          <xdr:col>13</xdr:col>
          <xdr:colOff>22860</xdr:colOff>
          <xdr:row>108</xdr:row>
          <xdr:rowOff>0</xdr:rowOff>
        </xdr:to>
        <xdr:sp macro="" textlink="">
          <xdr:nvSpPr>
            <xdr:cNvPr id="41364" name="Check Box 404" hidden="1">
              <a:extLst>
                <a:ext uri="{63B3BB69-23CF-44E3-9099-C40C66FF867C}">
                  <a14:compatExt spid="_x0000_s41364"/>
                </a:ext>
                <a:ext uri="{FF2B5EF4-FFF2-40B4-BE49-F238E27FC236}">
                  <a16:creationId xmlns:a16="http://schemas.microsoft.com/office/drawing/2014/main" id="{00000000-0008-0000-0300-00009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108</xdr:row>
          <xdr:rowOff>0</xdr:rowOff>
        </xdr:from>
        <xdr:to>
          <xdr:col>13</xdr:col>
          <xdr:colOff>22860</xdr:colOff>
          <xdr:row>109</xdr:row>
          <xdr:rowOff>0</xdr:rowOff>
        </xdr:to>
        <xdr:sp macro="" textlink="">
          <xdr:nvSpPr>
            <xdr:cNvPr id="41365" name="Check Box 405" hidden="1">
              <a:extLst>
                <a:ext uri="{63B3BB69-23CF-44E3-9099-C40C66FF867C}">
                  <a14:compatExt spid="_x0000_s41365"/>
                </a:ext>
                <a:ext uri="{FF2B5EF4-FFF2-40B4-BE49-F238E27FC236}">
                  <a16:creationId xmlns:a16="http://schemas.microsoft.com/office/drawing/2014/main" id="{00000000-0008-0000-0300-00009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111</xdr:row>
          <xdr:rowOff>0</xdr:rowOff>
        </xdr:from>
        <xdr:to>
          <xdr:col>13</xdr:col>
          <xdr:colOff>22860</xdr:colOff>
          <xdr:row>112</xdr:row>
          <xdr:rowOff>0</xdr:rowOff>
        </xdr:to>
        <xdr:sp macro="" textlink="">
          <xdr:nvSpPr>
            <xdr:cNvPr id="41371" name="Check Box 411" hidden="1">
              <a:extLst>
                <a:ext uri="{63B3BB69-23CF-44E3-9099-C40C66FF867C}">
                  <a14:compatExt spid="_x0000_s41371"/>
                </a:ext>
                <a:ext uri="{FF2B5EF4-FFF2-40B4-BE49-F238E27FC236}">
                  <a16:creationId xmlns:a16="http://schemas.microsoft.com/office/drawing/2014/main" id="{00000000-0008-0000-0300-00009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112</xdr:row>
          <xdr:rowOff>0</xdr:rowOff>
        </xdr:from>
        <xdr:to>
          <xdr:col>13</xdr:col>
          <xdr:colOff>22860</xdr:colOff>
          <xdr:row>113</xdr:row>
          <xdr:rowOff>0</xdr:rowOff>
        </xdr:to>
        <xdr:sp macro="" textlink="">
          <xdr:nvSpPr>
            <xdr:cNvPr id="41372" name="Check Box 412" hidden="1">
              <a:extLst>
                <a:ext uri="{63B3BB69-23CF-44E3-9099-C40C66FF867C}">
                  <a14:compatExt spid="_x0000_s41372"/>
                </a:ext>
                <a:ext uri="{FF2B5EF4-FFF2-40B4-BE49-F238E27FC236}">
                  <a16:creationId xmlns:a16="http://schemas.microsoft.com/office/drawing/2014/main" id="{00000000-0008-0000-0300-00009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114</xdr:row>
          <xdr:rowOff>0</xdr:rowOff>
        </xdr:from>
        <xdr:to>
          <xdr:col>13</xdr:col>
          <xdr:colOff>22860</xdr:colOff>
          <xdr:row>115</xdr:row>
          <xdr:rowOff>0</xdr:rowOff>
        </xdr:to>
        <xdr:sp macro="" textlink="">
          <xdr:nvSpPr>
            <xdr:cNvPr id="41374" name="Check Box 414" hidden="1">
              <a:extLst>
                <a:ext uri="{63B3BB69-23CF-44E3-9099-C40C66FF867C}">
                  <a14:compatExt spid="_x0000_s41374"/>
                </a:ext>
                <a:ext uri="{FF2B5EF4-FFF2-40B4-BE49-F238E27FC236}">
                  <a16:creationId xmlns:a16="http://schemas.microsoft.com/office/drawing/2014/main" id="{00000000-0008-0000-0300-00009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115</xdr:row>
          <xdr:rowOff>0</xdr:rowOff>
        </xdr:from>
        <xdr:to>
          <xdr:col>13</xdr:col>
          <xdr:colOff>22860</xdr:colOff>
          <xdr:row>116</xdr:row>
          <xdr:rowOff>0</xdr:rowOff>
        </xdr:to>
        <xdr:sp macro="" textlink="">
          <xdr:nvSpPr>
            <xdr:cNvPr id="41375" name="Check Box 415" hidden="1">
              <a:extLst>
                <a:ext uri="{63B3BB69-23CF-44E3-9099-C40C66FF867C}">
                  <a14:compatExt spid="_x0000_s41375"/>
                </a:ext>
                <a:ext uri="{FF2B5EF4-FFF2-40B4-BE49-F238E27FC236}">
                  <a16:creationId xmlns:a16="http://schemas.microsoft.com/office/drawing/2014/main" id="{00000000-0008-0000-0300-00009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118</xdr:row>
          <xdr:rowOff>0</xdr:rowOff>
        </xdr:from>
        <xdr:to>
          <xdr:col>13</xdr:col>
          <xdr:colOff>22860</xdr:colOff>
          <xdr:row>119</xdr:row>
          <xdr:rowOff>0</xdr:rowOff>
        </xdr:to>
        <xdr:sp macro="" textlink="">
          <xdr:nvSpPr>
            <xdr:cNvPr id="41378" name="Check Box 418" hidden="1">
              <a:extLst>
                <a:ext uri="{63B3BB69-23CF-44E3-9099-C40C66FF867C}">
                  <a14:compatExt spid="_x0000_s41378"/>
                </a:ext>
                <a:ext uri="{FF2B5EF4-FFF2-40B4-BE49-F238E27FC236}">
                  <a16:creationId xmlns:a16="http://schemas.microsoft.com/office/drawing/2014/main" id="{00000000-0008-0000-0300-0000A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120</xdr:row>
          <xdr:rowOff>0</xdr:rowOff>
        </xdr:from>
        <xdr:to>
          <xdr:col>13</xdr:col>
          <xdr:colOff>22860</xdr:colOff>
          <xdr:row>121</xdr:row>
          <xdr:rowOff>0</xdr:rowOff>
        </xdr:to>
        <xdr:sp macro="" textlink="">
          <xdr:nvSpPr>
            <xdr:cNvPr id="41380" name="Check Box 420" hidden="1">
              <a:extLst>
                <a:ext uri="{63B3BB69-23CF-44E3-9099-C40C66FF867C}">
                  <a14:compatExt spid="_x0000_s41380"/>
                </a:ext>
                <a:ext uri="{FF2B5EF4-FFF2-40B4-BE49-F238E27FC236}">
                  <a16:creationId xmlns:a16="http://schemas.microsoft.com/office/drawing/2014/main" id="{00000000-0008-0000-0300-0000A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121</xdr:row>
          <xdr:rowOff>0</xdr:rowOff>
        </xdr:from>
        <xdr:to>
          <xdr:col>13</xdr:col>
          <xdr:colOff>22860</xdr:colOff>
          <xdr:row>122</xdr:row>
          <xdr:rowOff>0</xdr:rowOff>
        </xdr:to>
        <xdr:sp macro="" textlink="">
          <xdr:nvSpPr>
            <xdr:cNvPr id="41381" name="Check Box 421" hidden="1">
              <a:extLst>
                <a:ext uri="{63B3BB69-23CF-44E3-9099-C40C66FF867C}">
                  <a14:compatExt spid="_x0000_s41381"/>
                </a:ext>
                <a:ext uri="{FF2B5EF4-FFF2-40B4-BE49-F238E27FC236}">
                  <a16:creationId xmlns:a16="http://schemas.microsoft.com/office/drawing/2014/main" id="{00000000-0008-0000-0300-0000A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123</xdr:row>
          <xdr:rowOff>0</xdr:rowOff>
        </xdr:from>
        <xdr:to>
          <xdr:col>13</xdr:col>
          <xdr:colOff>22860</xdr:colOff>
          <xdr:row>124</xdr:row>
          <xdr:rowOff>0</xdr:rowOff>
        </xdr:to>
        <xdr:sp macro="" textlink="">
          <xdr:nvSpPr>
            <xdr:cNvPr id="41383" name="Check Box 423" hidden="1">
              <a:extLst>
                <a:ext uri="{63B3BB69-23CF-44E3-9099-C40C66FF867C}">
                  <a14:compatExt spid="_x0000_s41383"/>
                </a:ext>
                <a:ext uri="{FF2B5EF4-FFF2-40B4-BE49-F238E27FC236}">
                  <a16:creationId xmlns:a16="http://schemas.microsoft.com/office/drawing/2014/main" id="{00000000-0008-0000-0300-0000A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126</xdr:row>
          <xdr:rowOff>0</xdr:rowOff>
        </xdr:from>
        <xdr:to>
          <xdr:col>13</xdr:col>
          <xdr:colOff>22860</xdr:colOff>
          <xdr:row>127</xdr:row>
          <xdr:rowOff>0</xdr:rowOff>
        </xdr:to>
        <xdr:sp macro="" textlink="">
          <xdr:nvSpPr>
            <xdr:cNvPr id="41386" name="Check Box 426" hidden="1">
              <a:extLst>
                <a:ext uri="{63B3BB69-23CF-44E3-9099-C40C66FF867C}">
                  <a14:compatExt spid="_x0000_s41386"/>
                </a:ext>
                <a:ext uri="{FF2B5EF4-FFF2-40B4-BE49-F238E27FC236}">
                  <a16:creationId xmlns:a16="http://schemas.microsoft.com/office/drawing/2014/main" id="{00000000-0008-0000-0300-0000A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128</xdr:row>
          <xdr:rowOff>0</xdr:rowOff>
        </xdr:from>
        <xdr:to>
          <xdr:col>13</xdr:col>
          <xdr:colOff>22860</xdr:colOff>
          <xdr:row>129</xdr:row>
          <xdr:rowOff>0</xdr:rowOff>
        </xdr:to>
        <xdr:sp macro="" textlink="">
          <xdr:nvSpPr>
            <xdr:cNvPr id="41388" name="Check Box 428" hidden="1">
              <a:extLst>
                <a:ext uri="{63B3BB69-23CF-44E3-9099-C40C66FF867C}">
                  <a14:compatExt spid="_x0000_s41388"/>
                </a:ext>
                <a:ext uri="{FF2B5EF4-FFF2-40B4-BE49-F238E27FC236}">
                  <a16:creationId xmlns:a16="http://schemas.microsoft.com/office/drawing/2014/main" id="{00000000-0008-0000-0300-0000A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130</xdr:row>
          <xdr:rowOff>0</xdr:rowOff>
        </xdr:from>
        <xdr:to>
          <xdr:col>13</xdr:col>
          <xdr:colOff>22860</xdr:colOff>
          <xdr:row>131</xdr:row>
          <xdr:rowOff>0</xdr:rowOff>
        </xdr:to>
        <xdr:sp macro="" textlink="">
          <xdr:nvSpPr>
            <xdr:cNvPr id="41390" name="Check Box 430" hidden="1">
              <a:extLst>
                <a:ext uri="{63B3BB69-23CF-44E3-9099-C40C66FF867C}">
                  <a14:compatExt spid="_x0000_s41390"/>
                </a:ext>
                <a:ext uri="{FF2B5EF4-FFF2-40B4-BE49-F238E27FC236}">
                  <a16:creationId xmlns:a16="http://schemas.microsoft.com/office/drawing/2014/main" id="{00000000-0008-0000-0300-0000A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132</xdr:row>
          <xdr:rowOff>0</xdr:rowOff>
        </xdr:from>
        <xdr:to>
          <xdr:col>13</xdr:col>
          <xdr:colOff>22860</xdr:colOff>
          <xdr:row>133</xdr:row>
          <xdr:rowOff>0</xdr:rowOff>
        </xdr:to>
        <xdr:sp macro="" textlink="">
          <xdr:nvSpPr>
            <xdr:cNvPr id="41392" name="Check Box 432" hidden="1">
              <a:extLst>
                <a:ext uri="{63B3BB69-23CF-44E3-9099-C40C66FF867C}">
                  <a14:compatExt spid="_x0000_s41392"/>
                </a:ext>
                <a:ext uri="{FF2B5EF4-FFF2-40B4-BE49-F238E27FC236}">
                  <a16:creationId xmlns:a16="http://schemas.microsoft.com/office/drawing/2014/main" id="{00000000-0008-0000-0300-0000B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134</xdr:row>
          <xdr:rowOff>0</xdr:rowOff>
        </xdr:from>
        <xdr:to>
          <xdr:col>13</xdr:col>
          <xdr:colOff>22860</xdr:colOff>
          <xdr:row>134</xdr:row>
          <xdr:rowOff>175260</xdr:rowOff>
        </xdr:to>
        <xdr:sp macro="" textlink="">
          <xdr:nvSpPr>
            <xdr:cNvPr id="41394" name="Check Box 434" hidden="1">
              <a:extLst>
                <a:ext uri="{63B3BB69-23CF-44E3-9099-C40C66FF867C}">
                  <a14:compatExt spid="_x0000_s41394"/>
                </a:ext>
                <a:ext uri="{FF2B5EF4-FFF2-40B4-BE49-F238E27FC236}">
                  <a16:creationId xmlns:a16="http://schemas.microsoft.com/office/drawing/2014/main" id="{00000000-0008-0000-0300-0000B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136</xdr:row>
          <xdr:rowOff>0</xdr:rowOff>
        </xdr:from>
        <xdr:to>
          <xdr:col>13</xdr:col>
          <xdr:colOff>22860</xdr:colOff>
          <xdr:row>137</xdr:row>
          <xdr:rowOff>0</xdr:rowOff>
        </xdr:to>
        <xdr:sp macro="" textlink="">
          <xdr:nvSpPr>
            <xdr:cNvPr id="41396" name="Check Box 436" hidden="1">
              <a:extLst>
                <a:ext uri="{63B3BB69-23CF-44E3-9099-C40C66FF867C}">
                  <a14:compatExt spid="_x0000_s41396"/>
                </a:ext>
                <a:ext uri="{FF2B5EF4-FFF2-40B4-BE49-F238E27FC236}">
                  <a16:creationId xmlns:a16="http://schemas.microsoft.com/office/drawing/2014/main" id="{00000000-0008-0000-0300-0000B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138</xdr:row>
          <xdr:rowOff>0</xdr:rowOff>
        </xdr:from>
        <xdr:to>
          <xdr:col>13</xdr:col>
          <xdr:colOff>22860</xdr:colOff>
          <xdr:row>139</xdr:row>
          <xdr:rowOff>0</xdr:rowOff>
        </xdr:to>
        <xdr:sp macro="" textlink="">
          <xdr:nvSpPr>
            <xdr:cNvPr id="41398" name="Check Box 438" hidden="1">
              <a:extLst>
                <a:ext uri="{63B3BB69-23CF-44E3-9099-C40C66FF867C}">
                  <a14:compatExt spid="_x0000_s41398"/>
                </a:ext>
                <a:ext uri="{FF2B5EF4-FFF2-40B4-BE49-F238E27FC236}">
                  <a16:creationId xmlns:a16="http://schemas.microsoft.com/office/drawing/2014/main" id="{00000000-0008-0000-0300-0000B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140</xdr:row>
          <xdr:rowOff>0</xdr:rowOff>
        </xdr:from>
        <xdr:to>
          <xdr:col>13</xdr:col>
          <xdr:colOff>22860</xdr:colOff>
          <xdr:row>141</xdr:row>
          <xdr:rowOff>0</xdr:rowOff>
        </xdr:to>
        <xdr:sp macro="" textlink="">
          <xdr:nvSpPr>
            <xdr:cNvPr id="41400" name="Check Box 440" hidden="1">
              <a:extLst>
                <a:ext uri="{63B3BB69-23CF-44E3-9099-C40C66FF867C}">
                  <a14:compatExt spid="_x0000_s41400"/>
                </a:ext>
                <a:ext uri="{FF2B5EF4-FFF2-40B4-BE49-F238E27FC236}">
                  <a16:creationId xmlns:a16="http://schemas.microsoft.com/office/drawing/2014/main" id="{00000000-0008-0000-0300-0000B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141</xdr:row>
          <xdr:rowOff>7620</xdr:rowOff>
        </xdr:from>
        <xdr:to>
          <xdr:col>13</xdr:col>
          <xdr:colOff>22860</xdr:colOff>
          <xdr:row>142</xdr:row>
          <xdr:rowOff>0</xdr:rowOff>
        </xdr:to>
        <xdr:sp macro="" textlink="">
          <xdr:nvSpPr>
            <xdr:cNvPr id="41401" name="Check Box 441" hidden="1">
              <a:extLst>
                <a:ext uri="{63B3BB69-23CF-44E3-9099-C40C66FF867C}">
                  <a14:compatExt spid="_x0000_s41401"/>
                </a:ext>
                <a:ext uri="{FF2B5EF4-FFF2-40B4-BE49-F238E27FC236}">
                  <a16:creationId xmlns:a16="http://schemas.microsoft.com/office/drawing/2014/main" id="{00000000-0008-0000-0300-0000B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143</xdr:row>
          <xdr:rowOff>0</xdr:rowOff>
        </xdr:from>
        <xdr:to>
          <xdr:col>13</xdr:col>
          <xdr:colOff>22860</xdr:colOff>
          <xdr:row>144</xdr:row>
          <xdr:rowOff>0</xdr:rowOff>
        </xdr:to>
        <xdr:sp macro="" textlink="">
          <xdr:nvSpPr>
            <xdr:cNvPr id="41403" name="Check Box 443" hidden="1">
              <a:extLst>
                <a:ext uri="{63B3BB69-23CF-44E3-9099-C40C66FF867C}">
                  <a14:compatExt spid="_x0000_s41403"/>
                </a:ext>
                <a:ext uri="{FF2B5EF4-FFF2-40B4-BE49-F238E27FC236}">
                  <a16:creationId xmlns:a16="http://schemas.microsoft.com/office/drawing/2014/main" id="{00000000-0008-0000-0300-0000B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145</xdr:row>
          <xdr:rowOff>0</xdr:rowOff>
        </xdr:from>
        <xdr:to>
          <xdr:col>13</xdr:col>
          <xdr:colOff>22860</xdr:colOff>
          <xdr:row>146</xdr:row>
          <xdr:rowOff>0</xdr:rowOff>
        </xdr:to>
        <xdr:sp macro="" textlink="">
          <xdr:nvSpPr>
            <xdr:cNvPr id="41405" name="Check Box 445" hidden="1">
              <a:extLst>
                <a:ext uri="{63B3BB69-23CF-44E3-9099-C40C66FF867C}">
                  <a14:compatExt spid="_x0000_s41405"/>
                </a:ext>
                <a:ext uri="{FF2B5EF4-FFF2-40B4-BE49-F238E27FC236}">
                  <a16:creationId xmlns:a16="http://schemas.microsoft.com/office/drawing/2014/main" id="{00000000-0008-0000-0300-0000B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147</xdr:row>
          <xdr:rowOff>0</xdr:rowOff>
        </xdr:from>
        <xdr:to>
          <xdr:col>13</xdr:col>
          <xdr:colOff>22860</xdr:colOff>
          <xdr:row>148</xdr:row>
          <xdr:rowOff>0</xdr:rowOff>
        </xdr:to>
        <xdr:sp macro="" textlink="">
          <xdr:nvSpPr>
            <xdr:cNvPr id="41407" name="Check Box 447" hidden="1">
              <a:extLst>
                <a:ext uri="{63B3BB69-23CF-44E3-9099-C40C66FF867C}">
                  <a14:compatExt spid="_x0000_s41407"/>
                </a:ext>
                <a:ext uri="{FF2B5EF4-FFF2-40B4-BE49-F238E27FC236}">
                  <a16:creationId xmlns:a16="http://schemas.microsoft.com/office/drawing/2014/main" id="{00000000-0008-0000-0300-0000B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149</xdr:row>
          <xdr:rowOff>0</xdr:rowOff>
        </xdr:from>
        <xdr:to>
          <xdr:col>13</xdr:col>
          <xdr:colOff>7620</xdr:colOff>
          <xdr:row>150</xdr:row>
          <xdr:rowOff>0</xdr:rowOff>
        </xdr:to>
        <xdr:sp macro="" textlink="">
          <xdr:nvSpPr>
            <xdr:cNvPr id="41410" name="Check Box 450" hidden="1">
              <a:extLst>
                <a:ext uri="{63B3BB69-23CF-44E3-9099-C40C66FF867C}">
                  <a14:compatExt spid="_x0000_s41410"/>
                </a:ext>
                <a:ext uri="{FF2B5EF4-FFF2-40B4-BE49-F238E27FC236}">
                  <a16:creationId xmlns:a16="http://schemas.microsoft.com/office/drawing/2014/main" id="{00000000-0008-0000-0300-0000C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150</xdr:row>
          <xdr:rowOff>0</xdr:rowOff>
        </xdr:from>
        <xdr:to>
          <xdr:col>13</xdr:col>
          <xdr:colOff>22860</xdr:colOff>
          <xdr:row>151</xdr:row>
          <xdr:rowOff>0</xdr:rowOff>
        </xdr:to>
        <xdr:sp macro="" textlink="">
          <xdr:nvSpPr>
            <xdr:cNvPr id="41412" name="Check Box 452" hidden="1">
              <a:extLst>
                <a:ext uri="{63B3BB69-23CF-44E3-9099-C40C66FF867C}">
                  <a14:compatExt spid="_x0000_s41412"/>
                </a:ext>
                <a:ext uri="{FF2B5EF4-FFF2-40B4-BE49-F238E27FC236}">
                  <a16:creationId xmlns:a16="http://schemas.microsoft.com/office/drawing/2014/main" id="{00000000-0008-0000-0300-0000C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152</xdr:row>
          <xdr:rowOff>0</xdr:rowOff>
        </xdr:from>
        <xdr:to>
          <xdr:col>13</xdr:col>
          <xdr:colOff>22860</xdr:colOff>
          <xdr:row>153</xdr:row>
          <xdr:rowOff>0</xdr:rowOff>
        </xdr:to>
        <xdr:sp macro="" textlink="">
          <xdr:nvSpPr>
            <xdr:cNvPr id="41414" name="Check Box 454" hidden="1">
              <a:extLst>
                <a:ext uri="{63B3BB69-23CF-44E3-9099-C40C66FF867C}">
                  <a14:compatExt spid="_x0000_s41414"/>
                </a:ext>
                <a:ext uri="{FF2B5EF4-FFF2-40B4-BE49-F238E27FC236}">
                  <a16:creationId xmlns:a16="http://schemas.microsoft.com/office/drawing/2014/main" id="{00000000-0008-0000-0300-0000C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155</xdr:row>
          <xdr:rowOff>0</xdr:rowOff>
        </xdr:from>
        <xdr:to>
          <xdr:col>13</xdr:col>
          <xdr:colOff>22860</xdr:colOff>
          <xdr:row>156</xdr:row>
          <xdr:rowOff>0</xdr:rowOff>
        </xdr:to>
        <xdr:sp macro="" textlink="">
          <xdr:nvSpPr>
            <xdr:cNvPr id="41421" name="Check Box 461" hidden="1">
              <a:extLst>
                <a:ext uri="{63B3BB69-23CF-44E3-9099-C40C66FF867C}">
                  <a14:compatExt spid="_x0000_s41421"/>
                </a:ext>
                <a:ext uri="{FF2B5EF4-FFF2-40B4-BE49-F238E27FC236}">
                  <a16:creationId xmlns:a16="http://schemas.microsoft.com/office/drawing/2014/main" id="{00000000-0008-0000-0300-0000C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156</xdr:row>
          <xdr:rowOff>0</xdr:rowOff>
        </xdr:from>
        <xdr:to>
          <xdr:col>13</xdr:col>
          <xdr:colOff>22860</xdr:colOff>
          <xdr:row>157</xdr:row>
          <xdr:rowOff>0</xdr:rowOff>
        </xdr:to>
        <xdr:sp macro="" textlink="">
          <xdr:nvSpPr>
            <xdr:cNvPr id="41422" name="Check Box 462" hidden="1">
              <a:extLst>
                <a:ext uri="{63B3BB69-23CF-44E3-9099-C40C66FF867C}">
                  <a14:compatExt spid="_x0000_s41422"/>
                </a:ext>
                <a:ext uri="{FF2B5EF4-FFF2-40B4-BE49-F238E27FC236}">
                  <a16:creationId xmlns:a16="http://schemas.microsoft.com/office/drawing/2014/main" id="{00000000-0008-0000-0300-0000C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157</xdr:row>
          <xdr:rowOff>0</xdr:rowOff>
        </xdr:from>
        <xdr:to>
          <xdr:col>13</xdr:col>
          <xdr:colOff>22860</xdr:colOff>
          <xdr:row>158</xdr:row>
          <xdr:rowOff>0</xdr:rowOff>
        </xdr:to>
        <xdr:sp macro="" textlink="">
          <xdr:nvSpPr>
            <xdr:cNvPr id="41423" name="Check Box 463" hidden="1">
              <a:extLst>
                <a:ext uri="{63B3BB69-23CF-44E3-9099-C40C66FF867C}">
                  <a14:compatExt spid="_x0000_s41423"/>
                </a:ext>
                <a:ext uri="{FF2B5EF4-FFF2-40B4-BE49-F238E27FC236}">
                  <a16:creationId xmlns:a16="http://schemas.microsoft.com/office/drawing/2014/main" id="{00000000-0008-0000-0300-0000C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159</xdr:row>
          <xdr:rowOff>0</xdr:rowOff>
        </xdr:from>
        <xdr:to>
          <xdr:col>13</xdr:col>
          <xdr:colOff>22860</xdr:colOff>
          <xdr:row>160</xdr:row>
          <xdr:rowOff>0</xdr:rowOff>
        </xdr:to>
        <xdr:sp macro="" textlink="">
          <xdr:nvSpPr>
            <xdr:cNvPr id="41428" name="Check Box 468" hidden="1">
              <a:extLst>
                <a:ext uri="{63B3BB69-23CF-44E3-9099-C40C66FF867C}">
                  <a14:compatExt spid="_x0000_s41428"/>
                </a:ext>
                <a:ext uri="{FF2B5EF4-FFF2-40B4-BE49-F238E27FC236}">
                  <a16:creationId xmlns:a16="http://schemas.microsoft.com/office/drawing/2014/main" id="{00000000-0008-0000-0300-0000D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160</xdr:row>
          <xdr:rowOff>0</xdr:rowOff>
        </xdr:from>
        <xdr:to>
          <xdr:col>13</xdr:col>
          <xdr:colOff>22860</xdr:colOff>
          <xdr:row>161</xdr:row>
          <xdr:rowOff>0</xdr:rowOff>
        </xdr:to>
        <xdr:sp macro="" textlink="">
          <xdr:nvSpPr>
            <xdr:cNvPr id="41429" name="Check Box 469" hidden="1">
              <a:extLst>
                <a:ext uri="{63B3BB69-23CF-44E3-9099-C40C66FF867C}">
                  <a14:compatExt spid="_x0000_s41429"/>
                </a:ext>
                <a:ext uri="{FF2B5EF4-FFF2-40B4-BE49-F238E27FC236}">
                  <a16:creationId xmlns:a16="http://schemas.microsoft.com/office/drawing/2014/main" id="{00000000-0008-0000-0300-0000D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161</xdr:row>
          <xdr:rowOff>0</xdr:rowOff>
        </xdr:from>
        <xdr:to>
          <xdr:col>13</xdr:col>
          <xdr:colOff>22860</xdr:colOff>
          <xdr:row>162</xdr:row>
          <xdr:rowOff>0</xdr:rowOff>
        </xdr:to>
        <xdr:sp macro="" textlink="">
          <xdr:nvSpPr>
            <xdr:cNvPr id="41431" name="Check Box 471" hidden="1">
              <a:extLst>
                <a:ext uri="{63B3BB69-23CF-44E3-9099-C40C66FF867C}">
                  <a14:compatExt spid="_x0000_s41431"/>
                </a:ext>
                <a:ext uri="{FF2B5EF4-FFF2-40B4-BE49-F238E27FC236}">
                  <a16:creationId xmlns:a16="http://schemas.microsoft.com/office/drawing/2014/main" id="{00000000-0008-0000-0300-0000D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162</xdr:row>
          <xdr:rowOff>0</xdr:rowOff>
        </xdr:from>
        <xdr:to>
          <xdr:col>13</xdr:col>
          <xdr:colOff>22860</xdr:colOff>
          <xdr:row>163</xdr:row>
          <xdr:rowOff>0</xdr:rowOff>
        </xdr:to>
        <xdr:sp macro="" textlink="">
          <xdr:nvSpPr>
            <xdr:cNvPr id="41432" name="Check Box 472" hidden="1">
              <a:extLst>
                <a:ext uri="{63B3BB69-23CF-44E3-9099-C40C66FF867C}">
                  <a14:compatExt spid="_x0000_s41432"/>
                </a:ext>
                <a:ext uri="{FF2B5EF4-FFF2-40B4-BE49-F238E27FC236}">
                  <a16:creationId xmlns:a16="http://schemas.microsoft.com/office/drawing/2014/main" id="{00000000-0008-0000-0300-0000D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169</xdr:row>
          <xdr:rowOff>0</xdr:rowOff>
        </xdr:from>
        <xdr:to>
          <xdr:col>13</xdr:col>
          <xdr:colOff>22860</xdr:colOff>
          <xdr:row>170</xdr:row>
          <xdr:rowOff>7620</xdr:rowOff>
        </xdr:to>
        <xdr:sp macro="" textlink="">
          <xdr:nvSpPr>
            <xdr:cNvPr id="41434" name="Check Box 474" hidden="1">
              <a:extLst>
                <a:ext uri="{63B3BB69-23CF-44E3-9099-C40C66FF867C}">
                  <a14:compatExt spid="_x0000_s41434"/>
                </a:ext>
                <a:ext uri="{FF2B5EF4-FFF2-40B4-BE49-F238E27FC236}">
                  <a16:creationId xmlns:a16="http://schemas.microsoft.com/office/drawing/2014/main" id="{00000000-0008-0000-0300-0000D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170</xdr:row>
          <xdr:rowOff>0</xdr:rowOff>
        </xdr:from>
        <xdr:to>
          <xdr:col>13</xdr:col>
          <xdr:colOff>22860</xdr:colOff>
          <xdr:row>171</xdr:row>
          <xdr:rowOff>7620</xdr:rowOff>
        </xdr:to>
        <xdr:sp macro="" textlink="">
          <xdr:nvSpPr>
            <xdr:cNvPr id="41435" name="Check Box 475" hidden="1">
              <a:extLst>
                <a:ext uri="{63B3BB69-23CF-44E3-9099-C40C66FF867C}">
                  <a14:compatExt spid="_x0000_s41435"/>
                </a:ext>
                <a:ext uri="{FF2B5EF4-FFF2-40B4-BE49-F238E27FC236}">
                  <a16:creationId xmlns:a16="http://schemas.microsoft.com/office/drawing/2014/main" id="{00000000-0008-0000-0300-0000DB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171</xdr:row>
          <xdr:rowOff>0</xdr:rowOff>
        </xdr:from>
        <xdr:to>
          <xdr:col>13</xdr:col>
          <xdr:colOff>22860</xdr:colOff>
          <xdr:row>172</xdr:row>
          <xdr:rowOff>7620</xdr:rowOff>
        </xdr:to>
        <xdr:sp macro="" textlink="">
          <xdr:nvSpPr>
            <xdr:cNvPr id="41436" name="Check Box 476" hidden="1">
              <a:extLst>
                <a:ext uri="{63B3BB69-23CF-44E3-9099-C40C66FF867C}">
                  <a14:compatExt spid="_x0000_s41436"/>
                </a:ext>
                <a:ext uri="{FF2B5EF4-FFF2-40B4-BE49-F238E27FC236}">
                  <a16:creationId xmlns:a16="http://schemas.microsoft.com/office/drawing/2014/main" id="{00000000-0008-0000-0300-0000D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173</xdr:row>
          <xdr:rowOff>0</xdr:rowOff>
        </xdr:from>
        <xdr:to>
          <xdr:col>13</xdr:col>
          <xdr:colOff>22860</xdr:colOff>
          <xdr:row>174</xdr:row>
          <xdr:rowOff>0</xdr:rowOff>
        </xdr:to>
        <xdr:sp macro="" textlink="">
          <xdr:nvSpPr>
            <xdr:cNvPr id="41438" name="Check Box 478" hidden="1">
              <a:extLst>
                <a:ext uri="{63B3BB69-23CF-44E3-9099-C40C66FF867C}">
                  <a14:compatExt spid="_x0000_s41438"/>
                </a:ext>
                <a:ext uri="{FF2B5EF4-FFF2-40B4-BE49-F238E27FC236}">
                  <a16:creationId xmlns:a16="http://schemas.microsoft.com/office/drawing/2014/main" id="{00000000-0008-0000-0300-0000D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174</xdr:row>
          <xdr:rowOff>0</xdr:rowOff>
        </xdr:from>
        <xdr:to>
          <xdr:col>13</xdr:col>
          <xdr:colOff>22860</xdr:colOff>
          <xdr:row>175</xdr:row>
          <xdr:rowOff>0</xdr:rowOff>
        </xdr:to>
        <xdr:sp macro="" textlink="">
          <xdr:nvSpPr>
            <xdr:cNvPr id="41439" name="Check Box 479" hidden="1">
              <a:extLst>
                <a:ext uri="{63B3BB69-23CF-44E3-9099-C40C66FF867C}">
                  <a14:compatExt spid="_x0000_s41439"/>
                </a:ext>
                <a:ext uri="{FF2B5EF4-FFF2-40B4-BE49-F238E27FC236}">
                  <a16:creationId xmlns:a16="http://schemas.microsoft.com/office/drawing/2014/main" id="{00000000-0008-0000-0300-0000D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175</xdr:row>
          <xdr:rowOff>0</xdr:rowOff>
        </xdr:from>
        <xdr:to>
          <xdr:col>13</xdr:col>
          <xdr:colOff>22860</xdr:colOff>
          <xdr:row>176</xdr:row>
          <xdr:rowOff>0</xdr:rowOff>
        </xdr:to>
        <xdr:sp macro="" textlink="">
          <xdr:nvSpPr>
            <xdr:cNvPr id="41440" name="Check Box 480" hidden="1">
              <a:extLst>
                <a:ext uri="{63B3BB69-23CF-44E3-9099-C40C66FF867C}">
                  <a14:compatExt spid="_x0000_s41440"/>
                </a:ext>
                <a:ext uri="{FF2B5EF4-FFF2-40B4-BE49-F238E27FC236}">
                  <a16:creationId xmlns:a16="http://schemas.microsoft.com/office/drawing/2014/main" id="{00000000-0008-0000-0300-0000E0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177</xdr:row>
          <xdr:rowOff>0</xdr:rowOff>
        </xdr:from>
        <xdr:to>
          <xdr:col>13</xdr:col>
          <xdr:colOff>22860</xdr:colOff>
          <xdr:row>178</xdr:row>
          <xdr:rowOff>0</xdr:rowOff>
        </xdr:to>
        <xdr:sp macro="" textlink="">
          <xdr:nvSpPr>
            <xdr:cNvPr id="41442" name="Check Box 482" hidden="1">
              <a:extLst>
                <a:ext uri="{63B3BB69-23CF-44E3-9099-C40C66FF867C}">
                  <a14:compatExt spid="_x0000_s41442"/>
                </a:ext>
                <a:ext uri="{FF2B5EF4-FFF2-40B4-BE49-F238E27FC236}">
                  <a16:creationId xmlns:a16="http://schemas.microsoft.com/office/drawing/2014/main" id="{00000000-0008-0000-0300-0000E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179</xdr:row>
          <xdr:rowOff>0</xdr:rowOff>
        </xdr:from>
        <xdr:to>
          <xdr:col>13</xdr:col>
          <xdr:colOff>22860</xdr:colOff>
          <xdr:row>180</xdr:row>
          <xdr:rowOff>0</xdr:rowOff>
        </xdr:to>
        <xdr:sp macro="" textlink="">
          <xdr:nvSpPr>
            <xdr:cNvPr id="41444" name="Check Box 484" hidden="1">
              <a:extLst>
                <a:ext uri="{63B3BB69-23CF-44E3-9099-C40C66FF867C}">
                  <a14:compatExt spid="_x0000_s41444"/>
                </a:ext>
                <a:ext uri="{FF2B5EF4-FFF2-40B4-BE49-F238E27FC236}">
                  <a16:creationId xmlns:a16="http://schemas.microsoft.com/office/drawing/2014/main" id="{00000000-0008-0000-0300-0000E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181</xdr:row>
          <xdr:rowOff>0</xdr:rowOff>
        </xdr:from>
        <xdr:to>
          <xdr:col>13</xdr:col>
          <xdr:colOff>22860</xdr:colOff>
          <xdr:row>182</xdr:row>
          <xdr:rowOff>0</xdr:rowOff>
        </xdr:to>
        <xdr:sp macro="" textlink="">
          <xdr:nvSpPr>
            <xdr:cNvPr id="41446" name="Check Box 486" hidden="1">
              <a:extLst>
                <a:ext uri="{63B3BB69-23CF-44E3-9099-C40C66FF867C}">
                  <a14:compatExt spid="_x0000_s41446"/>
                </a:ext>
                <a:ext uri="{FF2B5EF4-FFF2-40B4-BE49-F238E27FC236}">
                  <a16:creationId xmlns:a16="http://schemas.microsoft.com/office/drawing/2014/main" id="{00000000-0008-0000-0300-0000E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183</xdr:row>
          <xdr:rowOff>0</xdr:rowOff>
        </xdr:from>
        <xdr:to>
          <xdr:col>13</xdr:col>
          <xdr:colOff>22860</xdr:colOff>
          <xdr:row>184</xdr:row>
          <xdr:rowOff>0</xdr:rowOff>
        </xdr:to>
        <xdr:sp macro="" textlink="">
          <xdr:nvSpPr>
            <xdr:cNvPr id="41450" name="Check Box 490" hidden="1">
              <a:extLst>
                <a:ext uri="{63B3BB69-23CF-44E3-9099-C40C66FF867C}">
                  <a14:compatExt spid="_x0000_s41450"/>
                </a:ext>
                <a:ext uri="{FF2B5EF4-FFF2-40B4-BE49-F238E27FC236}">
                  <a16:creationId xmlns:a16="http://schemas.microsoft.com/office/drawing/2014/main" id="{00000000-0008-0000-0300-0000E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110</xdr:row>
          <xdr:rowOff>0</xdr:rowOff>
        </xdr:from>
        <xdr:to>
          <xdr:col>10</xdr:col>
          <xdr:colOff>182880</xdr:colOff>
          <xdr:row>110</xdr:row>
          <xdr:rowOff>160020</xdr:rowOff>
        </xdr:to>
        <xdr:sp macro="" textlink="">
          <xdr:nvSpPr>
            <xdr:cNvPr id="41453" name="Check Box 493" hidden="1">
              <a:extLst>
                <a:ext uri="{63B3BB69-23CF-44E3-9099-C40C66FF867C}">
                  <a14:compatExt spid="_x0000_s41453"/>
                </a:ext>
                <a:ext uri="{FF2B5EF4-FFF2-40B4-BE49-F238E27FC236}">
                  <a16:creationId xmlns:a16="http://schemas.microsoft.com/office/drawing/2014/main" id="{00000000-0008-0000-0300-0000ED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182880</xdr:rowOff>
        </xdr:from>
        <xdr:to>
          <xdr:col>13</xdr:col>
          <xdr:colOff>22860</xdr:colOff>
          <xdr:row>118</xdr:row>
          <xdr:rowOff>0</xdr:rowOff>
        </xdr:to>
        <xdr:sp macro="" textlink="">
          <xdr:nvSpPr>
            <xdr:cNvPr id="41454" name="Check Box 494" hidden="1">
              <a:extLst>
                <a:ext uri="{63B3BB69-23CF-44E3-9099-C40C66FF867C}">
                  <a14:compatExt spid="_x0000_s41454"/>
                </a:ext>
                <a:ext uri="{FF2B5EF4-FFF2-40B4-BE49-F238E27FC236}">
                  <a16:creationId xmlns:a16="http://schemas.microsoft.com/office/drawing/2014/main" id="{00000000-0008-0000-0300-0000E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124</xdr:row>
          <xdr:rowOff>0</xdr:rowOff>
        </xdr:from>
        <xdr:to>
          <xdr:col>13</xdr:col>
          <xdr:colOff>22860</xdr:colOff>
          <xdr:row>125</xdr:row>
          <xdr:rowOff>0</xdr:rowOff>
        </xdr:to>
        <xdr:sp macro="" textlink="">
          <xdr:nvSpPr>
            <xdr:cNvPr id="41455" name="Check Box 495" hidden="1">
              <a:extLst>
                <a:ext uri="{63B3BB69-23CF-44E3-9099-C40C66FF867C}">
                  <a14:compatExt spid="_x0000_s41455"/>
                </a:ext>
                <a:ext uri="{FF2B5EF4-FFF2-40B4-BE49-F238E27FC236}">
                  <a16:creationId xmlns:a16="http://schemas.microsoft.com/office/drawing/2014/main" id="{00000000-0008-0000-0300-0000EF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150</xdr:row>
          <xdr:rowOff>175260</xdr:rowOff>
        </xdr:from>
        <xdr:to>
          <xdr:col>13</xdr:col>
          <xdr:colOff>22860</xdr:colOff>
          <xdr:row>152</xdr:row>
          <xdr:rowOff>0</xdr:rowOff>
        </xdr:to>
        <xdr:sp macro="" textlink="">
          <xdr:nvSpPr>
            <xdr:cNvPr id="41457" name="Check Box 497" hidden="1">
              <a:extLst>
                <a:ext uri="{63B3BB69-23CF-44E3-9099-C40C66FF867C}">
                  <a14:compatExt spid="_x0000_s41457"/>
                </a:ext>
                <a:ext uri="{FF2B5EF4-FFF2-40B4-BE49-F238E27FC236}">
                  <a16:creationId xmlns:a16="http://schemas.microsoft.com/office/drawing/2014/main" id="{00000000-0008-0000-0300-0000F1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153</xdr:row>
          <xdr:rowOff>182880</xdr:rowOff>
        </xdr:from>
        <xdr:to>
          <xdr:col>13</xdr:col>
          <xdr:colOff>22860</xdr:colOff>
          <xdr:row>155</xdr:row>
          <xdr:rowOff>0</xdr:rowOff>
        </xdr:to>
        <xdr:sp macro="" textlink="">
          <xdr:nvSpPr>
            <xdr:cNvPr id="41458" name="Check Box 498" hidden="1">
              <a:extLst>
                <a:ext uri="{63B3BB69-23CF-44E3-9099-C40C66FF867C}">
                  <a14:compatExt spid="_x0000_s41458"/>
                </a:ext>
                <a:ext uri="{FF2B5EF4-FFF2-40B4-BE49-F238E27FC236}">
                  <a16:creationId xmlns:a16="http://schemas.microsoft.com/office/drawing/2014/main" id="{00000000-0008-0000-0300-0000F2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0</xdr:rowOff>
        </xdr:from>
        <xdr:to>
          <xdr:col>13</xdr:col>
          <xdr:colOff>7620</xdr:colOff>
          <xdr:row>17</xdr:row>
          <xdr:rowOff>7620</xdr:rowOff>
        </xdr:to>
        <xdr:sp macro="" textlink="">
          <xdr:nvSpPr>
            <xdr:cNvPr id="41460" name="Check Box 500" hidden="1">
              <a:extLst>
                <a:ext uri="{63B3BB69-23CF-44E3-9099-C40C66FF867C}">
                  <a14:compatExt spid="_x0000_s41460"/>
                </a:ext>
                <a:ext uri="{FF2B5EF4-FFF2-40B4-BE49-F238E27FC236}">
                  <a16:creationId xmlns:a16="http://schemas.microsoft.com/office/drawing/2014/main" id="{00000000-0008-0000-0300-0000F4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59</xdr:row>
          <xdr:rowOff>0</xdr:rowOff>
        </xdr:from>
        <xdr:to>
          <xdr:col>11</xdr:col>
          <xdr:colOff>0</xdr:colOff>
          <xdr:row>60</xdr:row>
          <xdr:rowOff>0</xdr:rowOff>
        </xdr:to>
        <xdr:sp macro="" textlink="">
          <xdr:nvSpPr>
            <xdr:cNvPr id="41461" name="Check Box 501" hidden="1">
              <a:extLst>
                <a:ext uri="{63B3BB69-23CF-44E3-9099-C40C66FF867C}">
                  <a14:compatExt spid="_x0000_s41461"/>
                </a:ext>
                <a:ext uri="{FF2B5EF4-FFF2-40B4-BE49-F238E27FC236}">
                  <a16:creationId xmlns:a16="http://schemas.microsoft.com/office/drawing/2014/main" id="{00000000-0008-0000-0300-0000F5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11</xdr:col>
          <xdr:colOff>0</xdr:colOff>
          <xdr:row>164</xdr:row>
          <xdr:rowOff>0</xdr:rowOff>
        </xdr:to>
        <xdr:sp macro="" textlink="">
          <xdr:nvSpPr>
            <xdr:cNvPr id="41462" name="Check Box 502" hidden="1">
              <a:extLst>
                <a:ext uri="{63B3BB69-23CF-44E3-9099-C40C66FF867C}">
                  <a14:compatExt spid="_x0000_s41462"/>
                </a:ext>
                <a:ext uri="{FF2B5EF4-FFF2-40B4-BE49-F238E27FC236}">
                  <a16:creationId xmlns:a16="http://schemas.microsoft.com/office/drawing/2014/main" id="{00000000-0008-0000-0300-0000F6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0</xdr:rowOff>
        </xdr:from>
        <xdr:to>
          <xdr:col>11</xdr:col>
          <xdr:colOff>0</xdr:colOff>
          <xdr:row>165</xdr:row>
          <xdr:rowOff>0</xdr:rowOff>
        </xdr:to>
        <xdr:sp macro="" textlink="">
          <xdr:nvSpPr>
            <xdr:cNvPr id="41463" name="Check Box 503" hidden="1">
              <a:extLst>
                <a:ext uri="{63B3BB69-23CF-44E3-9099-C40C66FF867C}">
                  <a14:compatExt spid="_x0000_s41463"/>
                </a:ext>
                <a:ext uri="{FF2B5EF4-FFF2-40B4-BE49-F238E27FC236}">
                  <a16:creationId xmlns:a16="http://schemas.microsoft.com/office/drawing/2014/main" id="{00000000-0008-0000-0300-0000F7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165</xdr:row>
          <xdr:rowOff>0</xdr:rowOff>
        </xdr:from>
        <xdr:to>
          <xdr:col>11</xdr:col>
          <xdr:colOff>0</xdr:colOff>
          <xdr:row>166</xdr:row>
          <xdr:rowOff>0</xdr:rowOff>
        </xdr:to>
        <xdr:sp macro="" textlink="">
          <xdr:nvSpPr>
            <xdr:cNvPr id="41464" name="Check Box 504" hidden="1">
              <a:extLst>
                <a:ext uri="{63B3BB69-23CF-44E3-9099-C40C66FF867C}">
                  <a14:compatExt spid="_x0000_s41464"/>
                </a:ext>
                <a:ext uri="{FF2B5EF4-FFF2-40B4-BE49-F238E27FC236}">
                  <a16:creationId xmlns:a16="http://schemas.microsoft.com/office/drawing/2014/main" id="{00000000-0008-0000-0300-0000F8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0</xdr:rowOff>
        </xdr:from>
        <xdr:to>
          <xdr:col>11</xdr:col>
          <xdr:colOff>0</xdr:colOff>
          <xdr:row>167</xdr:row>
          <xdr:rowOff>0</xdr:rowOff>
        </xdr:to>
        <xdr:sp macro="" textlink="">
          <xdr:nvSpPr>
            <xdr:cNvPr id="41465" name="Check Box 505" hidden="1">
              <a:extLst>
                <a:ext uri="{63B3BB69-23CF-44E3-9099-C40C66FF867C}">
                  <a14:compatExt spid="_x0000_s41465"/>
                </a:ext>
                <a:ext uri="{FF2B5EF4-FFF2-40B4-BE49-F238E27FC236}">
                  <a16:creationId xmlns:a16="http://schemas.microsoft.com/office/drawing/2014/main" id="{00000000-0008-0000-0300-0000F9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167</xdr:row>
          <xdr:rowOff>0</xdr:rowOff>
        </xdr:from>
        <xdr:to>
          <xdr:col>11</xdr:col>
          <xdr:colOff>0</xdr:colOff>
          <xdr:row>168</xdr:row>
          <xdr:rowOff>0</xdr:rowOff>
        </xdr:to>
        <xdr:sp macro="" textlink="">
          <xdr:nvSpPr>
            <xdr:cNvPr id="41466" name="Check Box 506" hidden="1">
              <a:extLst>
                <a:ext uri="{63B3BB69-23CF-44E3-9099-C40C66FF867C}">
                  <a14:compatExt spid="_x0000_s41466"/>
                </a:ext>
                <a:ext uri="{FF2B5EF4-FFF2-40B4-BE49-F238E27FC236}">
                  <a16:creationId xmlns:a16="http://schemas.microsoft.com/office/drawing/2014/main" id="{00000000-0008-0000-0300-0000FA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0</xdr:rowOff>
        </xdr:from>
        <xdr:to>
          <xdr:col>13</xdr:col>
          <xdr:colOff>22860</xdr:colOff>
          <xdr:row>54</xdr:row>
          <xdr:rowOff>0</xdr:rowOff>
        </xdr:to>
        <xdr:sp macro="" textlink="">
          <xdr:nvSpPr>
            <xdr:cNvPr id="41468" name="Check Box 508" hidden="1">
              <a:extLst>
                <a:ext uri="{63B3BB69-23CF-44E3-9099-C40C66FF867C}">
                  <a14:compatExt spid="_x0000_s41468"/>
                </a:ext>
                <a:ext uri="{FF2B5EF4-FFF2-40B4-BE49-F238E27FC236}">
                  <a16:creationId xmlns:a16="http://schemas.microsoft.com/office/drawing/2014/main" id="{00000000-0008-0000-0300-0000FC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144780</xdr:rowOff>
        </xdr:from>
        <xdr:to>
          <xdr:col>10</xdr:col>
          <xdr:colOff>190500</xdr:colOff>
          <xdr:row>56</xdr:row>
          <xdr:rowOff>15240</xdr:rowOff>
        </xdr:to>
        <xdr:sp macro="" textlink="">
          <xdr:nvSpPr>
            <xdr:cNvPr id="41470" name="Check Box 510" hidden="1">
              <a:extLst>
                <a:ext uri="{63B3BB69-23CF-44E3-9099-C40C66FF867C}">
                  <a14:compatExt spid="_x0000_s41470"/>
                </a:ext>
                <a:ext uri="{FF2B5EF4-FFF2-40B4-BE49-F238E27FC236}">
                  <a16:creationId xmlns:a16="http://schemas.microsoft.com/office/drawing/2014/main" id="{00000000-0008-0000-0300-0000FEA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54</xdr:col>
      <xdr:colOff>115956</xdr:colOff>
      <xdr:row>0</xdr:row>
      <xdr:rowOff>12091</xdr:rowOff>
    </xdr:from>
    <xdr:to>
      <xdr:col>76</xdr:col>
      <xdr:colOff>430306</xdr:colOff>
      <xdr:row>8</xdr:row>
      <xdr:rowOff>125505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938097" y="12091"/>
          <a:ext cx="4097456" cy="1189179"/>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84</xdr:row>
      <xdr:rowOff>17196</xdr:rowOff>
    </xdr:from>
    <xdr:to>
      <xdr:col>12</xdr:col>
      <xdr:colOff>52576</xdr:colOff>
      <xdr:row>93</xdr:row>
      <xdr:rowOff>50328</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417008" y="11409096"/>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twoCellAnchor>
    <xdr:from>
      <xdr:col>2</xdr:col>
      <xdr:colOff>129152</xdr:colOff>
      <xdr:row>0</xdr:row>
      <xdr:rowOff>0</xdr:rowOff>
    </xdr:from>
    <xdr:to>
      <xdr:col>48</xdr:col>
      <xdr:colOff>68079</xdr:colOff>
      <xdr:row>8</xdr:row>
      <xdr:rowOff>129152</xdr:rowOff>
    </xdr:to>
    <xdr:sp macro="" textlink="">
      <xdr:nvSpPr>
        <xdr:cNvPr id="4" name="角丸四角形 5">
          <a:extLst>
            <a:ext uri="{FF2B5EF4-FFF2-40B4-BE49-F238E27FC236}">
              <a16:creationId xmlns:a16="http://schemas.microsoft.com/office/drawing/2014/main" id="{00000000-0008-0000-0400-000004000000}"/>
            </a:ext>
          </a:extLst>
        </xdr:cNvPr>
        <xdr:cNvSpPr/>
      </xdr:nvSpPr>
      <xdr:spPr>
        <a:xfrm>
          <a:off x="419745" y="0"/>
          <a:ext cx="6622571" cy="1291525"/>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twoCellAnchor>
    <xdr:from>
      <xdr:col>1</xdr:col>
      <xdr:colOff>38614</xdr:colOff>
      <xdr:row>64</xdr:row>
      <xdr:rowOff>64577</xdr:rowOff>
    </xdr:from>
    <xdr:to>
      <xdr:col>52</xdr:col>
      <xdr:colOff>29639</xdr:colOff>
      <xdr:row>93</xdr:row>
      <xdr:rowOff>0</xdr:rowOff>
    </xdr:to>
    <xdr:sp macro="" textlink="">
      <xdr:nvSpPr>
        <xdr:cNvPr id="5" name="角丸四角形 5">
          <a:extLst>
            <a:ext uri="{FF2B5EF4-FFF2-40B4-BE49-F238E27FC236}">
              <a16:creationId xmlns:a16="http://schemas.microsoft.com/office/drawing/2014/main" id="{00000000-0008-0000-0400-000005000000}"/>
            </a:ext>
          </a:extLst>
        </xdr:cNvPr>
        <xdr:cNvSpPr/>
      </xdr:nvSpPr>
      <xdr:spPr>
        <a:xfrm>
          <a:off x="168154" y="8484677"/>
          <a:ext cx="6597565" cy="3913063"/>
        </a:xfrm>
        <a:prstGeom prst="round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a:solidFill>
                <a:sysClr val="windowText" lastClr="000000"/>
              </a:solidFill>
            </a:rPr>
            <a:t>センター職員記入欄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54</xdr:col>
      <xdr:colOff>115955</xdr:colOff>
      <xdr:row>0</xdr:row>
      <xdr:rowOff>12092</xdr:rowOff>
    </xdr:from>
    <xdr:to>
      <xdr:col>66</xdr:col>
      <xdr:colOff>546846</xdr:colOff>
      <xdr:row>8</xdr:row>
      <xdr:rowOff>161364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38096" y="12092"/>
          <a:ext cx="4213997" cy="1225037"/>
        </a:xfrm>
        <a:prstGeom prst="rect">
          <a:avLst/>
        </a:prstGeom>
        <a:solidFill>
          <a:srgbClr val="FFCCFF"/>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申請書の書き方</a:t>
          </a:r>
          <a:endParaRPr kumimoji="1" lang="en-US" altLang="ja-JP" sz="1800" b="0">
            <a:solidFill>
              <a:schemeClr val="tx1"/>
            </a:solidFill>
          </a:endParaRPr>
        </a:p>
        <a:p>
          <a:pPr algn="l"/>
          <a:r>
            <a:rPr kumimoji="1" lang="ja-JP" altLang="en-US" sz="1100" b="0">
              <a:solidFill>
                <a:schemeClr val="tx1"/>
              </a:solidFill>
            </a:rPr>
            <a:t>試験を依頼される方へ</a:t>
          </a:r>
          <a:endParaRPr kumimoji="1" lang="en-US" altLang="ja-JP" sz="1100" b="0">
            <a:solidFill>
              <a:schemeClr val="tx1"/>
            </a:solidFill>
          </a:endParaRPr>
        </a:p>
        <a:p>
          <a:pPr algn="l"/>
          <a:r>
            <a:rPr kumimoji="1" lang="ja-JP" altLang="en-US" sz="1100" b="0">
              <a:solidFill>
                <a:schemeClr val="tx1"/>
              </a:solidFill>
            </a:rPr>
            <a:t>記入例（別シート）を参考に</a:t>
          </a:r>
          <a:r>
            <a:rPr kumimoji="1" lang="ja-JP" altLang="en-US" sz="1100" b="0">
              <a:solidFill>
                <a:srgbClr val="FF0000"/>
              </a:solidFill>
            </a:rPr>
            <a:t>赤色</a:t>
          </a:r>
          <a:r>
            <a:rPr kumimoji="1" lang="ja-JP" altLang="en-US" sz="1100" b="0">
              <a:solidFill>
                <a:schemeClr val="tx1"/>
              </a:solidFill>
            </a:rPr>
            <a:t>でし示した欄に記入願います</a:t>
          </a:r>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空欄に入力すると</a:t>
          </a:r>
          <a:r>
            <a:rPr kumimoji="1" lang="ja-JP" altLang="en-US" sz="1100" b="0" u="sng">
              <a:solidFill>
                <a:schemeClr val="tx1"/>
              </a:solidFill>
            </a:rPr>
            <a:t>色が消えます</a:t>
          </a:r>
          <a:endParaRPr kumimoji="1" lang="en-US" altLang="ja-JP" sz="1100" b="0" u="sng">
            <a:solidFill>
              <a:schemeClr val="tx1"/>
            </a:solidFill>
          </a:endParaRPr>
        </a:p>
        <a:p>
          <a:pPr algn="l"/>
          <a:r>
            <a:rPr kumimoji="1" lang="en-US" altLang="ja-JP" sz="1100" b="0">
              <a:solidFill>
                <a:schemeClr val="tx1"/>
              </a:solidFill>
            </a:rPr>
            <a:t>※</a:t>
          </a:r>
          <a:r>
            <a:rPr kumimoji="1" lang="ja-JP" altLang="en-US" sz="1100" b="0">
              <a:solidFill>
                <a:schemeClr val="tx1"/>
              </a:solidFill>
            </a:rPr>
            <a:t>塗りつぶし色は印刷されません</a:t>
          </a:r>
          <a:endParaRPr kumimoji="1" lang="en-US" altLang="ja-JP" sz="1100" b="0">
            <a:solidFill>
              <a:schemeClr val="tx1"/>
            </a:solidFill>
          </a:endParaRPr>
        </a:p>
      </xdr:txBody>
    </xdr:sp>
    <xdr:clientData/>
  </xdr:twoCellAnchor>
  <xdr:twoCellAnchor>
    <xdr:from>
      <xdr:col>2</xdr:col>
      <xdr:colOff>131258</xdr:colOff>
      <xdr:row>84</xdr:row>
      <xdr:rowOff>17196</xdr:rowOff>
    </xdr:from>
    <xdr:to>
      <xdr:col>12</xdr:col>
      <xdr:colOff>52576</xdr:colOff>
      <xdr:row>93</xdr:row>
      <xdr:rowOff>50328</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417008" y="11361471"/>
          <a:ext cx="1350068" cy="1319007"/>
        </a:xfrm>
        <a:prstGeom prst="ellipse">
          <a:avLst/>
        </a:prstGeom>
        <a:noFill/>
        <a:ln w="3175">
          <a:solidFill>
            <a:schemeClr val="tx1">
              <a:alpha val="2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alpha val="25000"/>
                </a:schemeClr>
              </a:solidFill>
            </a:rPr>
            <a:t>受付印</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152399</xdr:colOff>
      <xdr:row>19</xdr:row>
      <xdr:rowOff>110326</xdr:rowOff>
    </xdr:from>
    <xdr:to>
      <xdr:col>11</xdr:col>
      <xdr:colOff>685798</xdr:colOff>
      <xdr:row>33</xdr:row>
      <xdr:rowOff>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1"/>
        <a:srcRect l="-769" t="16959" r="44799" b="46618"/>
        <a:stretch/>
      </xdr:blipFill>
      <xdr:spPr>
        <a:xfrm>
          <a:off x="152399" y="3615526"/>
          <a:ext cx="8077199" cy="2956724"/>
        </a:xfrm>
        <a:prstGeom prst="rect">
          <a:avLst/>
        </a:prstGeom>
      </xdr:spPr>
    </xdr:pic>
    <xdr:clientData/>
  </xdr:twoCellAnchor>
  <xdr:twoCellAnchor>
    <xdr:from>
      <xdr:col>7</xdr:col>
      <xdr:colOff>581025</xdr:colOff>
      <xdr:row>17</xdr:row>
      <xdr:rowOff>0</xdr:rowOff>
    </xdr:from>
    <xdr:to>
      <xdr:col>9</xdr:col>
      <xdr:colOff>581025</xdr:colOff>
      <xdr:row>19</xdr:row>
      <xdr:rowOff>38100</xdr:rowOff>
    </xdr:to>
    <xdr:sp macro="" textlink="">
      <xdr:nvSpPr>
        <xdr:cNvPr id="4" name="吹き出し: 角を丸めた四角形 3">
          <a:extLst>
            <a:ext uri="{FF2B5EF4-FFF2-40B4-BE49-F238E27FC236}">
              <a16:creationId xmlns:a16="http://schemas.microsoft.com/office/drawing/2014/main" id="{00000000-0008-0000-0600-000004000000}"/>
            </a:ext>
          </a:extLst>
        </xdr:cNvPr>
        <xdr:cNvSpPr/>
      </xdr:nvSpPr>
      <xdr:spPr>
        <a:xfrm>
          <a:off x="5381625" y="3505200"/>
          <a:ext cx="1371600" cy="4762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再表示</a:t>
          </a:r>
        </a:p>
      </xdr:txBody>
    </xdr:sp>
    <xdr:clientData/>
  </xdr:twoCellAnchor>
  <xdr:twoCellAnchor editAs="oneCell">
    <xdr:from>
      <xdr:col>12</xdr:col>
      <xdr:colOff>219075</xdr:colOff>
      <xdr:row>20</xdr:row>
      <xdr:rowOff>0</xdr:rowOff>
    </xdr:from>
    <xdr:to>
      <xdr:col>25</xdr:col>
      <xdr:colOff>598288</xdr:colOff>
      <xdr:row>33</xdr:row>
      <xdr:rowOff>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2"/>
        <a:srcRect t="17038" r="37440" b="48883"/>
        <a:stretch/>
      </xdr:blipFill>
      <xdr:spPr>
        <a:xfrm>
          <a:off x="8448675" y="3724275"/>
          <a:ext cx="9294613" cy="2847975"/>
        </a:xfrm>
        <a:prstGeom prst="rect">
          <a:avLst/>
        </a:prstGeom>
      </xdr:spPr>
    </xdr:pic>
    <xdr:clientData/>
  </xdr:twoCellAnchor>
  <xdr:twoCellAnchor>
    <xdr:from>
      <xdr:col>20</xdr:col>
      <xdr:colOff>632400</xdr:colOff>
      <xdr:row>19</xdr:row>
      <xdr:rowOff>200025</xdr:rowOff>
    </xdr:from>
    <xdr:to>
      <xdr:col>22</xdr:col>
      <xdr:colOff>304800</xdr:colOff>
      <xdr:row>32</xdr:row>
      <xdr:rowOff>200025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4348400" y="3705225"/>
          <a:ext cx="1044000" cy="284797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525412</xdr:colOff>
      <xdr:row>34</xdr:row>
      <xdr:rowOff>180975</xdr:rowOff>
    </xdr:from>
    <xdr:to>
      <xdr:col>9</xdr:col>
      <xdr:colOff>0</xdr:colOff>
      <xdr:row>52</xdr:row>
      <xdr:rowOff>180974</xdr:rowOff>
    </xdr:to>
    <xdr:pic>
      <xdr:nvPicPr>
        <xdr:cNvPr id="7" name="図 6">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3"/>
        <a:srcRect l="22917" t="13015" r="22918" b="19741"/>
        <a:stretch/>
      </xdr:blipFill>
      <xdr:spPr>
        <a:xfrm>
          <a:off x="525412" y="6972300"/>
          <a:ext cx="5646788" cy="3943349"/>
        </a:xfrm>
        <a:prstGeom prst="rect">
          <a:avLst/>
        </a:prstGeom>
      </xdr:spPr>
    </xdr:pic>
    <xdr:clientData/>
  </xdr:twoCellAnchor>
  <xdr:twoCellAnchor>
    <xdr:from>
      <xdr:col>5</xdr:col>
      <xdr:colOff>217800</xdr:colOff>
      <xdr:row>48</xdr:row>
      <xdr:rowOff>75075</xdr:rowOff>
    </xdr:from>
    <xdr:to>
      <xdr:col>6</xdr:col>
      <xdr:colOff>144000</xdr:colOff>
      <xdr:row>49</xdr:row>
      <xdr:rowOff>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3646800" y="9933450"/>
          <a:ext cx="612000" cy="144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571500</xdr:colOff>
      <xdr:row>35</xdr:row>
      <xdr:rowOff>22049</xdr:rowOff>
    </xdr:from>
    <xdr:to>
      <xdr:col>24</xdr:col>
      <xdr:colOff>676275</xdr:colOff>
      <xdr:row>51</xdr:row>
      <xdr:rowOff>66675</xdr:rowOff>
    </xdr:to>
    <xdr:pic>
      <xdr:nvPicPr>
        <xdr:cNvPr id="9" name="図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4"/>
        <a:srcRect l="-1927" r="34418" b="48883"/>
        <a:stretch/>
      </xdr:blipFill>
      <xdr:spPr>
        <a:xfrm>
          <a:off x="8801100" y="7032449"/>
          <a:ext cx="8334375" cy="3549826"/>
        </a:xfrm>
        <a:prstGeom prst="rect">
          <a:avLst/>
        </a:prstGeom>
      </xdr:spPr>
    </xdr:pic>
    <xdr:clientData/>
  </xdr:twoCellAnchor>
  <xdr:twoCellAnchor>
    <xdr:from>
      <xdr:col>16</xdr:col>
      <xdr:colOff>685799</xdr:colOff>
      <xdr:row>39</xdr:row>
      <xdr:rowOff>0</xdr:rowOff>
    </xdr:from>
    <xdr:to>
      <xdr:col>17</xdr:col>
      <xdr:colOff>467998</xdr:colOff>
      <xdr:row>40</xdr:row>
      <xdr:rowOff>140925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11658599" y="7886700"/>
          <a:ext cx="467999"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56</xdr:row>
      <xdr:rowOff>180975</xdr:rowOff>
    </xdr:from>
    <xdr:to>
      <xdr:col>14</xdr:col>
      <xdr:colOff>502920</xdr:colOff>
      <xdr:row>69</xdr:row>
      <xdr:rowOff>180975</xdr:rowOff>
    </xdr:to>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rotWithShape="1">
        <a:blip xmlns:r="http://schemas.openxmlformats.org/officeDocument/2006/relationships" r:embed="rId5"/>
        <a:srcRect l="-1354" t="17039" r="37597" b="51013"/>
        <a:stretch/>
      </xdr:blipFill>
      <xdr:spPr>
        <a:xfrm>
          <a:off x="0" y="11791950"/>
          <a:ext cx="10104120" cy="2847975"/>
        </a:xfrm>
        <a:prstGeom prst="rect">
          <a:avLst/>
        </a:prstGeom>
      </xdr:spPr>
    </xdr:pic>
    <xdr:clientData/>
  </xdr:twoCellAnchor>
  <xdr:twoCellAnchor>
    <xdr:from>
      <xdr:col>9</xdr:col>
      <xdr:colOff>57150</xdr:colOff>
      <xdr:row>64</xdr:row>
      <xdr:rowOff>0</xdr:rowOff>
    </xdr:from>
    <xdr:to>
      <xdr:col>11</xdr:col>
      <xdr:colOff>0</xdr:colOff>
      <xdr:row>67</xdr:row>
      <xdr:rowOff>161925</xdr:rowOff>
    </xdr:to>
    <xdr:sp macro="" textlink="">
      <xdr:nvSpPr>
        <xdr:cNvPr id="13" name="吹き出し: 角を丸めた四角形 12">
          <a:extLst>
            <a:ext uri="{FF2B5EF4-FFF2-40B4-BE49-F238E27FC236}">
              <a16:creationId xmlns:a16="http://schemas.microsoft.com/office/drawing/2014/main" id="{00000000-0008-0000-0600-00000D000000}"/>
            </a:ext>
          </a:extLst>
        </xdr:cNvPr>
        <xdr:cNvSpPr/>
      </xdr:nvSpPr>
      <xdr:spPr>
        <a:xfrm>
          <a:off x="6229350" y="1336357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rPr>
            <a:t>Ctrl</a:t>
          </a:r>
          <a:r>
            <a:rPr kumimoji="1" lang="ja-JP" altLang="en-US" sz="1100">
              <a:solidFill>
                <a:schemeClr val="tx1"/>
              </a:solidFill>
            </a:rPr>
            <a:t>キーを押下</a:t>
          </a:r>
          <a:endParaRPr kumimoji="1" lang="en-US" altLang="ja-JP" sz="1100">
            <a:solidFill>
              <a:schemeClr val="tx1"/>
            </a:solidFill>
          </a:endParaRPr>
        </a:p>
        <a:p>
          <a:pPr algn="ctr"/>
          <a:r>
            <a:rPr kumimoji="1" lang="ja-JP" altLang="en-US" sz="1100">
              <a:solidFill>
                <a:schemeClr val="tx1"/>
              </a:solidFill>
            </a:rPr>
            <a:t>しながらクリック</a:t>
          </a:r>
        </a:p>
      </xdr:txBody>
    </xdr:sp>
    <xdr:clientData/>
  </xdr:twoCellAnchor>
  <xdr:twoCellAnchor editAs="oneCell">
    <xdr:from>
      <xdr:col>0</xdr:col>
      <xdr:colOff>130626</xdr:colOff>
      <xdr:row>73</xdr:row>
      <xdr:rowOff>0</xdr:rowOff>
    </xdr:from>
    <xdr:to>
      <xdr:col>18</xdr:col>
      <xdr:colOff>0</xdr:colOff>
      <xdr:row>90</xdr:row>
      <xdr:rowOff>0</xdr:rowOff>
    </xdr:to>
    <xdr:pic>
      <xdr:nvPicPr>
        <xdr:cNvPr id="15" name="図 14">
          <a:extLst>
            <a:ext uri="{FF2B5EF4-FFF2-40B4-BE49-F238E27FC236}">
              <a16:creationId xmlns:a16="http://schemas.microsoft.com/office/drawing/2014/main" id="{00000000-0008-0000-0600-00000F000000}"/>
            </a:ext>
          </a:extLst>
        </xdr:cNvPr>
        <xdr:cNvPicPr>
          <a:picLocks noChangeAspect="1"/>
        </xdr:cNvPicPr>
      </xdr:nvPicPr>
      <xdr:blipFill rotWithShape="1">
        <a:blip xmlns:r="http://schemas.openxmlformats.org/officeDocument/2006/relationships" r:embed="rId6"/>
        <a:srcRect t="2964" r="17490" b="52308"/>
        <a:stretch/>
      </xdr:blipFill>
      <xdr:spPr>
        <a:xfrm>
          <a:off x="130626" y="15335250"/>
          <a:ext cx="12213774" cy="3724275"/>
        </a:xfrm>
        <a:prstGeom prst="rect">
          <a:avLst/>
        </a:prstGeom>
      </xdr:spPr>
    </xdr:pic>
    <xdr:clientData/>
  </xdr:twoCellAnchor>
  <xdr:twoCellAnchor>
    <xdr:from>
      <xdr:col>14</xdr:col>
      <xdr:colOff>466724</xdr:colOff>
      <xdr:row>83</xdr:row>
      <xdr:rowOff>0</xdr:rowOff>
    </xdr:from>
    <xdr:to>
      <xdr:col>16</xdr:col>
      <xdr:colOff>685799</xdr:colOff>
      <xdr:row>84</xdr:row>
      <xdr:rowOff>140925</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10067924" y="17526000"/>
          <a:ext cx="1590675"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85725</xdr:colOff>
      <xdr:row>92</xdr:row>
      <xdr:rowOff>85725</xdr:rowOff>
    </xdr:from>
    <xdr:to>
      <xdr:col>13</xdr:col>
      <xdr:colOff>203752</xdr:colOff>
      <xdr:row>111</xdr:row>
      <xdr:rowOff>0</xdr:rowOff>
    </xdr:to>
    <xdr:pic>
      <xdr:nvPicPr>
        <xdr:cNvPr id="17" name="図 16">
          <a:extLst>
            <a:ext uri="{FF2B5EF4-FFF2-40B4-BE49-F238E27FC236}">
              <a16:creationId xmlns:a16="http://schemas.microsoft.com/office/drawing/2014/main" id="{00000000-0008-0000-0600-000011000000}"/>
            </a:ext>
          </a:extLst>
        </xdr:cNvPr>
        <xdr:cNvPicPr>
          <a:picLocks noChangeAspect="1"/>
        </xdr:cNvPicPr>
      </xdr:nvPicPr>
      <xdr:blipFill rotWithShape="1">
        <a:blip xmlns:r="http://schemas.openxmlformats.org/officeDocument/2006/relationships" r:embed="rId7"/>
        <a:srcRect t="17039" r="37440" b="32770"/>
        <a:stretch/>
      </xdr:blipFill>
      <xdr:spPr>
        <a:xfrm>
          <a:off x="85725" y="19583400"/>
          <a:ext cx="9033427" cy="4076700"/>
        </a:xfrm>
        <a:prstGeom prst="rect">
          <a:avLst/>
        </a:prstGeom>
      </xdr:spPr>
    </xdr:pic>
    <xdr:clientData/>
  </xdr:twoCellAnchor>
  <xdr:twoCellAnchor>
    <xdr:from>
      <xdr:col>8</xdr:col>
      <xdr:colOff>0</xdr:colOff>
      <xdr:row>109</xdr:row>
      <xdr:rowOff>0</xdr:rowOff>
    </xdr:from>
    <xdr:to>
      <xdr:col>11</xdr:col>
      <xdr:colOff>0</xdr:colOff>
      <xdr:row>110</xdr:row>
      <xdr:rowOff>140925</xdr:rowOff>
    </xdr:to>
    <xdr:sp macro="" textlink="">
      <xdr:nvSpPr>
        <xdr:cNvPr id="18" name="正方形/長方形 17">
          <a:extLst>
            <a:ext uri="{FF2B5EF4-FFF2-40B4-BE49-F238E27FC236}">
              <a16:creationId xmlns:a16="http://schemas.microsoft.com/office/drawing/2014/main" id="{00000000-0008-0000-0600-000012000000}"/>
            </a:ext>
          </a:extLst>
        </xdr:cNvPr>
        <xdr:cNvSpPr/>
      </xdr:nvSpPr>
      <xdr:spPr>
        <a:xfrm>
          <a:off x="5486400" y="23221950"/>
          <a:ext cx="2057400"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342899</xdr:colOff>
      <xdr:row>93</xdr:row>
      <xdr:rowOff>0</xdr:rowOff>
    </xdr:from>
    <xdr:to>
      <xdr:col>27</xdr:col>
      <xdr:colOff>114300</xdr:colOff>
      <xdr:row>111</xdr:row>
      <xdr:rowOff>0</xdr:rowOff>
    </xdr:to>
    <xdr:pic>
      <xdr:nvPicPr>
        <xdr:cNvPr id="19" name="図 18">
          <a:extLst>
            <a:ext uri="{FF2B5EF4-FFF2-40B4-BE49-F238E27FC236}">
              <a16:creationId xmlns:a16="http://schemas.microsoft.com/office/drawing/2014/main" id="{00000000-0008-0000-0600-000013000000}"/>
            </a:ext>
          </a:extLst>
        </xdr:cNvPr>
        <xdr:cNvPicPr>
          <a:picLocks noChangeAspect="1"/>
        </xdr:cNvPicPr>
      </xdr:nvPicPr>
      <xdr:blipFill rotWithShape="1">
        <a:blip xmlns:r="http://schemas.openxmlformats.org/officeDocument/2006/relationships" r:embed="rId8"/>
        <a:srcRect l="-312" t="18798" r="23427" b="23694"/>
        <a:stretch/>
      </xdr:blipFill>
      <xdr:spPr>
        <a:xfrm>
          <a:off x="9258299" y="19716750"/>
          <a:ext cx="9372601" cy="3943350"/>
        </a:xfrm>
        <a:prstGeom prst="rect">
          <a:avLst/>
        </a:prstGeom>
      </xdr:spPr>
    </xdr:pic>
    <xdr:clientData/>
  </xdr:twoCellAnchor>
  <xdr:twoCellAnchor>
    <xdr:from>
      <xdr:col>22</xdr:col>
      <xdr:colOff>609600</xdr:colOff>
      <xdr:row>101</xdr:row>
      <xdr:rowOff>0</xdr:rowOff>
    </xdr:from>
    <xdr:to>
      <xdr:col>25</xdr:col>
      <xdr:colOff>0</xdr:colOff>
      <xdr:row>102</xdr:row>
      <xdr:rowOff>140925</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5697200" y="21469350"/>
          <a:ext cx="1447800"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96</xdr:row>
      <xdr:rowOff>0</xdr:rowOff>
    </xdr:from>
    <xdr:to>
      <xdr:col>24</xdr:col>
      <xdr:colOff>628650</xdr:colOff>
      <xdr:row>99</xdr:row>
      <xdr:rowOff>161925</xdr:rowOff>
    </xdr:to>
    <xdr:sp macro="" textlink="">
      <xdr:nvSpPr>
        <xdr:cNvPr id="21" name="吹き出し: 角を丸めた四角形 20">
          <a:extLst>
            <a:ext uri="{FF2B5EF4-FFF2-40B4-BE49-F238E27FC236}">
              <a16:creationId xmlns:a16="http://schemas.microsoft.com/office/drawing/2014/main" id="{00000000-0008-0000-0600-000015000000}"/>
            </a:ext>
          </a:extLst>
        </xdr:cNvPr>
        <xdr:cNvSpPr/>
      </xdr:nvSpPr>
      <xdr:spPr>
        <a:xfrm>
          <a:off x="15773400" y="2037397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同じ行のＪ列の</a:t>
          </a:r>
          <a:endParaRPr kumimoji="1" lang="en-US" altLang="ja-JP" sz="1100">
            <a:solidFill>
              <a:schemeClr val="tx1"/>
            </a:solidFill>
          </a:endParaRPr>
        </a:p>
        <a:p>
          <a:pPr algn="ctr"/>
          <a:r>
            <a:rPr kumimoji="1" lang="ja-JP" altLang="en-US" sz="1100">
              <a:solidFill>
                <a:schemeClr val="tx1"/>
              </a:solidFill>
            </a:rPr>
            <a:t>セルを選択</a:t>
          </a:r>
          <a:endParaRPr kumimoji="1" lang="en-US" altLang="ja-JP" sz="1100">
            <a:solidFill>
              <a:schemeClr val="tx1"/>
            </a:solidFill>
          </a:endParaRPr>
        </a:p>
      </xdr:txBody>
    </xdr:sp>
    <xdr:clientData/>
  </xdr:twoCellAnchor>
  <xdr:twoCellAnchor editAs="oneCell">
    <xdr:from>
      <xdr:col>0</xdr:col>
      <xdr:colOff>133350</xdr:colOff>
      <xdr:row>115</xdr:row>
      <xdr:rowOff>38100</xdr:rowOff>
    </xdr:from>
    <xdr:to>
      <xdr:col>14</xdr:col>
      <xdr:colOff>0</xdr:colOff>
      <xdr:row>128</xdr:row>
      <xdr:rowOff>214577</xdr:rowOff>
    </xdr:to>
    <xdr:pic>
      <xdr:nvPicPr>
        <xdr:cNvPr id="22" name="図 21">
          <a:extLst>
            <a:ext uri="{FF2B5EF4-FFF2-40B4-BE49-F238E27FC236}">
              <a16:creationId xmlns:a16="http://schemas.microsoft.com/office/drawing/2014/main" id="{00000000-0008-0000-0600-000016000000}"/>
            </a:ext>
          </a:extLst>
        </xdr:cNvPr>
        <xdr:cNvPicPr>
          <a:picLocks noChangeAspect="1"/>
        </xdr:cNvPicPr>
      </xdr:nvPicPr>
      <xdr:blipFill rotWithShape="1">
        <a:blip xmlns:r="http://schemas.openxmlformats.org/officeDocument/2006/relationships" r:embed="rId9"/>
        <a:srcRect t="17039" r="36242" b="46753"/>
        <a:stretch/>
      </xdr:blipFill>
      <xdr:spPr>
        <a:xfrm>
          <a:off x="133350" y="24574500"/>
          <a:ext cx="9467850" cy="3024452"/>
        </a:xfrm>
        <a:prstGeom prst="rect">
          <a:avLst/>
        </a:prstGeom>
      </xdr:spPr>
    </xdr:pic>
    <xdr:clientData/>
  </xdr:twoCellAnchor>
  <xdr:twoCellAnchor>
    <xdr:from>
      <xdr:col>9</xdr:col>
      <xdr:colOff>104774</xdr:colOff>
      <xdr:row>125</xdr:row>
      <xdr:rowOff>0</xdr:rowOff>
    </xdr:from>
    <xdr:to>
      <xdr:col>13</xdr:col>
      <xdr:colOff>685799</xdr:colOff>
      <xdr:row>126</xdr:row>
      <xdr:rowOff>140925</xdr:rowOff>
    </xdr:to>
    <xdr:sp macro="" textlink="">
      <xdr:nvSpPr>
        <xdr:cNvPr id="23" name="正方形/長方形 22">
          <a:extLst>
            <a:ext uri="{FF2B5EF4-FFF2-40B4-BE49-F238E27FC236}">
              <a16:creationId xmlns:a16="http://schemas.microsoft.com/office/drawing/2014/main" id="{00000000-0008-0000-0600-000017000000}"/>
            </a:ext>
          </a:extLst>
        </xdr:cNvPr>
        <xdr:cNvSpPr/>
      </xdr:nvSpPr>
      <xdr:spPr>
        <a:xfrm>
          <a:off x="6276974" y="26727150"/>
          <a:ext cx="3324225" cy="3600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120</xdr:row>
      <xdr:rowOff>57150</xdr:rowOff>
    </xdr:from>
    <xdr:to>
      <xdr:col>12</xdr:col>
      <xdr:colOff>0</xdr:colOff>
      <xdr:row>124</xdr:row>
      <xdr:rowOff>0</xdr:rowOff>
    </xdr:to>
    <xdr:sp macro="" textlink="">
      <xdr:nvSpPr>
        <xdr:cNvPr id="24" name="吹き出し: 角を丸めた四角形 23">
          <a:extLst>
            <a:ext uri="{FF2B5EF4-FFF2-40B4-BE49-F238E27FC236}">
              <a16:creationId xmlns:a16="http://schemas.microsoft.com/office/drawing/2014/main" id="{00000000-0008-0000-0600-000018000000}"/>
            </a:ext>
          </a:extLst>
        </xdr:cNvPr>
        <xdr:cNvSpPr/>
      </xdr:nvSpPr>
      <xdr:spPr>
        <a:xfrm>
          <a:off x="6915150" y="25688925"/>
          <a:ext cx="1314450"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上の行の計算式をコピー</a:t>
          </a:r>
          <a:endParaRPr kumimoji="1" lang="en-US" altLang="ja-JP" sz="1100">
            <a:solidFill>
              <a:schemeClr val="tx1"/>
            </a:solidFill>
          </a:endParaRPr>
        </a:p>
      </xdr:txBody>
    </xdr:sp>
    <xdr:clientData/>
  </xdr:twoCellAnchor>
  <xdr:twoCellAnchor editAs="oneCell">
    <xdr:from>
      <xdr:col>0</xdr:col>
      <xdr:colOff>0</xdr:colOff>
      <xdr:row>132</xdr:row>
      <xdr:rowOff>133350</xdr:rowOff>
    </xdr:from>
    <xdr:to>
      <xdr:col>17</xdr:col>
      <xdr:colOff>590550</xdr:colOff>
      <xdr:row>155</xdr:row>
      <xdr:rowOff>54164</xdr:rowOff>
    </xdr:to>
    <xdr:pic>
      <xdr:nvPicPr>
        <xdr:cNvPr id="26" name="図 25">
          <a:extLst>
            <a:ext uri="{FF2B5EF4-FFF2-40B4-BE49-F238E27FC236}">
              <a16:creationId xmlns:a16="http://schemas.microsoft.com/office/drawing/2014/main" id="{00000000-0008-0000-0600-00001A000000}"/>
            </a:ext>
          </a:extLst>
        </xdr:cNvPr>
        <xdr:cNvPicPr>
          <a:picLocks noChangeAspect="1"/>
        </xdr:cNvPicPr>
      </xdr:nvPicPr>
      <xdr:blipFill rotWithShape="1">
        <a:blip xmlns:r="http://schemas.openxmlformats.org/officeDocument/2006/relationships" r:embed="rId10"/>
        <a:srcRect l="104" t="17410" r="1863" b="12026"/>
        <a:stretch/>
      </xdr:blipFill>
      <xdr:spPr>
        <a:xfrm>
          <a:off x="0" y="29051250"/>
          <a:ext cx="12249150" cy="4959539"/>
        </a:xfrm>
        <a:prstGeom prst="rect">
          <a:avLst/>
        </a:prstGeom>
      </xdr:spPr>
    </xdr:pic>
    <xdr:clientData/>
  </xdr:twoCellAnchor>
  <xdr:twoCellAnchor>
    <xdr:from>
      <xdr:col>13</xdr:col>
      <xdr:colOff>381001</xdr:colOff>
      <xdr:row>143</xdr:row>
      <xdr:rowOff>85725</xdr:rowOff>
    </xdr:from>
    <xdr:to>
      <xdr:col>15</xdr:col>
      <xdr:colOff>542925</xdr:colOff>
      <xdr:row>147</xdr:row>
      <xdr:rowOff>28575</xdr:rowOff>
    </xdr:to>
    <xdr:sp macro="" textlink="">
      <xdr:nvSpPr>
        <xdr:cNvPr id="27" name="吹き出し: 角を丸めた四角形 26">
          <a:extLst>
            <a:ext uri="{FF2B5EF4-FFF2-40B4-BE49-F238E27FC236}">
              <a16:creationId xmlns:a16="http://schemas.microsoft.com/office/drawing/2014/main" id="{00000000-0008-0000-0600-00001B000000}"/>
            </a:ext>
          </a:extLst>
        </xdr:cNvPr>
        <xdr:cNvSpPr/>
      </xdr:nvSpPr>
      <xdr:spPr>
        <a:xfrm>
          <a:off x="9296401" y="31413450"/>
          <a:ext cx="1533524" cy="819150"/>
        </a:xfrm>
        <a:prstGeom prst="wedgeRoundRectCallou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行の加除を行った場合は、当該計算式を確認すること</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tic.pref.ibaraki.jp/examina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tic.pref.ibaraki.jp/examinatio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itic.pref.ibaraki.jp/examination/"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6" Type="http://schemas.openxmlformats.org/officeDocument/2006/relationships/ctrlProp" Target="../ctrlProps/ctrlProp12.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28" Type="http://schemas.openxmlformats.org/officeDocument/2006/relationships/ctrlProp" Target="../ctrlProps/ctrlProp124.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113" Type="http://schemas.openxmlformats.org/officeDocument/2006/relationships/ctrlProp" Target="../ctrlProps/ctrlProp109.xml"/><Relationship Id="rId118" Type="http://schemas.openxmlformats.org/officeDocument/2006/relationships/ctrlProp" Target="../ctrlProps/ctrlProp114.xml"/><Relationship Id="rId134" Type="http://schemas.openxmlformats.org/officeDocument/2006/relationships/ctrlProp" Target="../ctrlProps/ctrlProp130.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itic.pref.ibaraki.jp/facility/" TargetMode="External"/><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4.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3" Type="http://schemas.openxmlformats.org/officeDocument/2006/relationships/drawing" Target="../drawings/drawing4.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4" Type="http://schemas.openxmlformats.org/officeDocument/2006/relationships/vmlDrawing" Target="../drawings/vmlDrawing4.vml"/><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itic.pref.ibaraki.jp/examination/"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itic.pref.ibaraki.jp/examination/"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O114"/>
  <sheetViews>
    <sheetView showGridLines="0" view="pageBreakPreview" topLeftCell="A18" zoomScaleNormal="100" zoomScaleSheetLayoutView="100" workbookViewId="0">
      <selection activeCell="W36" sqref="W36:AZ37"/>
    </sheetView>
  </sheetViews>
  <sheetFormatPr defaultColWidth="1.88671875" defaultRowHeight="11.25" customHeight="1"/>
  <cols>
    <col min="1" max="2" width="1.88671875" style="113" customWidth="1"/>
    <col min="3" max="41" width="1.88671875" style="113"/>
    <col min="42" max="42" width="1.88671875" style="113" customWidth="1"/>
    <col min="43" max="53" width="1.88671875" style="113"/>
    <col min="54" max="54" width="2.44140625" style="113" bestFit="1" customWidth="1"/>
    <col min="55" max="55" width="1.88671875" style="113"/>
    <col min="56" max="56" width="3" style="113" bestFit="1" customWidth="1"/>
    <col min="57" max="57" width="7.88671875" style="113" customWidth="1"/>
    <col min="58" max="58" width="5.44140625" style="113" customWidth="1"/>
    <col min="59" max="59" width="5.6640625" style="113" customWidth="1"/>
    <col min="60" max="60" width="4.6640625" style="113" customWidth="1"/>
    <col min="61" max="64" width="1.88671875" style="113" customWidth="1"/>
    <col min="65" max="67" width="1.88671875" style="113" hidden="1" customWidth="1"/>
    <col min="68" max="68" width="31" style="113" hidden="1" customWidth="1"/>
    <col min="69" max="69" width="11.88671875" style="113" hidden="1" customWidth="1"/>
    <col min="70" max="70" width="9.44140625" style="113" hidden="1" customWidth="1"/>
    <col min="71" max="71" width="10.44140625" style="113" hidden="1" customWidth="1"/>
    <col min="72" max="73" width="10.21875" style="113" hidden="1" customWidth="1"/>
    <col min="74" max="74" width="9.6640625" style="113" hidden="1" customWidth="1"/>
    <col min="75" max="77" width="9.6640625" style="113" customWidth="1"/>
    <col min="78" max="79" width="2.33203125" style="113" customWidth="1"/>
    <col min="80" max="16384" width="1.88671875" style="113"/>
  </cols>
  <sheetData>
    <row r="1" spans="2:79" s="104" customFormat="1" ht="11.25" customHeight="1">
      <c r="B1" s="314" t="s">
        <v>209</v>
      </c>
      <c r="C1" s="315"/>
      <c r="D1" s="315"/>
      <c r="E1" s="315"/>
      <c r="F1" s="315"/>
      <c r="G1" s="316"/>
      <c r="H1" s="320" t="s">
        <v>18</v>
      </c>
      <c r="I1" s="307"/>
      <c r="J1" s="307"/>
      <c r="K1" s="306" t="s">
        <v>208</v>
      </c>
      <c r="L1" s="306"/>
      <c r="M1" s="306"/>
      <c r="N1" s="307" t="s">
        <v>15</v>
      </c>
      <c r="O1" s="307"/>
      <c r="P1" s="306"/>
      <c r="Q1" s="306"/>
      <c r="R1" s="306"/>
      <c r="S1" s="307" t="s">
        <v>16</v>
      </c>
      <c r="T1" s="307"/>
      <c r="U1" s="306"/>
      <c r="V1" s="306"/>
      <c r="W1" s="306"/>
      <c r="X1" s="307" t="s">
        <v>17</v>
      </c>
      <c r="Y1" s="308"/>
      <c r="AE1" s="311" t="str">
        <f>プルダウン用シート!J1</f>
        <v>ver.8（R8.4.1）</v>
      </c>
      <c r="AF1" s="311"/>
      <c r="AG1" s="311"/>
      <c r="AH1" s="311"/>
      <c r="AI1" s="311"/>
      <c r="AJ1" s="311"/>
      <c r="AK1" s="311"/>
      <c r="AL1" s="311"/>
      <c r="AM1" s="311"/>
      <c r="AN1" s="311"/>
      <c r="AO1" s="311"/>
      <c r="AP1" s="311"/>
      <c r="AQ1" s="311"/>
      <c r="AR1" s="311"/>
      <c r="AS1" s="311"/>
      <c r="AT1" s="311"/>
      <c r="AU1" s="311"/>
      <c r="AV1" s="311"/>
      <c r="AW1" s="311"/>
      <c r="AX1" s="311"/>
      <c r="AY1" s="311"/>
    </row>
    <row r="2" spans="2:79" s="104" customFormat="1" ht="11.25" customHeight="1" thickBot="1">
      <c r="B2" s="317"/>
      <c r="C2" s="318"/>
      <c r="D2" s="318"/>
      <c r="E2" s="318"/>
      <c r="F2" s="318"/>
      <c r="G2" s="319"/>
      <c r="H2" s="321"/>
      <c r="I2" s="309"/>
      <c r="J2" s="309"/>
      <c r="K2" s="105"/>
      <c r="L2" s="105"/>
      <c r="M2" s="105"/>
      <c r="N2" s="309"/>
      <c r="O2" s="309"/>
      <c r="P2" s="105"/>
      <c r="Q2" s="105"/>
      <c r="R2" s="105"/>
      <c r="S2" s="309"/>
      <c r="T2" s="309"/>
      <c r="U2" s="105"/>
      <c r="V2" s="105"/>
      <c r="W2" s="105"/>
      <c r="X2" s="309"/>
      <c r="Y2" s="310"/>
    </row>
    <row r="3" spans="2:79" s="104" customFormat="1" ht="11.25" customHeight="1">
      <c r="B3" s="104" t="s">
        <v>503</v>
      </c>
      <c r="C3" s="106"/>
      <c r="D3" s="106"/>
      <c r="E3" s="106"/>
      <c r="F3" s="106"/>
      <c r="G3" s="107"/>
      <c r="H3" s="108"/>
      <c r="I3" s="108"/>
      <c r="J3" s="108"/>
      <c r="K3" s="109"/>
      <c r="L3" s="109"/>
      <c r="M3" s="109"/>
      <c r="N3" s="108"/>
      <c r="O3" s="108"/>
      <c r="P3" s="109"/>
      <c r="Q3" s="109"/>
      <c r="R3" s="109"/>
      <c r="S3" s="108"/>
      <c r="T3" s="108"/>
      <c r="U3" s="109"/>
      <c r="V3" s="109"/>
      <c r="W3" s="109"/>
      <c r="X3" s="108"/>
      <c r="Y3" s="108"/>
      <c r="AF3" s="104" t="s">
        <v>504</v>
      </c>
    </row>
    <row r="4" spans="2:79" s="110" customFormat="1" ht="11.25" customHeight="1">
      <c r="B4" s="312" t="s">
        <v>12</v>
      </c>
      <c r="C4" s="312"/>
      <c r="D4" s="312"/>
      <c r="E4" s="312"/>
      <c r="F4" s="313" t="s">
        <v>9</v>
      </c>
      <c r="G4" s="313"/>
      <c r="H4" s="313"/>
      <c r="I4" s="313"/>
      <c r="J4" s="313"/>
      <c r="K4" s="313" t="s">
        <v>8</v>
      </c>
      <c r="L4" s="313"/>
      <c r="M4" s="313"/>
      <c r="N4" s="313"/>
      <c r="O4" s="313"/>
      <c r="P4" s="313" t="s">
        <v>10</v>
      </c>
      <c r="Q4" s="313"/>
      <c r="R4" s="313"/>
      <c r="S4" s="313"/>
      <c r="T4" s="313"/>
      <c r="U4" s="313"/>
      <c r="V4" s="313"/>
      <c r="W4" s="313"/>
      <c r="X4" s="313" t="s">
        <v>11</v>
      </c>
      <c r="Y4" s="313"/>
      <c r="Z4" s="313"/>
      <c r="AA4" s="313"/>
      <c r="AF4" s="313" t="s">
        <v>9</v>
      </c>
      <c r="AG4" s="313"/>
      <c r="AH4" s="313"/>
      <c r="AI4" s="313"/>
      <c r="AJ4" s="313"/>
      <c r="AK4" s="313" t="s">
        <v>8</v>
      </c>
      <c r="AL4" s="313"/>
      <c r="AM4" s="313"/>
      <c r="AN4" s="313"/>
      <c r="AO4" s="313"/>
      <c r="AP4" s="313" t="s">
        <v>10</v>
      </c>
      <c r="AQ4" s="313"/>
      <c r="AR4" s="313"/>
      <c r="AS4" s="313"/>
      <c r="AT4" s="313"/>
      <c r="AU4" s="313"/>
      <c r="AV4" s="313"/>
      <c r="AW4" s="313"/>
      <c r="AX4" s="313" t="s">
        <v>11</v>
      </c>
      <c r="AY4" s="313"/>
      <c r="AZ4" s="313"/>
      <c r="BA4" s="313"/>
    </row>
    <row r="5" spans="2:79" s="110" customFormat="1" ht="11.25" customHeight="1">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F5" s="322"/>
      <c r="AG5" s="322"/>
      <c r="AH5" s="322"/>
      <c r="AI5" s="322"/>
      <c r="AJ5" s="322"/>
      <c r="AK5" s="322"/>
      <c r="AL5" s="322"/>
      <c r="AM5" s="322"/>
      <c r="AN5" s="322"/>
      <c r="AO5" s="322"/>
      <c r="AP5" s="322"/>
      <c r="AQ5" s="322"/>
      <c r="AR5" s="322"/>
      <c r="AS5" s="322"/>
      <c r="AT5" s="322"/>
      <c r="AU5" s="322"/>
      <c r="AV5" s="322"/>
      <c r="AW5" s="322"/>
      <c r="AX5" s="322"/>
      <c r="AY5" s="322"/>
      <c r="AZ5" s="322"/>
      <c r="BA5" s="322"/>
    </row>
    <row r="6" spans="2:79" s="110" customFormat="1" ht="11.25" customHeight="1">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F6" s="322"/>
      <c r="AG6" s="322"/>
      <c r="AH6" s="322"/>
      <c r="AI6" s="322"/>
      <c r="AJ6" s="322"/>
      <c r="AK6" s="322"/>
      <c r="AL6" s="322"/>
      <c r="AM6" s="322"/>
      <c r="AN6" s="322"/>
      <c r="AO6" s="322"/>
      <c r="AP6" s="322"/>
      <c r="AQ6" s="322"/>
      <c r="AR6" s="322"/>
      <c r="AS6" s="322"/>
      <c r="AT6" s="322"/>
      <c r="AU6" s="322"/>
      <c r="AV6" s="322"/>
      <c r="AW6" s="322"/>
      <c r="AX6" s="322"/>
      <c r="AY6" s="322"/>
      <c r="AZ6" s="322"/>
      <c r="BA6" s="322"/>
    </row>
    <row r="7" spans="2:79" s="110" customFormat="1" ht="11.25" customHeight="1">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F7" s="322"/>
      <c r="AG7" s="322"/>
      <c r="AH7" s="322"/>
      <c r="AI7" s="322"/>
      <c r="AJ7" s="322"/>
      <c r="AK7" s="322"/>
      <c r="AL7" s="322"/>
      <c r="AM7" s="322"/>
      <c r="AN7" s="322"/>
      <c r="AO7" s="322"/>
      <c r="AP7" s="322"/>
      <c r="AQ7" s="322"/>
      <c r="AR7" s="322"/>
      <c r="AS7" s="322"/>
      <c r="AT7" s="322"/>
      <c r="AU7" s="322"/>
      <c r="AV7" s="322"/>
      <c r="AW7" s="322"/>
      <c r="AX7" s="322"/>
      <c r="AY7" s="322"/>
      <c r="AZ7" s="322"/>
      <c r="BA7" s="322"/>
    </row>
    <row r="8" spans="2:79" s="110" customFormat="1" ht="11.25" customHeight="1">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F8" s="322"/>
      <c r="AG8" s="322"/>
      <c r="AH8" s="322"/>
      <c r="AI8" s="322"/>
      <c r="AJ8" s="322"/>
      <c r="AK8" s="322"/>
      <c r="AL8" s="322"/>
      <c r="AM8" s="322"/>
      <c r="AN8" s="322"/>
      <c r="AO8" s="322"/>
      <c r="AP8" s="322"/>
      <c r="AQ8" s="322"/>
      <c r="AR8" s="322"/>
      <c r="AS8" s="322"/>
      <c r="AT8" s="322"/>
      <c r="AU8" s="322"/>
      <c r="AV8" s="322"/>
      <c r="AW8" s="322"/>
      <c r="AX8" s="322"/>
      <c r="AY8" s="322"/>
      <c r="AZ8" s="322"/>
      <c r="BA8" s="322"/>
      <c r="BE8" s="111"/>
      <c r="BF8" s="111"/>
      <c r="BG8" s="111"/>
      <c r="BH8" s="111"/>
      <c r="BI8" s="112"/>
      <c r="BJ8" s="112"/>
      <c r="BK8" s="112"/>
      <c r="BL8" s="112"/>
      <c r="BM8" s="112"/>
      <c r="BN8" s="112"/>
      <c r="BO8" s="112"/>
      <c r="BP8" s="112"/>
      <c r="BQ8" s="112"/>
      <c r="BR8" s="113"/>
    </row>
    <row r="9" spans="2:79" s="110" customFormat="1" ht="15" customHeight="1" thickBot="1">
      <c r="B9" s="113"/>
      <c r="C9" s="113"/>
      <c r="D9" s="113"/>
      <c r="E9" s="113"/>
      <c r="F9" s="114"/>
      <c r="G9" s="115"/>
      <c r="H9" s="113"/>
      <c r="I9" s="113"/>
      <c r="J9" s="113"/>
      <c r="K9" s="113"/>
      <c r="L9" s="113"/>
      <c r="M9" s="113"/>
      <c r="N9" s="113"/>
      <c r="O9" s="113"/>
      <c r="BE9" s="116"/>
      <c r="BF9" s="116"/>
      <c r="BG9" s="116"/>
      <c r="BH9" s="116"/>
      <c r="BI9" s="116"/>
      <c r="BJ9" s="116"/>
      <c r="BK9" s="116"/>
      <c r="BL9" s="116"/>
      <c r="BM9" s="116"/>
      <c r="BN9" s="116"/>
      <c r="BO9" s="116"/>
      <c r="BP9" s="116"/>
      <c r="BQ9" s="116"/>
    </row>
    <row r="10" spans="2:79" ht="11.25" customHeight="1">
      <c r="B10" s="323" t="s">
        <v>493</v>
      </c>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5"/>
      <c r="BI10" s="111"/>
      <c r="BJ10" s="111"/>
      <c r="BK10" s="111"/>
      <c r="BL10" s="111"/>
      <c r="BM10" s="111"/>
      <c r="BN10" s="111"/>
      <c r="BO10" s="111"/>
      <c r="BP10" s="111"/>
      <c r="BQ10" s="111"/>
      <c r="BT10" s="329"/>
      <c r="BU10" s="329"/>
      <c r="BV10" s="329"/>
      <c r="BW10" s="329"/>
      <c r="BX10" s="329"/>
      <c r="BY10" s="110"/>
      <c r="BZ10" s="104"/>
      <c r="CA10" s="104"/>
    </row>
    <row r="11" spans="2:79" ht="11.25" customHeight="1">
      <c r="B11" s="326"/>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8"/>
      <c r="BD11" s="330" t="s">
        <v>638</v>
      </c>
      <c r="BE11" s="330"/>
      <c r="BF11" s="330"/>
      <c r="BG11" s="330"/>
      <c r="BH11" s="117"/>
      <c r="BI11" s="117"/>
      <c r="BJ11" s="117"/>
      <c r="BK11" s="117"/>
      <c r="BL11" s="111"/>
      <c r="BM11" s="111"/>
      <c r="BN11" s="111"/>
      <c r="BO11" s="111"/>
      <c r="BP11" s="111"/>
      <c r="BQ11" s="111"/>
      <c r="BY11" s="104"/>
      <c r="BZ11" s="104"/>
      <c r="CA11" s="104"/>
    </row>
    <row r="12" spans="2:79" ht="11.25" customHeight="1">
      <c r="B12" s="326"/>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8"/>
      <c r="BD12" s="330"/>
      <c r="BE12" s="330"/>
      <c r="BF12" s="330"/>
      <c r="BG12" s="330"/>
      <c r="BH12" s="117"/>
      <c r="BI12" s="117"/>
      <c r="BJ12" s="117"/>
      <c r="BK12" s="117"/>
      <c r="BL12" s="116"/>
      <c r="BM12" s="116"/>
      <c r="BN12" s="116"/>
      <c r="BO12" s="116"/>
      <c r="BP12" s="116"/>
      <c r="BQ12" s="116"/>
      <c r="BY12" s="110"/>
      <c r="BZ12" s="104"/>
      <c r="CA12" s="104"/>
    </row>
    <row r="13" spans="2:79" s="122" customFormat="1" ht="1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331" t="s">
        <v>18</v>
      </c>
      <c r="AI13" s="331"/>
      <c r="AJ13" s="331"/>
      <c r="AK13" s="332">
        <v>8</v>
      </c>
      <c r="AL13" s="332"/>
      <c r="AM13" s="332"/>
      <c r="AN13" s="331" t="s">
        <v>15</v>
      </c>
      <c r="AO13" s="331"/>
      <c r="AP13" s="332">
        <v>4</v>
      </c>
      <c r="AQ13" s="332"/>
      <c r="AR13" s="332"/>
      <c r="AS13" s="331" t="s">
        <v>16</v>
      </c>
      <c r="AT13" s="331"/>
      <c r="AU13" s="332">
        <v>1</v>
      </c>
      <c r="AV13" s="332"/>
      <c r="AW13" s="332"/>
      <c r="AX13" s="331" t="s">
        <v>17</v>
      </c>
      <c r="AY13" s="331"/>
      <c r="AZ13" s="120"/>
      <c r="BA13" s="121"/>
      <c r="BD13" s="333">
        <f ca="1">YEAR(TODAY())-2018</f>
        <v>8</v>
      </c>
      <c r="BE13" s="333"/>
      <c r="BF13" s="123">
        <f ca="1">MONTH(TODAY())</f>
        <v>1</v>
      </c>
      <c r="BG13" s="124">
        <f ca="1">DAY(TODAY())</f>
        <v>5</v>
      </c>
      <c r="BH13" s="123"/>
      <c r="BJ13" s="124"/>
      <c r="BK13" s="124"/>
      <c r="BL13" s="124"/>
      <c r="BY13" s="104"/>
      <c r="BZ13" s="104"/>
      <c r="CA13" s="104"/>
    </row>
    <row r="14" spans="2:79" s="122" customFormat="1" ht="6.75" customHeight="1">
      <c r="B14" s="125"/>
      <c r="AH14" s="126"/>
      <c r="AI14" s="126"/>
      <c r="AJ14" s="126"/>
      <c r="AK14" s="126"/>
      <c r="AL14" s="126"/>
      <c r="AM14" s="126"/>
      <c r="AN14" s="126"/>
      <c r="AO14" s="126"/>
      <c r="AP14" s="126"/>
      <c r="AQ14" s="126"/>
      <c r="AR14" s="126"/>
      <c r="AS14" s="126"/>
      <c r="AT14" s="126"/>
      <c r="AU14" s="126"/>
      <c r="AV14" s="126"/>
      <c r="AW14" s="126"/>
      <c r="AX14" s="126"/>
      <c r="AY14" s="120"/>
      <c r="AZ14" s="120"/>
      <c r="BA14" s="121"/>
      <c r="BY14" s="110"/>
      <c r="BZ14" s="104"/>
      <c r="CA14" s="104"/>
    </row>
    <row r="15" spans="2:79" s="122" customFormat="1" ht="11.25" customHeight="1">
      <c r="B15" s="125"/>
      <c r="C15" s="334" t="s">
        <v>7</v>
      </c>
      <c r="D15" s="334"/>
      <c r="E15" s="334"/>
      <c r="F15" s="334"/>
      <c r="G15" s="334"/>
      <c r="H15" s="334"/>
      <c r="I15" s="334"/>
      <c r="J15" s="334"/>
      <c r="K15" s="334"/>
      <c r="L15" s="334"/>
      <c r="M15" s="334"/>
      <c r="N15" s="334"/>
      <c r="O15" s="334"/>
      <c r="P15" s="334"/>
      <c r="Q15" s="334"/>
      <c r="R15" s="334"/>
      <c r="S15" s="334"/>
      <c r="T15" s="334"/>
      <c r="U15" s="334"/>
      <c r="V15" s="334"/>
      <c r="W15" s="334"/>
      <c r="X15" s="334"/>
      <c r="AI15" s="127"/>
      <c r="AJ15" s="127"/>
      <c r="AK15" s="127"/>
      <c r="AL15" s="127"/>
      <c r="AM15" s="127"/>
      <c r="AN15" s="127"/>
      <c r="AO15" s="127"/>
      <c r="AP15" s="127"/>
      <c r="AQ15" s="127"/>
      <c r="AR15" s="127"/>
      <c r="AS15" s="127"/>
      <c r="AT15" s="127"/>
      <c r="AU15" s="127"/>
      <c r="AV15" s="127"/>
      <c r="AW15" s="127"/>
      <c r="AX15" s="127"/>
      <c r="AY15" s="127"/>
      <c r="AZ15" s="127"/>
      <c r="BA15" s="128"/>
      <c r="BY15" s="104"/>
      <c r="BZ15" s="104"/>
      <c r="CA15" s="104"/>
    </row>
    <row r="16" spans="2:79" s="122" customFormat="1" ht="11.25" customHeight="1">
      <c r="B16" s="125"/>
      <c r="C16" s="334"/>
      <c r="D16" s="334"/>
      <c r="E16" s="334"/>
      <c r="F16" s="334"/>
      <c r="G16" s="334"/>
      <c r="H16" s="334"/>
      <c r="I16" s="334"/>
      <c r="J16" s="334"/>
      <c r="K16" s="334"/>
      <c r="L16" s="334"/>
      <c r="M16" s="334"/>
      <c r="N16" s="334"/>
      <c r="O16" s="334"/>
      <c r="P16" s="334"/>
      <c r="Q16" s="334"/>
      <c r="R16" s="334"/>
      <c r="S16" s="334"/>
      <c r="T16" s="334"/>
      <c r="U16" s="334"/>
      <c r="V16" s="334"/>
      <c r="W16" s="334"/>
      <c r="X16" s="334"/>
      <c r="AD16" s="119"/>
      <c r="AE16" s="119"/>
      <c r="AF16" s="119"/>
      <c r="AG16" s="119"/>
      <c r="AH16" s="119"/>
      <c r="AI16" s="335" t="s">
        <v>1</v>
      </c>
      <c r="AJ16" s="335"/>
      <c r="AK16" s="335"/>
      <c r="AL16" s="336" t="s">
        <v>212</v>
      </c>
      <c r="AM16" s="336"/>
      <c r="AN16" s="336"/>
      <c r="AO16" s="336"/>
      <c r="AP16" s="336"/>
      <c r="AQ16" s="336"/>
      <c r="AR16" s="336"/>
      <c r="AS16" s="336"/>
      <c r="AT16" s="336"/>
      <c r="AU16" s="336"/>
      <c r="AV16" s="336"/>
      <c r="AW16" s="336"/>
      <c r="AX16" s="336"/>
      <c r="AY16" s="336"/>
      <c r="AZ16" s="336"/>
      <c r="BA16" s="129"/>
      <c r="BY16" s="110"/>
      <c r="BZ16" s="104"/>
      <c r="CA16" s="104"/>
    </row>
    <row r="17" spans="2:79" s="122" customFormat="1" ht="11.25" customHeight="1">
      <c r="B17" s="125"/>
      <c r="C17" s="334"/>
      <c r="D17" s="334"/>
      <c r="E17" s="334"/>
      <c r="F17" s="334"/>
      <c r="G17" s="334"/>
      <c r="H17" s="334"/>
      <c r="I17" s="334"/>
      <c r="J17" s="334"/>
      <c r="K17" s="334"/>
      <c r="L17" s="334"/>
      <c r="M17" s="334"/>
      <c r="N17" s="334"/>
      <c r="O17" s="334"/>
      <c r="P17" s="334"/>
      <c r="Q17" s="334"/>
      <c r="R17" s="334"/>
      <c r="S17" s="334"/>
      <c r="T17" s="334"/>
      <c r="U17" s="334"/>
      <c r="V17" s="334"/>
      <c r="W17" s="334"/>
      <c r="X17" s="334"/>
      <c r="Y17" s="130"/>
      <c r="Z17" s="130"/>
      <c r="AA17" s="130"/>
      <c r="AB17" s="130"/>
      <c r="AC17" s="130"/>
      <c r="AD17" s="130"/>
      <c r="AE17" s="130"/>
      <c r="AF17" s="119"/>
      <c r="AG17" s="119"/>
      <c r="AH17" s="119"/>
      <c r="AI17" s="335"/>
      <c r="AJ17" s="335"/>
      <c r="AK17" s="335"/>
      <c r="AL17" s="336"/>
      <c r="AM17" s="336"/>
      <c r="AN17" s="336"/>
      <c r="AO17" s="336"/>
      <c r="AP17" s="336"/>
      <c r="AQ17" s="336"/>
      <c r="AR17" s="336"/>
      <c r="AS17" s="336"/>
      <c r="AT17" s="336"/>
      <c r="AU17" s="336"/>
      <c r="AV17" s="336"/>
      <c r="AW17" s="336"/>
      <c r="AX17" s="336"/>
      <c r="AY17" s="336"/>
      <c r="AZ17" s="336"/>
      <c r="BA17" s="129"/>
      <c r="BY17" s="104"/>
      <c r="BZ17" s="104"/>
      <c r="CA17" s="104"/>
    </row>
    <row r="18" spans="2:79" s="122" customFormat="1" ht="11.25" customHeight="1">
      <c r="B18" s="125"/>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1"/>
      <c r="AC18" s="131"/>
      <c r="AD18" s="337" t="s">
        <v>5</v>
      </c>
      <c r="AE18" s="337"/>
      <c r="AF18" s="337"/>
      <c r="AG18" s="337"/>
      <c r="AH18" s="337"/>
      <c r="AI18" s="337"/>
      <c r="AJ18" s="339" t="s">
        <v>213</v>
      </c>
      <c r="AK18" s="339"/>
      <c r="AL18" s="339"/>
      <c r="AM18" s="339"/>
      <c r="AN18" s="339"/>
      <c r="AO18" s="339"/>
      <c r="AP18" s="339"/>
      <c r="AQ18" s="339"/>
      <c r="AR18" s="339"/>
      <c r="AS18" s="339"/>
      <c r="AT18" s="339"/>
      <c r="AU18" s="339"/>
      <c r="AV18" s="339"/>
      <c r="AW18" s="339"/>
      <c r="AX18" s="339"/>
      <c r="AY18" s="339"/>
      <c r="AZ18" s="339"/>
      <c r="BA18" s="132"/>
      <c r="BY18" s="110"/>
      <c r="BZ18" s="104"/>
      <c r="CA18" s="104"/>
    </row>
    <row r="19" spans="2:79" s="122" customFormat="1" ht="11.25" customHeight="1">
      <c r="B19" s="125"/>
      <c r="C19" s="341" t="s">
        <v>215</v>
      </c>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127"/>
      <c r="AC19" s="127"/>
      <c r="AD19" s="338"/>
      <c r="AE19" s="338"/>
      <c r="AF19" s="338"/>
      <c r="AG19" s="338"/>
      <c r="AH19" s="338"/>
      <c r="AI19" s="338"/>
      <c r="AJ19" s="340"/>
      <c r="AK19" s="340"/>
      <c r="AL19" s="340"/>
      <c r="AM19" s="340"/>
      <c r="AN19" s="340"/>
      <c r="AO19" s="340"/>
      <c r="AP19" s="340"/>
      <c r="AQ19" s="340"/>
      <c r="AR19" s="340"/>
      <c r="AS19" s="340"/>
      <c r="AT19" s="340"/>
      <c r="AU19" s="340"/>
      <c r="AV19" s="340"/>
      <c r="AW19" s="340"/>
      <c r="AX19" s="340"/>
      <c r="AY19" s="340"/>
      <c r="AZ19" s="340"/>
      <c r="BA19" s="132"/>
      <c r="BY19" s="104"/>
      <c r="BZ19" s="104"/>
      <c r="CA19" s="104"/>
    </row>
    <row r="20" spans="2:79" s="122" customFormat="1" ht="11.25" customHeight="1">
      <c r="B20" s="125"/>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133"/>
      <c r="AC20" s="133"/>
      <c r="AD20" s="343" t="s">
        <v>2</v>
      </c>
      <c r="AE20" s="343"/>
      <c r="AF20" s="343"/>
      <c r="AG20" s="343"/>
      <c r="AH20" s="343"/>
      <c r="AI20" s="343"/>
      <c r="AJ20" s="344" t="s">
        <v>216</v>
      </c>
      <c r="AK20" s="344"/>
      <c r="AL20" s="344"/>
      <c r="AM20" s="344"/>
      <c r="AN20" s="344"/>
      <c r="AO20" s="344"/>
      <c r="AP20" s="344"/>
      <c r="AQ20" s="344"/>
      <c r="AR20" s="344"/>
      <c r="AS20" s="344"/>
      <c r="AT20" s="344"/>
      <c r="AU20" s="344"/>
      <c r="AV20" s="344"/>
      <c r="AW20" s="344"/>
      <c r="AX20" s="344"/>
      <c r="AY20" s="344"/>
      <c r="AZ20" s="344"/>
      <c r="BA20" s="132"/>
      <c r="BY20" s="110"/>
      <c r="BZ20" s="104"/>
      <c r="CA20" s="104"/>
    </row>
    <row r="21" spans="2:79" s="122" customFormat="1" ht="11.25" customHeight="1">
      <c r="B21" s="125"/>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133"/>
      <c r="AC21" s="133"/>
      <c r="AD21" s="338"/>
      <c r="AE21" s="338"/>
      <c r="AF21" s="338"/>
      <c r="AG21" s="338"/>
      <c r="AH21" s="338"/>
      <c r="AI21" s="338"/>
      <c r="AJ21" s="345"/>
      <c r="AK21" s="345"/>
      <c r="AL21" s="345"/>
      <c r="AM21" s="345"/>
      <c r="AN21" s="345"/>
      <c r="AO21" s="345"/>
      <c r="AP21" s="345"/>
      <c r="AQ21" s="345"/>
      <c r="AR21" s="345"/>
      <c r="AS21" s="345"/>
      <c r="AT21" s="345"/>
      <c r="AU21" s="345"/>
      <c r="AV21" s="345"/>
      <c r="AW21" s="345"/>
      <c r="AX21" s="345"/>
      <c r="AY21" s="345"/>
      <c r="AZ21" s="345"/>
      <c r="BA21" s="132"/>
      <c r="BY21" s="104"/>
      <c r="BZ21" s="104"/>
      <c r="CA21" s="104"/>
    </row>
    <row r="22" spans="2:79" s="122" customFormat="1" ht="11.25" customHeight="1">
      <c r="B22" s="125"/>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D22" s="343" t="s">
        <v>3</v>
      </c>
      <c r="AE22" s="343"/>
      <c r="AF22" s="343"/>
      <c r="AG22" s="343"/>
      <c r="AH22" s="343"/>
      <c r="AI22" s="343"/>
      <c r="AJ22" s="339" t="s">
        <v>214</v>
      </c>
      <c r="AK22" s="339"/>
      <c r="AL22" s="339"/>
      <c r="AM22" s="339"/>
      <c r="AN22" s="339"/>
      <c r="AO22" s="339"/>
      <c r="AP22" s="339"/>
      <c r="AQ22" s="339"/>
      <c r="AR22" s="339"/>
      <c r="AS22" s="339"/>
      <c r="AT22" s="339"/>
      <c r="AU22" s="339"/>
      <c r="AV22" s="339"/>
      <c r="AW22" s="339"/>
      <c r="AX22" s="339"/>
      <c r="AY22" s="339"/>
      <c r="AZ22" s="339"/>
      <c r="BA22" s="132"/>
      <c r="BY22" s="110"/>
      <c r="BZ22" s="104"/>
      <c r="CA22" s="104"/>
    </row>
    <row r="23" spans="2:79" s="122" customFormat="1" ht="11.25" customHeight="1">
      <c r="B23" s="125"/>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D23" s="338"/>
      <c r="AE23" s="338"/>
      <c r="AF23" s="338"/>
      <c r="AG23" s="338"/>
      <c r="AH23" s="338"/>
      <c r="AI23" s="338"/>
      <c r="AJ23" s="340"/>
      <c r="AK23" s="340"/>
      <c r="AL23" s="340"/>
      <c r="AM23" s="340"/>
      <c r="AN23" s="340"/>
      <c r="AO23" s="340"/>
      <c r="AP23" s="340"/>
      <c r="AQ23" s="340"/>
      <c r="AR23" s="340"/>
      <c r="AS23" s="340"/>
      <c r="AT23" s="340"/>
      <c r="AU23" s="340"/>
      <c r="AV23" s="340"/>
      <c r="AW23" s="340"/>
      <c r="AX23" s="340"/>
      <c r="AY23" s="340"/>
      <c r="AZ23" s="340"/>
      <c r="BA23" s="132"/>
      <c r="BY23" s="104"/>
      <c r="BZ23" s="104"/>
      <c r="CA23" s="104"/>
    </row>
    <row r="24" spans="2:79" s="122" customFormat="1" ht="11.25" customHeight="1">
      <c r="B24" s="125"/>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D24" s="343" t="s">
        <v>6</v>
      </c>
      <c r="AE24" s="343"/>
      <c r="AF24" s="343"/>
      <c r="AG24" s="343"/>
      <c r="AH24" s="343"/>
      <c r="AI24" s="343"/>
      <c r="AJ24" s="354" t="s">
        <v>626</v>
      </c>
      <c r="AK24" s="354"/>
      <c r="AL24" s="354"/>
      <c r="AM24" s="354"/>
      <c r="AN24" s="354"/>
      <c r="AO24" s="354"/>
      <c r="AP24" s="354"/>
      <c r="AQ24" s="354"/>
      <c r="AR24" s="354"/>
      <c r="AS24" s="354"/>
      <c r="AT24" s="354"/>
      <c r="AU24" s="354"/>
      <c r="AV24" s="354"/>
      <c r="AW24" s="354"/>
      <c r="AX24" s="354"/>
      <c r="AY24" s="354"/>
      <c r="AZ24" s="354"/>
      <c r="BA24" s="132"/>
      <c r="BY24" s="110"/>
      <c r="BZ24" s="104"/>
      <c r="CA24" s="104"/>
    </row>
    <row r="25" spans="2:79" s="122" customFormat="1" ht="11.25" customHeight="1">
      <c r="B25" s="125"/>
      <c r="C25" s="359" t="s">
        <v>595</v>
      </c>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D25" s="338"/>
      <c r="AE25" s="338"/>
      <c r="AF25" s="338"/>
      <c r="AG25" s="338"/>
      <c r="AH25" s="338"/>
      <c r="AI25" s="338"/>
      <c r="AJ25" s="355"/>
      <c r="AK25" s="355"/>
      <c r="AL25" s="355"/>
      <c r="AM25" s="355"/>
      <c r="AN25" s="355"/>
      <c r="AO25" s="355"/>
      <c r="AP25" s="355"/>
      <c r="AQ25" s="355"/>
      <c r="AR25" s="355"/>
      <c r="AS25" s="355"/>
      <c r="AT25" s="355"/>
      <c r="AU25" s="355"/>
      <c r="AV25" s="355"/>
      <c r="AW25" s="355"/>
      <c r="AX25" s="355"/>
      <c r="AY25" s="355"/>
      <c r="AZ25" s="355"/>
      <c r="BA25" s="132"/>
      <c r="BY25" s="104"/>
      <c r="BZ25" s="104"/>
      <c r="CA25" s="104"/>
    </row>
    <row r="26" spans="2:79" s="122" customFormat="1" ht="6.75" customHeight="1">
      <c r="B26" s="125"/>
      <c r="BA26" s="132"/>
      <c r="BY26" s="110"/>
      <c r="BZ26" s="104"/>
      <c r="CA26" s="104"/>
    </row>
    <row r="27" spans="2:79" s="122" customFormat="1" ht="11.25" customHeight="1">
      <c r="B27" s="125"/>
      <c r="C27" s="356" t="s">
        <v>494</v>
      </c>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132"/>
      <c r="BY27" s="104"/>
      <c r="BZ27" s="104"/>
      <c r="CA27" s="104"/>
    </row>
    <row r="28" spans="2:79" s="122" customFormat="1" ht="11.25" customHeight="1">
      <c r="B28" s="125"/>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128"/>
      <c r="BY28" s="110"/>
      <c r="BZ28" s="104"/>
      <c r="CA28" s="104"/>
    </row>
    <row r="29" spans="2:79" s="122" customFormat="1" ht="6" customHeight="1">
      <c r="B29" s="125"/>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8"/>
      <c r="BY29" s="104"/>
      <c r="BZ29" s="104"/>
      <c r="CA29" s="104"/>
    </row>
    <row r="30" spans="2:79" s="122" customFormat="1" ht="20.100000000000001" customHeight="1">
      <c r="B30" s="125"/>
      <c r="C30" s="347" t="s">
        <v>495</v>
      </c>
      <c r="D30" s="347"/>
      <c r="E30" s="347"/>
      <c r="F30" s="347"/>
      <c r="G30" s="347"/>
      <c r="H30" s="347"/>
      <c r="I30" s="347"/>
      <c r="J30" s="347"/>
      <c r="K30" s="347"/>
      <c r="L30" s="347"/>
      <c r="M30" s="347"/>
      <c r="N30" s="347"/>
      <c r="O30" s="347"/>
      <c r="P30" s="347"/>
      <c r="Q30" s="347"/>
      <c r="R30" s="347"/>
      <c r="S30" s="347"/>
      <c r="T30" s="347"/>
      <c r="U30" s="347"/>
      <c r="V30" s="347"/>
      <c r="W30" s="357" t="str">
        <f>試験項目一覧!N185</f>
        <v/>
      </c>
      <c r="X30" s="357"/>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c r="AU30" s="357"/>
      <c r="AV30" s="357"/>
      <c r="AW30" s="357"/>
      <c r="AX30" s="357"/>
      <c r="AY30" s="357"/>
      <c r="AZ30" s="357"/>
      <c r="BA30" s="128"/>
      <c r="BD30" s="346" t="s">
        <v>492</v>
      </c>
      <c r="BE30" s="346"/>
      <c r="BF30" s="346"/>
      <c r="BG30" s="346"/>
      <c r="BH30" s="346"/>
      <c r="BI30" s="346"/>
      <c r="BJ30" s="346"/>
      <c r="BK30" s="346"/>
      <c r="BL30" s="346"/>
      <c r="BM30" s="346"/>
      <c r="BN30" s="346"/>
      <c r="BO30" s="346"/>
      <c r="BP30" s="346"/>
      <c r="BQ30" s="346"/>
      <c r="BR30" s="346"/>
      <c r="BS30" s="346"/>
      <c r="BT30" s="346"/>
      <c r="BU30" s="346"/>
      <c r="BV30" s="346"/>
      <c r="BW30" s="346"/>
      <c r="BY30" s="110"/>
      <c r="BZ30" s="104"/>
      <c r="CA30" s="104"/>
    </row>
    <row r="31" spans="2:79" s="122" customFormat="1" ht="20.100000000000001" customHeight="1">
      <c r="B31" s="135"/>
      <c r="C31" s="347"/>
      <c r="D31" s="347"/>
      <c r="E31" s="347"/>
      <c r="F31" s="347"/>
      <c r="G31" s="347"/>
      <c r="H31" s="347"/>
      <c r="I31" s="347"/>
      <c r="J31" s="347"/>
      <c r="K31" s="347"/>
      <c r="L31" s="347"/>
      <c r="M31" s="347"/>
      <c r="N31" s="347"/>
      <c r="O31" s="347"/>
      <c r="P31" s="347"/>
      <c r="Q31" s="347"/>
      <c r="R31" s="347"/>
      <c r="S31" s="347"/>
      <c r="T31" s="347"/>
      <c r="U31" s="347"/>
      <c r="V31" s="347"/>
      <c r="W31" s="358"/>
      <c r="X31" s="358"/>
      <c r="Y31" s="358"/>
      <c r="Z31" s="358"/>
      <c r="AA31" s="358"/>
      <c r="AB31" s="358"/>
      <c r="AC31" s="358"/>
      <c r="AD31" s="358"/>
      <c r="AE31" s="358"/>
      <c r="AF31" s="358"/>
      <c r="AG31" s="358"/>
      <c r="AH31" s="358"/>
      <c r="AI31" s="358"/>
      <c r="AJ31" s="358"/>
      <c r="AK31" s="358"/>
      <c r="AL31" s="358"/>
      <c r="AM31" s="358"/>
      <c r="AN31" s="358"/>
      <c r="AO31" s="358"/>
      <c r="AP31" s="358"/>
      <c r="AQ31" s="358"/>
      <c r="AR31" s="358"/>
      <c r="AS31" s="358"/>
      <c r="AT31" s="358"/>
      <c r="AU31" s="358"/>
      <c r="AV31" s="358"/>
      <c r="AW31" s="358"/>
      <c r="AX31" s="358"/>
      <c r="AY31" s="358"/>
      <c r="AZ31" s="358"/>
      <c r="BA31" s="128"/>
      <c r="BD31" s="346"/>
      <c r="BE31" s="346"/>
      <c r="BF31" s="346"/>
      <c r="BG31" s="346"/>
      <c r="BH31" s="346"/>
      <c r="BI31" s="346"/>
      <c r="BJ31" s="346"/>
      <c r="BK31" s="346"/>
      <c r="BL31" s="346"/>
      <c r="BM31" s="346"/>
      <c r="BN31" s="346"/>
      <c r="BO31" s="346"/>
      <c r="BP31" s="346"/>
      <c r="BQ31" s="346"/>
      <c r="BR31" s="346"/>
      <c r="BS31" s="346"/>
      <c r="BT31" s="346"/>
      <c r="BU31" s="346"/>
      <c r="BV31" s="346"/>
      <c r="BW31" s="346"/>
      <c r="BY31" s="104"/>
      <c r="BZ31" s="104"/>
      <c r="CA31" s="104"/>
    </row>
    <row r="32" spans="2:79" s="122" customFormat="1" ht="6.75" customHeight="1">
      <c r="B32" s="135"/>
      <c r="C32" s="134"/>
      <c r="D32" s="134"/>
      <c r="E32" s="134"/>
      <c r="F32" s="134"/>
      <c r="G32" s="134"/>
      <c r="H32" s="134"/>
      <c r="I32" s="134"/>
      <c r="J32" s="134"/>
      <c r="K32" s="134"/>
      <c r="L32" s="134"/>
      <c r="M32" s="131"/>
      <c r="N32" s="131"/>
      <c r="O32" s="131"/>
      <c r="P32" s="131"/>
      <c r="Q32" s="131"/>
      <c r="R32" s="131"/>
      <c r="S32" s="131"/>
      <c r="T32" s="131"/>
      <c r="U32" s="131"/>
      <c r="V32" s="131"/>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8"/>
      <c r="BD32" s="346"/>
      <c r="BE32" s="346"/>
      <c r="BF32" s="346"/>
      <c r="BG32" s="346"/>
      <c r="BH32" s="346"/>
      <c r="BI32" s="346"/>
      <c r="BJ32" s="346"/>
      <c r="BK32" s="346"/>
      <c r="BL32" s="346"/>
      <c r="BM32" s="346"/>
      <c r="BN32" s="346"/>
      <c r="BO32" s="346"/>
      <c r="BP32" s="346"/>
      <c r="BQ32" s="346"/>
      <c r="BR32" s="346"/>
      <c r="BS32" s="346"/>
      <c r="BT32" s="346"/>
      <c r="BU32" s="346"/>
      <c r="BV32" s="346"/>
      <c r="BW32" s="346"/>
      <c r="BY32" s="110"/>
      <c r="BZ32" s="104"/>
      <c r="CA32" s="104"/>
    </row>
    <row r="33" spans="2:79" s="122" customFormat="1" ht="9.9" customHeight="1">
      <c r="B33" s="135"/>
      <c r="C33" s="347" t="s">
        <v>496</v>
      </c>
      <c r="D33" s="347"/>
      <c r="E33" s="347"/>
      <c r="F33" s="347"/>
      <c r="G33" s="347"/>
      <c r="H33" s="347"/>
      <c r="I33" s="347"/>
      <c r="J33" s="347"/>
      <c r="K33" s="347"/>
      <c r="L33" s="347"/>
      <c r="M33" s="347"/>
      <c r="N33" s="347"/>
      <c r="O33" s="347"/>
      <c r="P33" s="347"/>
      <c r="Q33" s="347"/>
      <c r="R33" s="347"/>
      <c r="S33" s="347"/>
      <c r="T33" s="347"/>
      <c r="U33" s="347"/>
      <c r="V33" s="347"/>
      <c r="W33" s="348" t="s">
        <v>19</v>
      </c>
      <c r="X33" s="348"/>
      <c r="Y33" s="348"/>
      <c r="Z33" s="348"/>
      <c r="AA33" s="348"/>
      <c r="AB33" s="348"/>
      <c r="AC33" s="348"/>
      <c r="AD33" s="348"/>
      <c r="AE33" s="348"/>
      <c r="AF33" s="348"/>
      <c r="AG33" s="348"/>
      <c r="AH33" s="348"/>
      <c r="AI33" s="350"/>
      <c r="AJ33" s="350"/>
      <c r="AK33" s="350"/>
      <c r="AL33" s="350"/>
      <c r="AM33" s="350"/>
      <c r="AN33" s="350"/>
      <c r="AO33" s="350"/>
      <c r="AP33" s="350"/>
      <c r="AQ33" s="350"/>
      <c r="AR33" s="350"/>
      <c r="AS33" s="350"/>
      <c r="AT33" s="350"/>
      <c r="AU33" s="350"/>
      <c r="AV33" s="350"/>
      <c r="AW33" s="350"/>
      <c r="AX33" s="350"/>
      <c r="AY33" s="350"/>
      <c r="AZ33" s="350"/>
      <c r="BA33" s="137"/>
      <c r="BB33" s="138"/>
      <c r="BC33" s="138"/>
      <c r="BD33" s="139"/>
      <c r="BE33" s="138"/>
      <c r="BF33" s="138"/>
      <c r="BG33" s="138"/>
      <c r="BH33" s="138"/>
      <c r="BI33" s="138"/>
      <c r="BJ33" s="138"/>
      <c r="BY33" s="104"/>
      <c r="BZ33" s="104"/>
      <c r="CA33" s="104"/>
    </row>
    <row r="34" spans="2:79" s="122" customFormat="1" ht="9.9" customHeight="1">
      <c r="B34" s="135"/>
      <c r="C34" s="347"/>
      <c r="D34" s="347"/>
      <c r="E34" s="347"/>
      <c r="F34" s="347"/>
      <c r="G34" s="347"/>
      <c r="H34" s="347"/>
      <c r="I34" s="347"/>
      <c r="J34" s="347"/>
      <c r="K34" s="347"/>
      <c r="L34" s="347"/>
      <c r="M34" s="347"/>
      <c r="N34" s="347"/>
      <c r="O34" s="347"/>
      <c r="P34" s="347"/>
      <c r="Q34" s="347"/>
      <c r="R34" s="347"/>
      <c r="S34" s="347"/>
      <c r="T34" s="347"/>
      <c r="U34" s="347"/>
      <c r="V34" s="347"/>
      <c r="W34" s="349"/>
      <c r="X34" s="349"/>
      <c r="Y34" s="349"/>
      <c r="Z34" s="349"/>
      <c r="AA34" s="349"/>
      <c r="AB34" s="349"/>
      <c r="AC34" s="349"/>
      <c r="AD34" s="349"/>
      <c r="AE34" s="349"/>
      <c r="AF34" s="349"/>
      <c r="AG34" s="349"/>
      <c r="AH34" s="349"/>
      <c r="AI34" s="351"/>
      <c r="AJ34" s="351"/>
      <c r="AK34" s="351"/>
      <c r="AL34" s="351"/>
      <c r="AM34" s="351"/>
      <c r="AN34" s="351"/>
      <c r="AO34" s="351"/>
      <c r="AP34" s="351"/>
      <c r="AQ34" s="351"/>
      <c r="AR34" s="351"/>
      <c r="AS34" s="351"/>
      <c r="AT34" s="351"/>
      <c r="AU34" s="351"/>
      <c r="AV34" s="351"/>
      <c r="AW34" s="351"/>
      <c r="AX34" s="351"/>
      <c r="AY34" s="351"/>
      <c r="AZ34" s="351"/>
      <c r="BA34" s="140"/>
      <c r="BB34" s="138"/>
      <c r="BC34" s="138"/>
      <c r="BD34" s="139"/>
      <c r="BE34" s="138"/>
      <c r="BF34" s="138"/>
      <c r="BG34" s="138"/>
      <c r="BH34" s="138"/>
      <c r="BI34" s="138"/>
      <c r="BJ34" s="138"/>
      <c r="BY34" s="110"/>
      <c r="BZ34" s="104"/>
      <c r="CA34" s="104"/>
    </row>
    <row r="35" spans="2:79" s="122" customFormat="1" ht="6.75" customHeight="1">
      <c r="B35" s="135"/>
      <c r="C35" s="134"/>
      <c r="D35" s="134"/>
      <c r="E35" s="134"/>
      <c r="F35" s="134"/>
      <c r="G35" s="134"/>
      <c r="H35" s="134"/>
      <c r="I35" s="134"/>
      <c r="J35" s="134"/>
      <c r="K35" s="134"/>
      <c r="L35" s="134"/>
      <c r="M35" s="131"/>
      <c r="N35" s="131"/>
      <c r="O35" s="131"/>
      <c r="P35" s="131"/>
      <c r="Q35" s="131"/>
      <c r="R35" s="131"/>
      <c r="S35" s="131"/>
      <c r="T35" s="131"/>
      <c r="U35" s="131"/>
      <c r="V35" s="131"/>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8"/>
      <c r="BD35" s="139"/>
      <c r="BY35" s="104"/>
      <c r="BZ35" s="104"/>
      <c r="CA35" s="104"/>
    </row>
    <row r="36" spans="2:79" s="122" customFormat="1" ht="9.9" customHeight="1">
      <c r="B36" s="135"/>
      <c r="C36" s="347" t="s">
        <v>497</v>
      </c>
      <c r="D36" s="347"/>
      <c r="E36" s="347"/>
      <c r="F36" s="347"/>
      <c r="G36" s="347"/>
      <c r="H36" s="347"/>
      <c r="I36" s="347"/>
      <c r="J36" s="347"/>
      <c r="K36" s="347"/>
      <c r="L36" s="347"/>
      <c r="M36" s="347"/>
      <c r="N36" s="347"/>
      <c r="O36" s="347"/>
      <c r="P36" s="347"/>
      <c r="Q36" s="347"/>
      <c r="R36" s="347"/>
      <c r="S36" s="347"/>
      <c r="T36" s="347"/>
      <c r="U36" s="347"/>
      <c r="V36" s="347"/>
      <c r="W36" s="352" t="s">
        <v>517</v>
      </c>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2"/>
      <c r="AX36" s="352"/>
      <c r="AY36" s="352"/>
      <c r="AZ36" s="352"/>
      <c r="BA36" s="128"/>
      <c r="BD36" s="139"/>
      <c r="BY36" s="110"/>
      <c r="BZ36" s="104"/>
      <c r="CA36" s="104"/>
    </row>
    <row r="37" spans="2:79" s="122" customFormat="1" ht="9.9" customHeight="1">
      <c r="B37" s="135"/>
      <c r="C37" s="347"/>
      <c r="D37" s="347"/>
      <c r="E37" s="347"/>
      <c r="F37" s="347"/>
      <c r="G37" s="347"/>
      <c r="H37" s="347"/>
      <c r="I37" s="347"/>
      <c r="J37" s="347"/>
      <c r="K37" s="347"/>
      <c r="L37" s="347"/>
      <c r="M37" s="347"/>
      <c r="N37" s="347"/>
      <c r="O37" s="347"/>
      <c r="P37" s="347"/>
      <c r="Q37" s="347"/>
      <c r="R37" s="347"/>
      <c r="S37" s="347"/>
      <c r="T37" s="347"/>
      <c r="U37" s="347"/>
      <c r="V37" s="347"/>
      <c r="W37" s="353"/>
      <c r="X37" s="353"/>
      <c r="Y37" s="353"/>
      <c r="Z37" s="353"/>
      <c r="AA37" s="353"/>
      <c r="AB37" s="353"/>
      <c r="AC37" s="353"/>
      <c r="AD37" s="353"/>
      <c r="AE37" s="353"/>
      <c r="AF37" s="353"/>
      <c r="AG37" s="353"/>
      <c r="AH37" s="353"/>
      <c r="AI37" s="353"/>
      <c r="AJ37" s="353"/>
      <c r="AK37" s="353"/>
      <c r="AL37" s="353"/>
      <c r="AM37" s="353"/>
      <c r="AN37" s="353"/>
      <c r="AO37" s="353"/>
      <c r="AP37" s="353"/>
      <c r="AQ37" s="353"/>
      <c r="AR37" s="353"/>
      <c r="AS37" s="353"/>
      <c r="AT37" s="353"/>
      <c r="AU37" s="353"/>
      <c r="AV37" s="353"/>
      <c r="AW37" s="353"/>
      <c r="AX37" s="353"/>
      <c r="AY37" s="353"/>
      <c r="AZ37" s="353"/>
      <c r="BA37" s="128"/>
      <c r="BD37" s="139"/>
      <c r="BY37" s="104"/>
      <c r="BZ37" s="104"/>
      <c r="CA37" s="104"/>
    </row>
    <row r="38" spans="2:79" s="122" customFormat="1" ht="5.25" customHeight="1">
      <c r="B38" s="135"/>
      <c r="C38" s="134"/>
      <c r="D38" s="134"/>
      <c r="E38" s="134"/>
      <c r="F38" s="134"/>
      <c r="G38" s="134"/>
      <c r="H38" s="134"/>
      <c r="I38" s="134"/>
      <c r="J38" s="134"/>
      <c r="K38" s="134"/>
      <c r="L38" s="134"/>
      <c r="M38" s="131"/>
      <c r="N38" s="131"/>
      <c r="O38" s="131"/>
      <c r="P38" s="131"/>
      <c r="Q38" s="131"/>
      <c r="R38" s="131"/>
      <c r="S38" s="131"/>
      <c r="T38" s="131"/>
      <c r="U38" s="131"/>
      <c r="V38" s="131"/>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8"/>
      <c r="BY38" s="110"/>
      <c r="BZ38" s="104"/>
      <c r="CA38" s="104"/>
    </row>
    <row r="39" spans="2:79" s="122" customFormat="1" ht="9.9" customHeight="1">
      <c r="B39" s="135"/>
      <c r="C39" s="347" t="s">
        <v>499</v>
      </c>
      <c r="D39" s="347"/>
      <c r="E39" s="347"/>
      <c r="F39" s="347"/>
      <c r="G39" s="347"/>
      <c r="H39" s="347"/>
      <c r="I39" s="347"/>
      <c r="J39" s="347"/>
      <c r="K39" s="347"/>
      <c r="L39" s="347"/>
      <c r="M39" s="347"/>
      <c r="N39" s="347"/>
      <c r="O39" s="347"/>
      <c r="P39" s="347"/>
      <c r="Q39" s="347"/>
      <c r="R39" s="347"/>
      <c r="S39" s="347"/>
      <c r="T39" s="347"/>
      <c r="U39" s="347"/>
      <c r="V39" s="347"/>
      <c r="W39" s="352" t="s">
        <v>518</v>
      </c>
      <c r="X39" s="352"/>
      <c r="Y39" s="352"/>
      <c r="Z39" s="352"/>
      <c r="AA39" s="352"/>
      <c r="AB39" s="352"/>
      <c r="AC39" s="352"/>
      <c r="AD39" s="352"/>
      <c r="AE39" s="352"/>
      <c r="AF39" s="352"/>
      <c r="AG39" s="352"/>
      <c r="AH39" s="352"/>
      <c r="AI39" s="352"/>
      <c r="AJ39" s="352"/>
      <c r="AK39" s="352"/>
      <c r="AL39" s="352"/>
      <c r="AM39" s="352"/>
      <c r="AN39" s="352"/>
      <c r="AO39" s="352"/>
      <c r="AP39" s="352"/>
      <c r="AQ39" s="352"/>
      <c r="AR39" s="352"/>
      <c r="AS39" s="352"/>
      <c r="AT39" s="352"/>
      <c r="AU39" s="352"/>
      <c r="AV39" s="352"/>
      <c r="AW39" s="352"/>
      <c r="AX39" s="352"/>
      <c r="AY39" s="352"/>
      <c r="AZ39" s="352"/>
      <c r="BA39" s="141"/>
      <c r="BY39" s="104"/>
      <c r="BZ39" s="104"/>
      <c r="CA39" s="104"/>
    </row>
    <row r="40" spans="2:79" s="122" customFormat="1" ht="9.9" customHeight="1">
      <c r="B40" s="135"/>
      <c r="C40" s="347"/>
      <c r="D40" s="347"/>
      <c r="E40" s="347"/>
      <c r="F40" s="347"/>
      <c r="G40" s="347"/>
      <c r="H40" s="347"/>
      <c r="I40" s="347"/>
      <c r="J40" s="347"/>
      <c r="K40" s="347"/>
      <c r="L40" s="347"/>
      <c r="M40" s="347"/>
      <c r="N40" s="347"/>
      <c r="O40" s="347"/>
      <c r="P40" s="347"/>
      <c r="Q40" s="347"/>
      <c r="R40" s="347"/>
      <c r="S40" s="347"/>
      <c r="T40" s="347"/>
      <c r="U40" s="347"/>
      <c r="V40" s="347"/>
      <c r="W40" s="353"/>
      <c r="X40" s="353"/>
      <c r="Y40" s="353"/>
      <c r="Z40" s="353"/>
      <c r="AA40" s="353"/>
      <c r="AB40" s="353"/>
      <c r="AC40" s="353"/>
      <c r="AD40" s="353"/>
      <c r="AE40" s="353"/>
      <c r="AF40" s="353"/>
      <c r="AG40" s="353"/>
      <c r="AH40" s="353"/>
      <c r="AI40" s="353"/>
      <c r="AJ40" s="353"/>
      <c r="AK40" s="353"/>
      <c r="AL40" s="353"/>
      <c r="AM40" s="353"/>
      <c r="AN40" s="353"/>
      <c r="AO40" s="353"/>
      <c r="AP40" s="353"/>
      <c r="AQ40" s="353"/>
      <c r="AR40" s="353"/>
      <c r="AS40" s="353"/>
      <c r="AT40" s="353"/>
      <c r="AU40" s="353"/>
      <c r="AV40" s="353"/>
      <c r="AW40" s="353"/>
      <c r="AX40" s="353"/>
      <c r="AY40" s="353"/>
      <c r="AZ40" s="353"/>
      <c r="BA40" s="141"/>
      <c r="BY40" s="110"/>
      <c r="BZ40" s="104"/>
      <c r="CA40" s="104"/>
    </row>
    <row r="41" spans="2:79" s="122" customFormat="1" ht="5.25" customHeight="1">
      <c r="B41" s="135"/>
      <c r="C41" s="134"/>
      <c r="D41" s="134"/>
      <c r="E41" s="134"/>
      <c r="F41" s="134"/>
      <c r="G41" s="134"/>
      <c r="H41" s="134"/>
      <c r="I41" s="134"/>
      <c r="J41" s="134"/>
      <c r="K41" s="134"/>
      <c r="L41" s="134"/>
      <c r="M41" s="134"/>
      <c r="N41" s="134"/>
      <c r="O41" s="134"/>
      <c r="P41" s="134"/>
      <c r="Q41" s="134"/>
      <c r="R41" s="134"/>
      <c r="S41" s="134"/>
      <c r="T41" s="134"/>
      <c r="U41" s="134"/>
      <c r="V41" s="134"/>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1"/>
      <c r="BY41" s="110"/>
      <c r="BZ41" s="104"/>
      <c r="CA41" s="104"/>
    </row>
    <row r="42" spans="2:79" s="122" customFormat="1" ht="9.9" customHeight="1">
      <c r="B42" s="135"/>
      <c r="C42" s="347" t="s">
        <v>500</v>
      </c>
      <c r="D42" s="347"/>
      <c r="E42" s="347"/>
      <c r="F42" s="347"/>
      <c r="G42" s="347"/>
      <c r="H42" s="347"/>
      <c r="I42" s="347"/>
      <c r="J42" s="347"/>
      <c r="K42" s="347"/>
      <c r="L42" s="347"/>
      <c r="M42" s="347"/>
      <c r="N42" s="347"/>
      <c r="O42" s="347"/>
      <c r="P42" s="347"/>
      <c r="Q42" s="347"/>
      <c r="R42" s="347"/>
      <c r="S42" s="347"/>
      <c r="T42" s="347"/>
      <c r="U42" s="347"/>
      <c r="V42" s="347"/>
      <c r="W42" s="348" t="s">
        <v>519</v>
      </c>
      <c r="X42" s="348"/>
      <c r="Y42" s="348"/>
      <c r="Z42" s="348"/>
      <c r="AA42" s="138"/>
      <c r="AB42" s="350"/>
      <c r="AC42" s="350"/>
      <c r="AD42" s="350"/>
      <c r="AE42" s="350"/>
      <c r="AF42" s="350"/>
      <c r="AG42" s="350"/>
      <c r="AH42" s="350"/>
      <c r="AI42" s="350"/>
      <c r="AJ42" s="350"/>
      <c r="AK42" s="350"/>
      <c r="AL42" s="350"/>
      <c r="AM42" s="350"/>
      <c r="AN42" s="350"/>
      <c r="AO42" s="350"/>
      <c r="AP42" s="350"/>
      <c r="AQ42" s="350"/>
      <c r="AR42" s="350"/>
      <c r="AS42" s="350"/>
      <c r="AT42" s="350"/>
      <c r="AU42" s="350"/>
      <c r="AV42" s="350"/>
      <c r="AW42" s="350"/>
      <c r="AX42" s="350"/>
      <c r="AY42" s="350"/>
      <c r="AZ42" s="350"/>
      <c r="BA42" s="143"/>
      <c r="BY42" s="104"/>
      <c r="BZ42" s="104"/>
      <c r="CA42" s="104"/>
    </row>
    <row r="43" spans="2:79" s="122" customFormat="1" ht="9.9" customHeight="1">
      <c r="B43" s="135"/>
      <c r="C43" s="347"/>
      <c r="D43" s="347"/>
      <c r="E43" s="347"/>
      <c r="F43" s="347"/>
      <c r="G43" s="347"/>
      <c r="H43" s="347"/>
      <c r="I43" s="347"/>
      <c r="J43" s="347"/>
      <c r="K43" s="347"/>
      <c r="L43" s="347"/>
      <c r="M43" s="347"/>
      <c r="N43" s="347"/>
      <c r="O43" s="347"/>
      <c r="P43" s="347"/>
      <c r="Q43" s="347"/>
      <c r="R43" s="347"/>
      <c r="S43" s="347"/>
      <c r="T43" s="347"/>
      <c r="U43" s="347"/>
      <c r="V43" s="347"/>
      <c r="W43" s="349"/>
      <c r="X43" s="349"/>
      <c r="Y43" s="349"/>
      <c r="Z43" s="349"/>
      <c r="AA43" s="144"/>
      <c r="AB43" s="351"/>
      <c r="AC43" s="351"/>
      <c r="AD43" s="351"/>
      <c r="AE43" s="351"/>
      <c r="AF43" s="351"/>
      <c r="AG43" s="351"/>
      <c r="AH43" s="351"/>
      <c r="AI43" s="351"/>
      <c r="AJ43" s="351"/>
      <c r="AK43" s="351"/>
      <c r="AL43" s="351"/>
      <c r="AM43" s="351"/>
      <c r="AN43" s="351"/>
      <c r="AO43" s="351"/>
      <c r="AP43" s="351"/>
      <c r="AQ43" s="351"/>
      <c r="AR43" s="351"/>
      <c r="AS43" s="351"/>
      <c r="AT43" s="351"/>
      <c r="AU43" s="351"/>
      <c r="AV43" s="351"/>
      <c r="AW43" s="351"/>
      <c r="AX43" s="351"/>
      <c r="AY43" s="351"/>
      <c r="AZ43" s="351"/>
      <c r="BA43" s="143"/>
      <c r="BY43" s="110"/>
      <c r="BZ43" s="104"/>
      <c r="CA43" s="104"/>
    </row>
    <row r="44" spans="2:79" s="122" customFormat="1" ht="6" customHeight="1" thickBot="1">
      <c r="B44" s="145"/>
      <c r="C44" s="146"/>
      <c r="D44" s="146"/>
      <c r="E44" s="146"/>
      <c r="F44" s="146"/>
      <c r="G44" s="146"/>
      <c r="H44" s="146"/>
      <c r="I44" s="146"/>
      <c r="J44" s="146"/>
      <c r="K44" s="146"/>
      <c r="L44" s="146"/>
      <c r="M44" s="146"/>
      <c r="N44" s="146"/>
      <c r="O44" s="146"/>
      <c r="P44" s="146"/>
      <c r="Q44" s="146"/>
      <c r="R44" s="146"/>
      <c r="S44" s="146"/>
      <c r="T44" s="146"/>
      <c r="U44" s="146"/>
      <c r="V44" s="146"/>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8"/>
      <c r="BY44" s="104"/>
      <c r="BZ44" s="104"/>
      <c r="CA44" s="104"/>
    </row>
    <row r="45" spans="2:79" ht="11.25" customHeight="1">
      <c r="B45" s="149"/>
      <c r="C45" s="149"/>
      <c r="D45" s="149"/>
      <c r="E45" s="149"/>
      <c r="F45" s="149"/>
      <c r="G45" s="149"/>
      <c r="H45" s="149"/>
      <c r="I45" s="149"/>
      <c r="J45" s="149"/>
      <c r="K45" s="149"/>
      <c r="L45" s="149"/>
      <c r="M45" s="149"/>
      <c r="N45" s="149"/>
      <c r="O45" s="149"/>
      <c r="P45" s="149"/>
      <c r="Q45" s="149"/>
      <c r="R45" s="149"/>
      <c r="S45" s="149"/>
      <c r="T45" s="150"/>
      <c r="U45" s="150"/>
      <c r="V45" s="151"/>
      <c r="W45" s="151"/>
      <c r="X45" s="151"/>
      <c r="Y45" s="151"/>
      <c r="Z45" s="151"/>
      <c r="AA45" s="151"/>
      <c r="AB45" s="150"/>
      <c r="AC45" s="150"/>
      <c r="AD45" s="151"/>
      <c r="AE45" s="151"/>
      <c r="AF45" s="151"/>
      <c r="AG45" s="151"/>
      <c r="AH45" s="151"/>
      <c r="AI45" s="151"/>
      <c r="AJ45" s="151"/>
      <c r="BY45" s="110"/>
      <c r="BZ45" s="104"/>
      <c r="CA45" s="104"/>
    </row>
    <row r="46" spans="2:79" ht="11.25" customHeight="1">
      <c r="B46" s="360" t="s">
        <v>511</v>
      </c>
      <c r="C46" s="360"/>
      <c r="D46" s="360"/>
      <c r="E46" s="360"/>
      <c r="F46" s="360"/>
      <c r="G46" s="360"/>
      <c r="H46" s="360"/>
      <c r="I46" s="360"/>
      <c r="J46" s="361"/>
      <c r="K46" s="362" t="s">
        <v>508</v>
      </c>
      <c r="L46" s="362"/>
      <c r="M46" s="363" t="s">
        <v>506</v>
      </c>
      <c r="N46" s="363"/>
      <c r="O46" s="363"/>
      <c r="P46" s="363"/>
      <c r="Q46" s="363"/>
      <c r="R46" s="363"/>
      <c r="S46" s="364" t="s">
        <v>513</v>
      </c>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BY46" s="110"/>
      <c r="BZ46" s="104"/>
      <c r="CA46" s="104"/>
    </row>
    <row r="47" spans="2:79" ht="11.25" customHeight="1">
      <c r="B47" s="360"/>
      <c r="C47" s="360"/>
      <c r="D47" s="360"/>
      <c r="E47" s="360"/>
      <c r="F47" s="360"/>
      <c r="G47" s="360"/>
      <c r="H47" s="360"/>
      <c r="I47" s="360"/>
      <c r="J47" s="361"/>
      <c r="K47" s="362"/>
      <c r="L47" s="362"/>
      <c r="M47" s="363"/>
      <c r="N47" s="363"/>
      <c r="O47" s="363"/>
      <c r="P47" s="363"/>
      <c r="Q47" s="363"/>
      <c r="R47" s="363"/>
      <c r="S47" s="364"/>
      <c r="T47" s="364"/>
      <c r="U47" s="364"/>
      <c r="V47" s="364"/>
      <c r="W47" s="364"/>
      <c r="X47" s="364"/>
      <c r="Y47" s="364"/>
      <c r="Z47" s="364"/>
      <c r="AA47" s="364"/>
      <c r="AB47" s="364"/>
      <c r="AC47" s="364"/>
      <c r="AD47" s="364"/>
      <c r="AE47" s="364"/>
      <c r="AF47" s="364"/>
      <c r="AG47" s="364"/>
      <c r="AH47" s="364"/>
      <c r="AI47" s="364"/>
      <c r="AJ47" s="364"/>
      <c r="AK47" s="364"/>
      <c r="AL47" s="364"/>
      <c r="AM47" s="364"/>
      <c r="AN47" s="364"/>
      <c r="AO47" s="364"/>
      <c r="AP47" s="364"/>
      <c r="BY47" s="110"/>
      <c r="BZ47" s="104"/>
      <c r="CA47" s="104"/>
    </row>
    <row r="48" spans="2:79" ht="11.25" customHeight="1">
      <c r="B48" s="149"/>
      <c r="C48" s="149"/>
      <c r="D48" s="149"/>
      <c r="E48" s="149"/>
      <c r="F48" s="149"/>
      <c r="G48" s="149"/>
      <c r="H48" s="149"/>
      <c r="I48" s="149"/>
      <c r="J48" s="149"/>
      <c r="K48" s="362" t="s">
        <v>509</v>
      </c>
      <c r="L48" s="362"/>
      <c r="M48" s="363" t="s">
        <v>507</v>
      </c>
      <c r="N48" s="363"/>
      <c r="O48" s="363"/>
      <c r="P48" s="363"/>
      <c r="Q48" s="363"/>
      <c r="R48" s="363"/>
      <c r="S48" s="364" t="s">
        <v>514</v>
      </c>
      <c r="T48" s="364"/>
      <c r="U48" s="364"/>
      <c r="V48" s="364"/>
      <c r="W48" s="364"/>
      <c r="X48" s="364"/>
      <c r="Y48" s="364"/>
      <c r="Z48" s="364"/>
      <c r="AA48" s="364"/>
      <c r="AB48" s="364"/>
      <c r="AC48" s="364"/>
      <c r="AD48" s="364"/>
      <c r="AE48" s="364"/>
      <c r="AF48" s="364"/>
      <c r="AG48" s="364"/>
      <c r="AH48" s="364"/>
      <c r="AI48" s="364"/>
      <c r="AJ48" s="364"/>
      <c r="AK48" s="364"/>
      <c r="AL48" s="364"/>
      <c r="AM48" s="364"/>
      <c r="AN48" s="364"/>
      <c r="AO48" s="364"/>
      <c r="AP48" s="364"/>
      <c r="BY48" s="110"/>
      <c r="BZ48" s="104"/>
      <c r="CA48" s="104"/>
    </row>
    <row r="49" spans="1:142" ht="11.25" customHeight="1">
      <c r="B49" s="149"/>
      <c r="C49" s="149"/>
      <c r="D49" s="149"/>
      <c r="E49" s="149"/>
      <c r="F49" s="149"/>
      <c r="G49" s="149"/>
      <c r="H49" s="149"/>
      <c r="I49" s="149"/>
      <c r="J49" s="149"/>
      <c r="K49" s="362"/>
      <c r="L49" s="362"/>
      <c r="M49" s="363"/>
      <c r="N49" s="363"/>
      <c r="O49" s="363"/>
      <c r="P49" s="363"/>
      <c r="Q49" s="363"/>
      <c r="R49" s="363"/>
      <c r="S49" s="364"/>
      <c r="T49" s="364"/>
      <c r="U49" s="364"/>
      <c r="V49" s="364"/>
      <c r="W49" s="364"/>
      <c r="X49" s="364"/>
      <c r="Y49" s="364"/>
      <c r="Z49" s="364"/>
      <c r="AA49" s="364"/>
      <c r="AB49" s="364"/>
      <c r="AC49" s="364"/>
      <c r="AD49" s="364"/>
      <c r="AE49" s="364"/>
      <c r="AF49" s="364"/>
      <c r="AG49" s="364"/>
      <c r="AH49" s="364"/>
      <c r="AI49" s="364"/>
      <c r="AJ49" s="364"/>
      <c r="AK49" s="364"/>
      <c r="AL49" s="364"/>
      <c r="AM49" s="364"/>
      <c r="AN49" s="364"/>
      <c r="AO49" s="364"/>
      <c r="AP49" s="364"/>
      <c r="BY49" s="110"/>
      <c r="BZ49" s="104"/>
      <c r="CA49" s="104"/>
    </row>
    <row r="50" spans="1:142" ht="11.25" customHeight="1">
      <c r="B50" s="149"/>
      <c r="C50" s="149"/>
      <c r="D50" s="149"/>
      <c r="E50" s="149"/>
      <c r="F50" s="149"/>
      <c r="G50" s="149"/>
      <c r="H50" s="149"/>
      <c r="I50" s="149"/>
      <c r="J50" s="149"/>
      <c r="K50" s="362" t="s">
        <v>510</v>
      </c>
      <c r="L50" s="362"/>
      <c r="M50" s="363" t="s">
        <v>516</v>
      </c>
      <c r="N50" s="363"/>
      <c r="O50" s="363"/>
      <c r="P50" s="363"/>
      <c r="Q50" s="363"/>
      <c r="R50" s="363"/>
      <c r="S50" s="364" t="s">
        <v>515</v>
      </c>
      <c r="T50" s="364"/>
      <c r="U50" s="364"/>
      <c r="V50" s="364"/>
      <c r="W50" s="364"/>
      <c r="X50" s="364"/>
      <c r="Y50" s="364"/>
      <c r="Z50" s="364"/>
      <c r="AA50" s="364"/>
      <c r="AB50" s="364"/>
      <c r="AC50" s="364"/>
      <c r="AD50" s="364"/>
      <c r="AE50" s="364"/>
      <c r="AF50" s="364"/>
      <c r="AG50" s="364"/>
      <c r="AH50" s="364"/>
      <c r="AI50" s="364"/>
      <c r="AJ50" s="364"/>
      <c r="AK50" s="364"/>
      <c r="AL50" s="364"/>
      <c r="AM50" s="364"/>
      <c r="AN50" s="364"/>
      <c r="AO50" s="364"/>
      <c r="AP50" s="364"/>
      <c r="BY50" s="110"/>
      <c r="BZ50" s="104"/>
      <c r="CA50" s="104"/>
    </row>
    <row r="51" spans="1:142" ht="11.25" customHeight="1">
      <c r="B51" s="149"/>
      <c r="C51" s="149"/>
      <c r="D51" s="149"/>
      <c r="E51" s="149"/>
      <c r="F51" s="149"/>
      <c r="G51" s="149"/>
      <c r="H51" s="149"/>
      <c r="I51" s="149"/>
      <c r="J51" s="149"/>
      <c r="K51" s="362"/>
      <c r="L51" s="362"/>
      <c r="M51" s="363"/>
      <c r="N51" s="363"/>
      <c r="O51" s="363"/>
      <c r="P51" s="363"/>
      <c r="Q51" s="363"/>
      <c r="R51" s="363"/>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69"/>
      <c r="AP51" s="369"/>
      <c r="BY51" s="110"/>
      <c r="BZ51" s="104"/>
      <c r="CA51" s="104"/>
    </row>
    <row r="52" spans="1:142" ht="11.25" customHeight="1">
      <c r="B52" s="149"/>
      <c r="C52" s="149"/>
      <c r="D52" s="149"/>
      <c r="E52" s="149"/>
      <c r="F52" s="149"/>
      <c r="G52" s="149"/>
      <c r="H52" s="149"/>
      <c r="I52" s="149"/>
      <c r="J52" s="149"/>
      <c r="K52" s="362" t="s">
        <v>512</v>
      </c>
      <c r="L52" s="362"/>
      <c r="M52" s="363" t="s">
        <v>505</v>
      </c>
      <c r="N52" s="363"/>
      <c r="O52" s="363"/>
      <c r="P52" s="363"/>
      <c r="Q52" s="363"/>
      <c r="R52" s="363"/>
      <c r="S52" s="364" t="s">
        <v>628</v>
      </c>
      <c r="T52" s="364"/>
      <c r="U52" s="364"/>
      <c r="V52" s="364"/>
      <c r="W52" s="364"/>
      <c r="X52" s="364"/>
      <c r="Y52" s="364"/>
      <c r="Z52" s="364"/>
      <c r="AA52" s="364"/>
      <c r="AB52" s="364"/>
      <c r="AC52" s="364"/>
      <c r="AD52" s="364"/>
      <c r="AE52" s="364"/>
      <c r="AF52" s="364"/>
      <c r="AG52" s="364"/>
      <c r="AH52" s="364"/>
      <c r="AI52" s="364"/>
      <c r="AJ52" s="364"/>
      <c r="AK52" s="364"/>
      <c r="AL52" s="364"/>
      <c r="AM52" s="364"/>
      <c r="AN52" s="364"/>
      <c r="AO52" s="364"/>
      <c r="AP52" s="364"/>
      <c r="BY52" s="110"/>
      <c r="BZ52" s="104"/>
      <c r="CA52" s="104"/>
    </row>
    <row r="53" spans="1:142" ht="11.25" customHeight="1">
      <c r="B53" s="149"/>
      <c r="C53" s="149"/>
      <c r="D53" s="149"/>
      <c r="E53" s="149"/>
      <c r="F53" s="149"/>
      <c r="G53" s="149"/>
      <c r="H53" s="149"/>
      <c r="I53" s="149"/>
      <c r="J53" s="149"/>
      <c r="K53" s="362"/>
      <c r="L53" s="362"/>
      <c r="M53" s="363"/>
      <c r="N53" s="363"/>
      <c r="O53" s="363"/>
      <c r="P53" s="363"/>
      <c r="Q53" s="363"/>
      <c r="R53" s="363"/>
      <c r="S53" s="364"/>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BY53" s="110"/>
      <c r="BZ53" s="104"/>
      <c r="CA53" s="104"/>
    </row>
    <row r="54" spans="1:142" ht="11.25" customHeight="1">
      <c r="C54" s="149"/>
      <c r="D54" s="149"/>
      <c r="E54" s="149"/>
      <c r="F54" s="149"/>
      <c r="G54" s="149"/>
      <c r="H54" s="149"/>
      <c r="I54" s="149"/>
      <c r="J54" s="149"/>
      <c r="K54" s="149"/>
      <c r="L54" s="149"/>
      <c r="M54" s="149"/>
      <c r="N54" s="149"/>
      <c r="O54" s="149"/>
      <c r="P54" s="149"/>
      <c r="Q54" s="149"/>
      <c r="R54" s="149"/>
      <c r="S54" s="149"/>
      <c r="T54" s="149"/>
      <c r="AT54" s="152"/>
      <c r="AU54" s="152"/>
      <c r="AV54" s="152"/>
      <c r="AW54" s="152"/>
      <c r="AX54" s="152"/>
      <c r="AY54" s="152"/>
      <c r="AZ54" s="152"/>
      <c r="BA54" s="152"/>
      <c r="BY54" s="110"/>
      <c r="BZ54" s="104"/>
      <c r="CA54" s="104"/>
    </row>
    <row r="55" spans="1:142" ht="11.25" customHeight="1">
      <c r="A55" s="153"/>
      <c r="B55" s="154"/>
      <c r="C55" s="154"/>
      <c r="D55" s="154"/>
      <c r="E55" s="154"/>
      <c r="F55" s="154"/>
      <c r="G55" s="154"/>
      <c r="H55" s="155"/>
      <c r="I55" s="155"/>
      <c r="J55" s="155"/>
      <c r="K55" s="155"/>
      <c r="L55" s="155"/>
      <c r="M55" s="155"/>
      <c r="N55" s="155"/>
      <c r="O55" s="155"/>
      <c r="P55" s="155"/>
      <c r="Q55" s="155"/>
      <c r="R55" s="155"/>
      <c r="S55" s="155"/>
      <c r="T55" s="155"/>
      <c r="U55" s="365" t="s">
        <v>217</v>
      </c>
      <c r="V55" s="365"/>
      <c r="W55" s="365"/>
      <c r="X55" s="365"/>
      <c r="Y55" s="365"/>
      <c r="Z55" s="365"/>
      <c r="AA55" s="365"/>
      <c r="AB55" s="365"/>
      <c r="AC55" s="365"/>
      <c r="AD55" s="365"/>
      <c r="AE55" s="365"/>
      <c r="AF55" s="365"/>
      <c r="AG55" s="365"/>
      <c r="AH55" s="365"/>
      <c r="AI55" s="365"/>
      <c r="AJ55" s="365"/>
      <c r="AK55" s="365"/>
      <c r="AL55" s="365"/>
      <c r="AM55" s="365"/>
      <c r="AN55" s="365"/>
      <c r="AO55" s="155"/>
      <c r="AP55" s="155"/>
      <c r="AQ55" s="155"/>
      <c r="AR55" s="155"/>
      <c r="AS55" s="155"/>
      <c r="AT55" s="156"/>
      <c r="AU55" s="156"/>
      <c r="AV55" s="157"/>
      <c r="AW55" s="157"/>
      <c r="AX55" s="157"/>
      <c r="AY55" s="157"/>
      <c r="AZ55" s="157"/>
      <c r="BA55" s="158"/>
      <c r="BB55" s="158"/>
      <c r="BY55" s="110"/>
      <c r="BZ55" s="104"/>
      <c r="CA55" s="104"/>
    </row>
    <row r="56" spans="1:142" ht="11.25" customHeight="1" thickBot="1">
      <c r="A56" s="153"/>
      <c r="B56" s="367">
        <v>0</v>
      </c>
      <c r="C56" s="367"/>
      <c r="D56" s="367"/>
      <c r="E56" s="367"/>
      <c r="F56" s="367"/>
      <c r="G56" s="367"/>
      <c r="H56" s="368" t="str">
        <f>IF(B56&lt;&gt;0,"()内の金額は減免前の金額です","")</f>
        <v/>
      </c>
      <c r="I56" s="368"/>
      <c r="J56" s="368"/>
      <c r="K56" s="368"/>
      <c r="L56" s="368"/>
      <c r="M56" s="368"/>
      <c r="N56" s="368"/>
      <c r="O56" s="368"/>
      <c r="P56" s="368"/>
      <c r="Q56" s="368"/>
      <c r="R56" s="368"/>
      <c r="S56" s="368"/>
      <c r="T56" s="368"/>
      <c r="U56" s="366"/>
      <c r="V56" s="366"/>
      <c r="W56" s="366"/>
      <c r="X56" s="366"/>
      <c r="Y56" s="366"/>
      <c r="Z56" s="366"/>
      <c r="AA56" s="366"/>
      <c r="AB56" s="366"/>
      <c r="AC56" s="366"/>
      <c r="AD56" s="366"/>
      <c r="AE56" s="366"/>
      <c r="AF56" s="366"/>
      <c r="AG56" s="366"/>
      <c r="AH56" s="366"/>
      <c r="AI56" s="366"/>
      <c r="AJ56" s="366"/>
      <c r="AK56" s="366"/>
      <c r="AL56" s="366"/>
      <c r="AM56" s="366"/>
      <c r="AN56" s="366"/>
      <c r="AO56" s="160"/>
      <c r="AP56" s="160"/>
      <c r="AQ56" s="160"/>
      <c r="AR56" s="160"/>
      <c r="AS56" s="160"/>
      <c r="AT56" s="160"/>
      <c r="AU56" s="160"/>
      <c r="AV56" s="157"/>
      <c r="AW56" s="157"/>
      <c r="AX56" s="157"/>
      <c r="AY56" s="157"/>
      <c r="AZ56" s="157"/>
      <c r="BA56" s="158"/>
      <c r="BB56" s="158"/>
      <c r="BY56" s="110"/>
      <c r="BZ56" s="104"/>
      <c r="CA56" s="104"/>
    </row>
    <row r="57" spans="1:142" s="110" customFormat="1" ht="11.25" customHeight="1">
      <c r="B57" s="421" t="s">
        <v>629</v>
      </c>
      <c r="C57" s="421"/>
      <c r="D57" s="421"/>
      <c r="E57" s="421"/>
      <c r="F57" s="421"/>
      <c r="G57" s="421"/>
      <c r="H57" s="421" t="s">
        <v>630</v>
      </c>
      <c r="I57" s="421"/>
      <c r="J57" s="421"/>
      <c r="K57" s="421"/>
      <c r="L57" s="421"/>
      <c r="M57" s="421"/>
      <c r="N57" s="421"/>
      <c r="O57" s="421"/>
      <c r="P57" s="421"/>
      <c r="Q57" s="421"/>
      <c r="R57" s="421"/>
      <c r="S57" s="421"/>
      <c r="T57" s="421"/>
      <c r="U57" s="421"/>
      <c r="V57" s="421"/>
      <c r="W57" s="421"/>
      <c r="X57" s="421" t="s">
        <v>631</v>
      </c>
      <c r="Y57" s="421"/>
      <c r="Z57" s="421"/>
      <c r="AA57" s="421"/>
      <c r="AB57" s="421"/>
      <c r="AC57" s="421"/>
      <c r="AD57" s="421"/>
      <c r="AE57" s="410" t="s">
        <v>203</v>
      </c>
      <c r="AF57" s="411"/>
      <c r="AG57" s="411"/>
      <c r="AH57" s="411"/>
      <c r="AI57" s="412"/>
      <c r="AJ57" s="410" t="s">
        <v>632</v>
      </c>
      <c r="AK57" s="411"/>
      <c r="AL57" s="411"/>
      <c r="AM57" s="411"/>
      <c r="AN57" s="412"/>
      <c r="AO57" s="421" t="s">
        <v>633</v>
      </c>
      <c r="AP57" s="421"/>
      <c r="AQ57" s="421"/>
      <c r="AR57" s="421"/>
      <c r="AS57" s="421"/>
      <c r="AT57" s="421"/>
      <c r="AU57" s="421"/>
      <c r="AV57" s="410" t="s">
        <v>634</v>
      </c>
      <c r="AW57" s="411"/>
      <c r="AX57" s="411"/>
      <c r="AY57" s="411"/>
      <c r="AZ57" s="411"/>
      <c r="BA57" s="412"/>
      <c r="BB57" s="416"/>
      <c r="BE57" s="161"/>
      <c r="BP57" s="417" t="s">
        <v>197</v>
      </c>
      <c r="BQ57" s="419" t="s">
        <v>204</v>
      </c>
      <c r="BR57" s="370" t="s">
        <v>205</v>
      </c>
      <c r="BS57" s="372" t="s">
        <v>206</v>
      </c>
      <c r="BT57" s="370" t="s">
        <v>207</v>
      </c>
      <c r="BU57" s="372" t="s">
        <v>211</v>
      </c>
      <c r="BV57" s="374" t="s">
        <v>203</v>
      </c>
      <c r="BZ57" s="104"/>
      <c r="CA57" s="104"/>
    </row>
    <row r="58" spans="1:142" s="110" customFormat="1" ht="11.25" customHeight="1" thickBot="1">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13"/>
      <c r="AF58" s="414"/>
      <c r="AG58" s="414"/>
      <c r="AH58" s="414"/>
      <c r="AI58" s="415"/>
      <c r="AJ58" s="413"/>
      <c r="AK58" s="414"/>
      <c r="AL58" s="414"/>
      <c r="AM58" s="414"/>
      <c r="AN58" s="415"/>
      <c r="AO58" s="421"/>
      <c r="AP58" s="421"/>
      <c r="AQ58" s="421"/>
      <c r="AR58" s="421"/>
      <c r="AS58" s="421"/>
      <c r="AT58" s="421"/>
      <c r="AU58" s="421"/>
      <c r="AV58" s="413"/>
      <c r="AW58" s="414"/>
      <c r="AX58" s="414"/>
      <c r="AY58" s="414"/>
      <c r="AZ58" s="414"/>
      <c r="BA58" s="415"/>
      <c r="BB58" s="416"/>
      <c r="BP58" s="418"/>
      <c r="BQ58" s="420"/>
      <c r="BR58" s="371"/>
      <c r="BS58" s="373"/>
      <c r="BT58" s="371"/>
      <c r="BU58" s="373"/>
      <c r="BV58" s="375"/>
      <c r="BZ58" s="104"/>
      <c r="CA58" s="104"/>
    </row>
    <row r="59" spans="1:142" ht="11.1" customHeight="1">
      <c r="A59" s="376"/>
      <c r="B59" s="377">
        <f>IF($B$56=0,BR59,IF($B$56=0.5,BT59,IF($B$56=1,"","")))</f>
        <v>0</v>
      </c>
      <c r="C59" s="378"/>
      <c r="D59" s="378"/>
      <c r="E59" s="378"/>
      <c r="F59" s="378"/>
      <c r="G59" s="379"/>
      <c r="H59" s="386" t="str">
        <f>IFERROR(BP59,"")</f>
        <v/>
      </c>
      <c r="I59" s="387"/>
      <c r="J59" s="387"/>
      <c r="K59" s="387"/>
      <c r="L59" s="387"/>
      <c r="M59" s="387"/>
      <c r="N59" s="387"/>
      <c r="O59" s="387"/>
      <c r="P59" s="387"/>
      <c r="Q59" s="387"/>
      <c r="R59" s="387"/>
      <c r="S59" s="387"/>
      <c r="T59" s="387"/>
      <c r="U59" s="387"/>
      <c r="V59" s="387"/>
      <c r="W59" s="388"/>
      <c r="X59" s="395" t="str">
        <f>IF($H59="","",IF($B$56=0,BQ59,IF($B$56=0.5,BS59,IF($B$56=1,BU59,""))))</f>
        <v/>
      </c>
      <c r="Y59" s="396"/>
      <c r="Z59" s="396"/>
      <c r="AA59" s="396"/>
      <c r="AB59" s="396"/>
      <c r="AC59" s="396"/>
      <c r="AD59" s="396"/>
      <c r="AE59" s="386" t="str">
        <f>IF($H59="","",IF(BQ59=0,0,BV59))</f>
        <v/>
      </c>
      <c r="AF59" s="387"/>
      <c r="AG59" s="387"/>
      <c r="AH59" s="387"/>
      <c r="AI59" s="388"/>
      <c r="AJ59" s="397"/>
      <c r="AK59" s="398"/>
      <c r="AL59" s="398"/>
      <c r="AM59" s="398"/>
      <c r="AN59" s="399"/>
      <c r="AO59" s="406" t="str">
        <f>IF(AJ59="","",IFERROR(X59*AJ59,""))</f>
        <v/>
      </c>
      <c r="AP59" s="407"/>
      <c r="AQ59" s="407"/>
      <c r="AR59" s="407"/>
      <c r="AS59" s="407"/>
      <c r="AT59" s="407"/>
      <c r="AU59" s="408"/>
      <c r="AV59" s="429"/>
      <c r="AW59" s="430"/>
      <c r="AX59" s="430"/>
      <c r="AY59" s="430"/>
      <c r="AZ59" s="430"/>
      <c r="BA59" s="431"/>
      <c r="BB59" s="438"/>
      <c r="BM59" s="439">
        <v>1</v>
      </c>
      <c r="BN59" s="439"/>
      <c r="BO59" s="439"/>
      <c r="BP59" s="440" t="e">
        <f>VLOOKUP(BM59,試験項目一覧!M:N,2,FALSE)</f>
        <v>#N/A</v>
      </c>
      <c r="BQ59" s="442">
        <f>IFERROR(VLOOKUP(BP59,試験項目一覧!E:J,2,FALSE),0)</f>
        <v>0</v>
      </c>
      <c r="BR59" s="425">
        <f>IFERROR(VLOOKUP(BP59,試験項目一覧!E:J,3,FALSE),0)</f>
        <v>0</v>
      </c>
      <c r="BS59" s="422">
        <f>IFERROR(VLOOKUP(BP59,試験項目一覧!E:J,4,FALSE),0)</f>
        <v>0</v>
      </c>
      <c r="BT59" s="425">
        <f>IFERROR(VLOOKUP(BP59,試験項目一覧!E:J,5,FALSE),0)</f>
        <v>0</v>
      </c>
      <c r="BU59" s="425">
        <v>0</v>
      </c>
      <c r="BV59" s="425">
        <f>IFERROR(VLOOKUP(BP59,試験項目一覧!E:J,6,FALSE),0)</f>
        <v>0</v>
      </c>
      <c r="BZ59" s="104"/>
      <c r="CA59" s="104"/>
    </row>
    <row r="60" spans="1:142" ht="11.1" customHeight="1">
      <c r="A60" s="376"/>
      <c r="B60" s="380"/>
      <c r="C60" s="381"/>
      <c r="D60" s="381"/>
      <c r="E60" s="381"/>
      <c r="F60" s="381"/>
      <c r="G60" s="382"/>
      <c r="H60" s="389"/>
      <c r="I60" s="390"/>
      <c r="J60" s="390"/>
      <c r="K60" s="390"/>
      <c r="L60" s="390"/>
      <c r="M60" s="390"/>
      <c r="N60" s="390"/>
      <c r="O60" s="390"/>
      <c r="P60" s="390"/>
      <c r="Q60" s="390"/>
      <c r="R60" s="390"/>
      <c r="S60" s="390"/>
      <c r="T60" s="390"/>
      <c r="U60" s="390"/>
      <c r="V60" s="390"/>
      <c r="W60" s="391"/>
      <c r="X60" s="395"/>
      <c r="Y60" s="396"/>
      <c r="Z60" s="396"/>
      <c r="AA60" s="396"/>
      <c r="AB60" s="396"/>
      <c r="AC60" s="396"/>
      <c r="AD60" s="396"/>
      <c r="AE60" s="389"/>
      <c r="AF60" s="390"/>
      <c r="AG60" s="390"/>
      <c r="AH60" s="390"/>
      <c r="AI60" s="391"/>
      <c r="AJ60" s="400"/>
      <c r="AK60" s="401"/>
      <c r="AL60" s="401"/>
      <c r="AM60" s="401"/>
      <c r="AN60" s="402"/>
      <c r="AO60" s="395"/>
      <c r="AP60" s="396"/>
      <c r="AQ60" s="396"/>
      <c r="AR60" s="396"/>
      <c r="AS60" s="396"/>
      <c r="AT60" s="396"/>
      <c r="AU60" s="409"/>
      <c r="AV60" s="432"/>
      <c r="AW60" s="433"/>
      <c r="AX60" s="433"/>
      <c r="AY60" s="433"/>
      <c r="AZ60" s="433"/>
      <c r="BA60" s="434"/>
      <c r="BB60" s="438"/>
      <c r="BE60" s="161"/>
      <c r="BM60" s="439"/>
      <c r="BN60" s="439"/>
      <c r="BO60" s="439"/>
      <c r="BP60" s="440"/>
      <c r="BQ60" s="443"/>
      <c r="BR60" s="426"/>
      <c r="BS60" s="423"/>
      <c r="BT60" s="426"/>
      <c r="BU60" s="426"/>
      <c r="BV60" s="426"/>
      <c r="BZ60" s="104"/>
      <c r="CA60" s="104"/>
      <c r="CT60" s="167"/>
      <c r="CU60" s="167"/>
      <c r="CV60" s="167"/>
      <c r="CW60" s="167"/>
      <c r="CX60" s="167"/>
      <c r="CY60" s="167"/>
      <c r="CZ60" s="167"/>
      <c r="DA60" s="167"/>
      <c r="DB60" s="167"/>
      <c r="DC60" s="167"/>
      <c r="DD60" s="167"/>
      <c r="DE60" s="167"/>
      <c r="DF60" s="167"/>
      <c r="DG60" s="167"/>
      <c r="DH60" s="167"/>
      <c r="DI60" s="167"/>
      <c r="DJ60" s="167"/>
      <c r="DK60" s="167"/>
      <c r="DL60" s="167"/>
      <c r="DM60" s="167"/>
      <c r="DN60" s="167"/>
      <c r="DO60" s="167"/>
      <c r="DP60" s="167"/>
      <c r="DQ60" s="167"/>
      <c r="DR60" s="167"/>
      <c r="DS60" s="167"/>
      <c r="DT60" s="167"/>
      <c r="DU60" s="167"/>
      <c r="DV60" s="167"/>
      <c r="DW60" s="167"/>
      <c r="DX60" s="167"/>
      <c r="DY60" s="167"/>
      <c r="DZ60" s="167"/>
      <c r="EA60" s="167"/>
      <c r="EB60" s="167"/>
      <c r="EC60" s="167"/>
      <c r="ED60" s="167"/>
      <c r="EE60" s="167"/>
      <c r="EF60" s="167"/>
      <c r="EG60" s="167"/>
      <c r="EH60" s="167"/>
      <c r="EI60" s="167"/>
      <c r="EJ60" s="167"/>
      <c r="EK60" s="167"/>
      <c r="EL60" s="167"/>
    </row>
    <row r="61" spans="1:142" ht="11.1" customHeight="1">
      <c r="A61" s="376"/>
      <c r="B61" s="383"/>
      <c r="C61" s="384"/>
      <c r="D61" s="384"/>
      <c r="E61" s="384"/>
      <c r="F61" s="384"/>
      <c r="G61" s="385"/>
      <c r="H61" s="392"/>
      <c r="I61" s="393"/>
      <c r="J61" s="393"/>
      <c r="K61" s="393"/>
      <c r="L61" s="393"/>
      <c r="M61" s="393"/>
      <c r="N61" s="393"/>
      <c r="O61" s="393"/>
      <c r="P61" s="393"/>
      <c r="Q61" s="393"/>
      <c r="R61" s="393"/>
      <c r="S61" s="393"/>
      <c r="T61" s="393"/>
      <c r="U61" s="393"/>
      <c r="V61" s="393"/>
      <c r="W61" s="394"/>
      <c r="X61" s="168" t="s">
        <v>201</v>
      </c>
      <c r="Y61" s="428" t="str">
        <f>IF($H59="","",IF($B$56=0,"",BQ59))</f>
        <v/>
      </c>
      <c r="Z61" s="428"/>
      <c r="AA61" s="428"/>
      <c r="AB61" s="428"/>
      <c r="AC61" s="428"/>
      <c r="AD61" s="169" t="s">
        <v>202</v>
      </c>
      <c r="AE61" s="392"/>
      <c r="AF61" s="393"/>
      <c r="AG61" s="393"/>
      <c r="AH61" s="393"/>
      <c r="AI61" s="394"/>
      <c r="AJ61" s="403"/>
      <c r="AK61" s="404"/>
      <c r="AL61" s="404"/>
      <c r="AM61" s="404"/>
      <c r="AN61" s="405"/>
      <c r="AO61" s="168" t="s">
        <v>201</v>
      </c>
      <c r="AP61" s="428" t="str">
        <f>IF(AJ59="","",IF($B$56=0,"",IFERROR(Y61*AJ59,"")))</f>
        <v/>
      </c>
      <c r="AQ61" s="428"/>
      <c r="AR61" s="428"/>
      <c r="AS61" s="428"/>
      <c r="AT61" s="428"/>
      <c r="AU61" s="169" t="s">
        <v>202</v>
      </c>
      <c r="AV61" s="435"/>
      <c r="AW61" s="436"/>
      <c r="AX61" s="436"/>
      <c r="AY61" s="436"/>
      <c r="AZ61" s="436"/>
      <c r="BA61" s="437"/>
      <c r="BB61" s="438"/>
      <c r="BE61" s="111"/>
      <c r="BM61" s="439"/>
      <c r="BN61" s="439"/>
      <c r="BO61" s="439"/>
      <c r="BP61" s="441"/>
      <c r="BQ61" s="444"/>
      <c r="BR61" s="427"/>
      <c r="BS61" s="424"/>
      <c r="BT61" s="427"/>
      <c r="BU61" s="427"/>
      <c r="BV61" s="427"/>
      <c r="BZ61" s="104"/>
      <c r="CA61" s="104"/>
      <c r="CT61" s="167"/>
      <c r="CU61" s="167"/>
      <c r="CV61" s="167"/>
      <c r="CW61" s="167"/>
      <c r="CX61" s="167"/>
      <c r="CY61" s="167"/>
      <c r="CZ61" s="167"/>
      <c r="DA61" s="167"/>
      <c r="DB61" s="167"/>
      <c r="DC61" s="167"/>
      <c r="DD61" s="167"/>
      <c r="DE61" s="167"/>
      <c r="DF61" s="167"/>
      <c r="DG61" s="167"/>
      <c r="DH61" s="167"/>
      <c r="DI61" s="167"/>
      <c r="DJ61" s="167"/>
      <c r="DK61" s="167"/>
      <c r="DL61" s="167"/>
      <c r="DM61" s="167"/>
      <c r="DN61" s="167"/>
      <c r="DO61" s="167"/>
      <c r="DP61" s="167"/>
      <c r="DQ61" s="167"/>
      <c r="DR61" s="167"/>
      <c r="DS61" s="167"/>
      <c r="DT61" s="167"/>
      <c r="DU61" s="167"/>
      <c r="DV61" s="167"/>
      <c r="DW61" s="167"/>
      <c r="DX61" s="167"/>
      <c r="DY61" s="167"/>
      <c r="DZ61" s="167"/>
      <c r="EA61" s="167"/>
      <c r="EB61" s="167"/>
      <c r="EC61" s="167"/>
      <c r="ED61" s="167"/>
      <c r="EE61" s="167"/>
      <c r="EF61" s="167"/>
      <c r="EG61" s="167"/>
      <c r="EH61" s="167"/>
      <c r="EI61" s="167"/>
      <c r="EJ61" s="167"/>
      <c r="EK61" s="167"/>
      <c r="EL61" s="167"/>
    </row>
    <row r="62" spans="1:142" ht="11.1" customHeight="1">
      <c r="A62" s="376"/>
      <c r="B62" s="377">
        <f>IF($B$56=0,BR62,IF($B$56=0.5,BT62,IF($B$56=1,"","")))</f>
        <v>0</v>
      </c>
      <c r="C62" s="378"/>
      <c r="D62" s="378"/>
      <c r="E62" s="378"/>
      <c r="F62" s="378"/>
      <c r="G62" s="379"/>
      <c r="H62" s="386" t="str">
        <f>IFERROR(BP62,"")</f>
        <v/>
      </c>
      <c r="I62" s="387"/>
      <c r="J62" s="387"/>
      <c r="K62" s="387"/>
      <c r="L62" s="387"/>
      <c r="M62" s="387"/>
      <c r="N62" s="387"/>
      <c r="O62" s="387"/>
      <c r="P62" s="387"/>
      <c r="Q62" s="387"/>
      <c r="R62" s="387"/>
      <c r="S62" s="387"/>
      <c r="T62" s="387"/>
      <c r="U62" s="387"/>
      <c r="V62" s="387"/>
      <c r="W62" s="388"/>
      <c r="X62" s="395" t="str">
        <f t="shared" ref="X62" si="0">IF($H62="","",IF($B$56=0,BQ62,IF($B$56=0.5,BS62,IF($B$56=1,BU62,""))))</f>
        <v/>
      </c>
      <c r="Y62" s="396"/>
      <c r="Z62" s="396"/>
      <c r="AA62" s="396"/>
      <c r="AB62" s="396"/>
      <c r="AC62" s="396"/>
      <c r="AD62" s="396"/>
      <c r="AE62" s="386" t="str">
        <f t="shared" ref="AE62" si="1">IF($H62="","",IF(BQ62=0,0,BV62))</f>
        <v/>
      </c>
      <c r="AF62" s="387"/>
      <c r="AG62" s="387"/>
      <c r="AH62" s="387"/>
      <c r="AI62" s="388"/>
      <c r="AJ62" s="397"/>
      <c r="AK62" s="398"/>
      <c r="AL62" s="398"/>
      <c r="AM62" s="398"/>
      <c r="AN62" s="399"/>
      <c r="AO62" s="406" t="str">
        <f t="shared" ref="AO62" si="2">IF(AJ62="","",IFERROR(X62*AJ62,""))</f>
        <v/>
      </c>
      <c r="AP62" s="407"/>
      <c r="AQ62" s="407"/>
      <c r="AR62" s="407"/>
      <c r="AS62" s="407"/>
      <c r="AT62" s="407"/>
      <c r="AU62" s="408"/>
      <c r="AV62" s="429"/>
      <c r="AW62" s="430"/>
      <c r="AX62" s="430"/>
      <c r="AY62" s="430"/>
      <c r="AZ62" s="430"/>
      <c r="BA62" s="431"/>
      <c r="BB62" s="438"/>
      <c r="BE62" s="170"/>
      <c r="BM62" s="439">
        <v>2</v>
      </c>
      <c r="BN62" s="439"/>
      <c r="BO62" s="439"/>
      <c r="BP62" s="448" t="e">
        <f>VLOOKUP(BM62,試験項目一覧!M:N,2,FALSE)</f>
        <v>#N/A</v>
      </c>
      <c r="BQ62" s="449">
        <f>IFERROR(VLOOKUP(BP62,試験項目一覧!E:J,2,FALSE),0)</f>
        <v>0</v>
      </c>
      <c r="BR62" s="446">
        <f>IFERROR(VLOOKUP(BP62,試験項目一覧!E:J,3,FALSE),0)</f>
        <v>0</v>
      </c>
      <c r="BS62" s="447">
        <f>IFERROR(VLOOKUP(BP62,試験項目一覧!E:J,4,FALSE),0)</f>
        <v>0</v>
      </c>
      <c r="BT62" s="446">
        <f>IFERROR(VLOOKUP(BP62,試験項目一覧!E:J,5,FALSE),0)</f>
        <v>0</v>
      </c>
      <c r="BU62" s="446">
        <v>0</v>
      </c>
      <c r="BV62" s="446">
        <f>IFERROR(VLOOKUP(BP62,試験項目一覧!E:J,6,FALSE),0)</f>
        <v>0</v>
      </c>
      <c r="BZ62" s="104"/>
      <c r="CA62" s="104"/>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row>
    <row r="63" spans="1:142" ht="11.1" customHeight="1">
      <c r="A63" s="376"/>
      <c r="B63" s="380"/>
      <c r="C63" s="381"/>
      <c r="D63" s="381"/>
      <c r="E63" s="381"/>
      <c r="F63" s="381"/>
      <c r="G63" s="382"/>
      <c r="H63" s="389"/>
      <c r="I63" s="390"/>
      <c r="J63" s="390"/>
      <c r="K63" s="390"/>
      <c r="L63" s="390"/>
      <c r="M63" s="390"/>
      <c r="N63" s="390"/>
      <c r="O63" s="390"/>
      <c r="P63" s="390"/>
      <c r="Q63" s="390"/>
      <c r="R63" s="390"/>
      <c r="S63" s="390"/>
      <c r="T63" s="390"/>
      <c r="U63" s="390"/>
      <c r="V63" s="390"/>
      <c r="W63" s="391"/>
      <c r="X63" s="395"/>
      <c r="Y63" s="396"/>
      <c r="Z63" s="396"/>
      <c r="AA63" s="396"/>
      <c r="AB63" s="396"/>
      <c r="AC63" s="396"/>
      <c r="AD63" s="396"/>
      <c r="AE63" s="389"/>
      <c r="AF63" s="390"/>
      <c r="AG63" s="390"/>
      <c r="AH63" s="390"/>
      <c r="AI63" s="391"/>
      <c r="AJ63" s="400"/>
      <c r="AK63" s="401"/>
      <c r="AL63" s="401"/>
      <c r="AM63" s="401"/>
      <c r="AN63" s="402"/>
      <c r="AO63" s="395"/>
      <c r="AP63" s="396"/>
      <c r="AQ63" s="396"/>
      <c r="AR63" s="396"/>
      <c r="AS63" s="396"/>
      <c r="AT63" s="396"/>
      <c r="AU63" s="409"/>
      <c r="AV63" s="432"/>
      <c r="AW63" s="433"/>
      <c r="AX63" s="433"/>
      <c r="AY63" s="433"/>
      <c r="AZ63" s="433"/>
      <c r="BA63" s="434"/>
      <c r="BB63" s="438"/>
      <c r="BE63" s="170"/>
      <c r="BM63" s="439"/>
      <c r="BN63" s="439"/>
      <c r="BO63" s="439"/>
      <c r="BP63" s="440"/>
      <c r="BQ63" s="449"/>
      <c r="BR63" s="446"/>
      <c r="BS63" s="447"/>
      <c r="BT63" s="446"/>
      <c r="BU63" s="446"/>
      <c r="BV63" s="446"/>
      <c r="BZ63" s="104"/>
      <c r="CA63" s="104"/>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row>
    <row r="64" spans="1:142" ht="11.1" customHeight="1">
      <c r="A64" s="376"/>
      <c r="B64" s="383"/>
      <c r="C64" s="384"/>
      <c r="D64" s="384"/>
      <c r="E64" s="384"/>
      <c r="F64" s="384"/>
      <c r="G64" s="385"/>
      <c r="H64" s="392"/>
      <c r="I64" s="393"/>
      <c r="J64" s="393"/>
      <c r="K64" s="393"/>
      <c r="L64" s="393"/>
      <c r="M64" s="393"/>
      <c r="N64" s="393"/>
      <c r="O64" s="393"/>
      <c r="P64" s="393"/>
      <c r="Q64" s="393"/>
      <c r="R64" s="393"/>
      <c r="S64" s="393"/>
      <c r="T64" s="393"/>
      <c r="U64" s="393"/>
      <c r="V64" s="393"/>
      <c r="W64" s="394"/>
      <c r="X64" s="168" t="s">
        <v>201</v>
      </c>
      <c r="Y64" s="428" t="str">
        <f t="shared" ref="Y64" si="3">IF($H62="","",IF($B$56=0,"",BQ62))</f>
        <v/>
      </c>
      <c r="Z64" s="428"/>
      <c r="AA64" s="428"/>
      <c r="AB64" s="428"/>
      <c r="AC64" s="428"/>
      <c r="AD64" s="169" t="s">
        <v>202</v>
      </c>
      <c r="AE64" s="392"/>
      <c r="AF64" s="393"/>
      <c r="AG64" s="393"/>
      <c r="AH64" s="393"/>
      <c r="AI64" s="394"/>
      <c r="AJ64" s="403"/>
      <c r="AK64" s="404"/>
      <c r="AL64" s="404"/>
      <c r="AM64" s="404"/>
      <c r="AN64" s="405"/>
      <c r="AO64" s="168" t="s">
        <v>201</v>
      </c>
      <c r="AP64" s="428" t="str">
        <f t="shared" ref="AP64" si="4">IF(AJ62="","",IF($B$56=0,"",IFERROR(Y64*AJ62,"")))</f>
        <v/>
      </c>
      <c r="AQ64" s="428"/>
      <c r="AR64" s="428"/>
      <c r="AS64" s="428"/>
      <c r="AT64" s="428"/>
      <c r="AU64" s="169" t="s">
        <v>202</v>
      </c>
      <c r="AV64" s="435"/>
      <c r="AW64" s="436"/>
      <c r="AX64" s="436"/>
      <c r="AY64" s="436"/>
      <c r="AZ64" s="436"/>
      <c r="BA64" s="437"/>
      <c r="BB64" s="438"/>
      <c r="BE64" s="170"/>
      <c r="BM64" s="439"/>
      <c r="BN64" s="439"/>
      <c r="BO64" s="439"/>
      <c r="BP64" s="441"/>
      <c r="BQ64" s="449"/>
      <c r="BR64" s="446"/>
      <c r="BS64" s="447"/>
      <c r="BT64" s="446"/>
      <c r="BU64" s="446"/>
      <c r="BV64" s="446"/>
      <c r="BZ64" s="104"/>
      <c r="CA64" s="104"/>
      <c r="CN64" s="171"/>
      <c r="CO64" s="445"/>
      <c r="CP64" s="445"/>
      <c r="CQ64" s="445"/>
      <c r="CR64" s="445"/>
      <c r="CS64" s="445"/>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row>
    <row r="65" spans="1:145" ht="11.1" customHeight="1">
      <c r="A65" s="376"/>
      <c r="B65" s="377">
        <f>IF($B$56=0,BR65,IF($B$56=0.5,BT65,IF($B$56=1,"","")))</f>
        <v>0</v>
      </c>
      <c r="C65" s="378"/>
      <c r="D65" s="378"/>
      <c r="E65" s="378"/>
      <c r="F65" s="378"/>
      <c r="G65" s="379"/>
      <c r="H65" s="386" t="str">
        <f>IFERROR(BP65,"")</f>
        <v/>
      </c>
      <c r="I65" s="387"/>
      <c r="J65" s="387"/>
      <c r="K65" s="387"/>
      <c r="L65" s="387"/>
      <c r="M65" s="387"/>
      <c r="N65" s="387"/>
      <c r="O65" s="387"/>
      <c r="P65" s="387"/>
      <c r="Q65" s="387"/>
      <c r="R65" s="387"/>
      <c r="S65" s="387"/>
      <c r="T65" s="387"/>
      <c r="U65" s="387"/>
      <c r="V65" s="387"/>
      <c r="W65" s="388"/>
      <c r="X65" s="395" t="str">
        <f t="shared" ref="X65" si="5">IF($H65="","",IF($B$56=0,BQ65,IF($B$56=0.5,BS65,IF($B$56=1,BU65,""))))</f>
        <v/>
      </c>
      <c r="Y65" s="396"/>
      <c r="Z65" s="396"/>
      <c r="AA65" s="396"/>
      <c r="AB65" s="396"/>
      <c r="AC65" s="396"/>
      <c r="AD65" s="396"/>
      <c r="AE65" s="386" t="str">
        <f t="shared" ref="AE65" si="6">IF($H65="","",IF(BQ65=0,0,BV65))</f>
        <v/>
      </c>
      <c r="AF65" s="387"/>
      <c r="AG65" s="387"/>
      <c r="AH65" s="387"/>
      <c r="AI65" s="388"/>
      <c r="AJ65" s="397"/>
      <c r="AK65" s="398"/>
      <c r="AL65" s="398"/>
      <c r="AM65" s="398"/>
      <c r="AN65" s="399"/>
      <c r="AO65" s="406" t="str">
        <f t="shared" ref="AO65" si="7">IF(AJ65="","",IFERROR(X65*AJ65,""))</f>
        <v/>
      </c>
      <c r="AP65" s="407"/>
      <c r="AQ65" s="407"/>
      <c r="AR65" s="407"/>
      <c r="AS65" s="407"/>
      <c r="AT65" s="407"/>
      <c r="AU65" s="408"/>
      <c r="AV65" s="429"/>
      <c r="AW65" s="430"/>
      <c r="AX65" s="430"/>
      <c r="AY65" s="430"/>
      <c r="AZ65" s="430"/>
      <c r="BA65" s="431"/>
      <c r="BB65" s="438"/>
      <c r="BE65" s="172"/>
      <c r="BM65" s="439">
        <v>3</v>
      </c>
      <c r="BN65" s="439"/>
      <c r="BO65" s="439"/>
      <c r="BP65" s="448" t="e">
        <f>VLOOKUP(BM65,試験項目一覧!M:N,2,FALSE)</f>
        <v>#N/A</v>
      </c>
      <c r="BQ65" s="449">
        <f>IFERROR(VLOOKUP(BP65,試験項目一覧!E:J,2,FALSE),0)</f>
        <v>0</v>
      </c>
      <c r="BR65" s="446">
        <f>IFERROR(VLOOKUP(BP65,試験項目一覧!E:J,3,FALSE),0)</f>
        <v>0</v>
      </c>
      <c r="BS65" s="447">
        <f>IFERROR(VLOOKUP(BP65,試験項目一覧!E:J,4,FALSE),0)</f>
        <v>0</v>
      </c>
      <c r="BT65" s="446">
        <f>IFERROR(VLOOKUP(BP65,試験項目一覧!E:J,5,FALSE),0)</f>
        <v>0</v>
      </c>
      <c r="BU65" s="446">
        <v>0</v>
      </c>
      <c r="BV65" s="446">
        <f>IFERROR(VLOOKUP(BP65,試験項目一覧!E:J,6,FALSE),0)</f>
        <v>0</v>
      </c>
      <c r="BZ65" s="104"/>
      <c r="CA65" s="104"/>
      <c r="CN65" s="171"/>
      <c r="CO65" s="445"/>
      <c r="CP65" s="445"/>
      <c r="CQ65" s="445"/>
      <c r="CR65" s="445"/>
      <c r="CS65" s="445"/>
      <c r="CT65" s="167"/>
      <c r="CU65" s="167"/>
      <c r="CV65" s="167"/>
      <c r="CW65" s="167"/>
      <c r="CX65" s="167"/>
      <c r="CY65" s="167"/>
      <c r="CZ65" s="167"/>
      <c r="DA65" s="167"/>
      <c r="DB65" s="167"/>
      <c r="DC65" s="167"/>
      <c r="DD65" s="167"/>
      <c r="DE65" s="167"/>
      <c r="DF65" s="167"/>
      <c r="DG65" s="167"/>
      <c r="DH65" s="167"/>
      <c r="DI65" s="167"/>
      <c r="DJ65" s="167"/>
      <c r="DK65" s="167"/>
      <c r="DL65" s="167"/>
      <c r="DM65" s="167"/>
      <c r="DN65" s="167"/>
      <c r="DO65" s="167"/>
      <c r="DP65" s="167"/>
      <c r="DQ65" s="167"/>
      <c r="DR65" s="167"/>
      <c r="DS65" s="167"/>
      <c r="DT65" s="167"/>
      <c r="DU65" s="167"/>
      <c r="DV65" s="167"/>
      <c r="DW65" s="167"/>
      <c r="DX65" s="167"/>
      <c r="DY65" s="167"/>
      <c r="DZ65" s="167"/>
      <c r="EA65" s="167"/>
      <c r="EB65" s="167"/>
      <c r="EC65" s="167"/>
      <c r="ED65" s="167"/>
      <c r="EE65" s="167"/>
      <c r="EF65" s="167"/>
      <c r="EG65" s="167"/>
      <c r="EH65" s="167"/>
      <c r="EI65" s="167"/>
      <c r="EJ65" s="167"/>
      <c r="EK65" s="167"/>
      <c r="EL65" s="167"/>
    </row>
    <row r="66" spans="1:145" ht="11.1" customHeight="1">
      <c r="A66" s="376"/>
      <c r="B66" s="380"/>
      <c r="C66" s="381"/>
      <c r="D66" s="381"/>
      <c r="E66" s="381"/>
      <c r="F66" s="381"/>
      <c r="G66" s="382"/>
      <c r="H66" s="389"/>
      <c r="I66" s="390"/>
      <c r="J66" s="390"/>
      <c r="K66" s="390"/>
      <c r="L66" s="390"/>
      <c r="M66" s="390"/>
      <c r="N66" s="390"/>
      <c r="O66" s="390"/>
      <c r="P66" s="390"/>
      <c r="Q66" s="390"/>
      <c r="R66" s="390"/>
      <c r="S66" s="390"/>
      <c r="T66" s="390"/>
      <c r="U66" s="390"/>
      <c r="V66" s="390"/>
      <c r="W66" s="391"/>
      <c r="X66" s="395"/>
      <c r="Y66" s="396"/>
      <c r="Z66" s="396"/>
      <c r="AA66" s="396"/>
      <c r="AB66" s="396"/>
      <c r="AC66" s="396"/>
      <c r="AD66" s="396"/>
      <c r="AE66" s="389"/>
      <c r="AF66" s="390"/>
      <c r="AG66" s="390"/>
      <c r="AH66" s="390"/>
      <c r="AI66" s="391"/>
      <c r="AJ66" s="400"/>
      <c r="AK66" s="401"/>
      <c r="AL66" s="401"/>
      <c r="AM66" s="401"/>
      <c r="AN66" s="402"/>
      <c r="AO66" s="395"/>
      <c r="AP66" s="396"/>
      <c r="AQ66" s="396"/>
      <c r="AR66" s="396"/>
      <c r="AS66" s="396"/>
      <c r="AT66" s="396"/>
      <c r="AU66" s="409"/>
      <c r="AV66" s="432"/>
      <c r="AW66" s="433"/>
      <c r="AX66" s="433"/>
      <c r="AY66" s="433"/>
      <c r="AZ66" s="433"/>
      <c r="BA66" s="434"/>
      <c r="BB66" s="438"/>
      <c r="BE66" s="172"/>
      <c r="BM66" s="439"/>
      <c r="BN66" s="439"/>
      <c r="BO66" s="439"/>
      <c r="BP66" s="440"/>
      <c r="BQ66" s="449"/>
      <c r="BR66" s="446"/>
      <c r="BS66" s="447"/>
      <c r="BT66" s="446"/>
      <c r="BU66" s="446"/>
      <c r="BV66" s="446"/>
      <c r="BZ66" s="104"/>
      <c r="CA66" s="104"/>
      <c r="CN66" s="171"/>
      <c r="CO66" s="445"/>
      <c r="CP66" s="445"/>
      <c r="CQ66" s="445"/>
      <c r="CR66" s="445"/>
      <c r="CS66" s="445"/>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row>
    <row r="67" spans="1:145" ht="11.1" customHeight="1">
      <c r="A67" s="376"/>
      <c r="B67" s="383"/>
      <c r="C67" s="384"/>
      <c r="D67" s="384"/>
      <c r="E67" s="384"/>
      <c r="F67" s="384"/>
      <c r="G67" s="385"/>
      <c r="H67" s="392"/>
      <c r="I67" s="393"/>
      <c r="J67" s="393"/>
      <c r="K67" s="393"/>
      <c r="L67" s="393"/>
      <c r="M67" s="393"/>
      <c r="N67" s="393"/>
      <c r="O67" s="393"/>
      <c r="P67" s="393"/>
      <c r="Q67" s="393"/>
      <c r="R67" s="393"/>
      <c r="S67" s="393"/>
      <c r="T67" s="393"/>
      <c r="U67" s="393"/>
      <c r="V67" s="393"/>
      <c r="W67" s="394"/>
      <c r="X67" s="168" t="s">
        <v>201</v>
      </c>
      <c r="Y67" s="428" t="str">
        <f t="shared" ref="Y67" si="8">IF($H65="","",IF($B$56=0,"",BQ65))</f>
        <v/>
      </c>
      <c r="Z67" s="428"/>
      <c r="AA67" s="428"/>
      <c r="AB67" s="428"/>
      <c r="AC67" s="428"/>
      <c r="AD67" s="169" t="s">
        <v>202</v>
      </c>
      <c r="AE67" s="392"/>
      <c r="AF67" s="393"/>
      <c r="AG67" s="393"/>
      <c r="AH67" s="393"/>
      <c r="AI67" s="394"/>
      <c r="AJ67" s="403"/>
      <c r="AK67" s="404"/>
      <c r="AL67" s="404"/>
      <c r="AM67" s="404"/>
      <c r="AN67" s="405"/>
      <c r="AO67" s="168" t="s">
        <v>201</v>
      </c>
      <c r="AP67" s="428" t="str">
        <f t="shared" ref="AP67" si="9">IF(AJ65="","",IF($B$56=0,"",IFERROR(Y67*AJ65,"")))</f>
        <v/>
      </c>
      <c r="AQ67" s="428"/>
      <c r="AR67" s="428"/>
      <c r="AS67" s="428"/>
      <c r="AT67" s="428"/>
      <c r="AU67" s="169" t="s">
        <v>202</v>
      </c>
      <c r="AV67" s="435"/>
      <c r="AW67" s="436"/>
      <c r="AX67" s="436"/>
      <c r="AY67" s="436"/>
      <c r="AZ67" s="436"/>
      <c r="BA67" s="437"/>
      <c r="BB67" s="438"/>
      <c r="BE67" s="172"/>
      <c r="BM67" s="439"/>
      <c r="BN67" s="439"/>
      <c r="BO67" s="439"/>
      <c r="BP67" s="441"/>
      <c r="BQ67" s="449"/>
      <c r="BR67" s="446"/>
      <c r="BS67" s="447"/>
      <c r="BT67" s="446"/>
      <c r="BU67" s="446"/>
      <c r="BV67" s="446"/>
      <c r="BZ67" s="104"/>
      <c r="CA67" s="104"/>
      <c r="CN67" s="171"/>
      <c r="CO67" s="173"/>
      <c r="CP67" s="173"/>
      <c r="CQ67" s="173"/>
      <c r="CR67" s="173"/>
      <c r="CS67" s="174"/>
      <c r="CT67" s="167"/>
      <c r="CU67" s="167"/>
      <c r="CV67" s="167"/>
      <c r="CW67" s="167"/>
      <c r="CX67" s="167"/>
      <c r="CY67" s="167"/>
      <c r="CZ67" s="167"/>
      <c r="DA67" s="167"/>
      <c r="DB67" s="167"/>
      <c r="DC67" s="167"/>
      <c r="DD67" s="167"/>
      <c r="DE67" s="167"/>
      <c r="DF67" s="167"/>
      <c r="DG67" s="167"/>
      <c r="DH67" s="167"/>
      <c r="DI67" s="167"/>
      <c r="DJ67" s="167"/>
      <c r="DK67" s="167"/>
      <c r="DL67" s="167"/>
      <c r="DM67" s="167"/>
      <c r="DN67" s="167"/>
      <c r="DO67" s="167"/>
      <c r="DP67" s="167"/>
      <c r="DQ67" s="167"/>
      <c r="DR67" s="167"/>
      <c r="DS67" s="167"/>
      <c r="DT67" s="167"/>
      <c r="DU67" s="167"/>
      <c r="DV67" s="167"/>
      <c r="DW67" s="167"/>
      <c r="DX67" s="167"/>
      <c r="DY67" s="167"/>
      <c r="DZ67" s="167"/>
      <c r="EA67" s="167"/>
      <c r="EB67" s="167"/>
      <c r="EC67" s="167"/>
      <c r="ED67" s="167"/>
      <c r="EE67" s="167"/>
      <c r="EF67" s="167"/>
      <c r="EG67" s="167"/>
      <c r="EH67" s="167"/>
      <c r="EI67" s="167"/>
      <c r="EJ67" s="167"/>
      <c r="EK67" s="167"/>
      <c r="EL67" s="167"/>
    </row>
    <row r="68" spans="1:145" ht="11.1" customHeight="1">
      <c r="A68" s="376"/>
      <c r="B68" s="377">
        <f>IF($B$56=0,BR68,IF($B$56=0.5,BT68,IF($B$56=1,"","")))</f>
        <v>0</v>
      </c>
      <c r="C68" s="378"/>
      <c r="D68" s="378"/>
      <c r="E68" s="378"/>
      <c r="F68" s="378"/>
      <c r="G68" s="379"/>
      <c r="H68" s="386" t="str">
        <f t="shared" ref="H68" si="10">IFERROR(BP68,"")</f>
        <v/>
      </c>
      <c r="I68" s="387"/>
      <c r="J68" s="387"/>
      <c r="K68" s="387"/>
      <c r="L68" s="387"/>
      <c r="M68" s="387"/>
      <c r="N68" s="387"/>
      <c r="O68" s="387"/>
      <c r="P68" s="387"/>
      <c r="Q68" s="387"/>
      <c r="R68" s="387"/>
      <c r="S68" s="387"/>
      <c r="T68" s="387"/>
      <c r="U68" s="387"/>
      <c r="V68" s="387"/>
      <c r="W68" s="388"/>
      <c r="X68" s="395" t="str">
        <f t="shared" ref="X68" si="11">IF($H68="","",IF($B$56=0,BQ68,IF($B$56=0.5,BS68,IF($B$56=1,BU68,""))))</f>
        <v/>
      </c>
      <c r="Y68" s="396"/>
      <c r="Z68" s="396"/>
      <c r="AA68" s="396"/>
      <c r="AB68" s="396"/>
      <c r="AC68" s="396"/>
      <c r="AD68" s="396"/>
      <c r="AE68" s="386" t="str">
        <f t="shared" ref="AE68" si="12">IF($H68="","",IF(BQ68=0,0,BV68))</f>
        <v/>
      </c>
      <c r="AF68" s="387"/>
      <c r="AG68" s="387"/>
      <c r="AH68" s="387"/>
      <c r="AI68" s="388"/>
      <c r="AJ68" s="397"/>
      <c r="AK68" s="398"/>
      <c r="AL68" s="398"/>
      <c r="AM68" s="398"/>
      <c r="AN68" s="399"/>
      <c r="AO68" s="406" t="str">
        <f t="shared" ref="AO68" si="13">IF(AJ68="","",IFERROR(X68*AJ68,""))</f>
        <v/>
      </c>
      <c r="AP68" s="407"/>
      <c r="AQ68" s="407"/>
      <c r="AR68" s="407"/>
      <c r="AS68" s="407"/>
      <c r="AT68" s="407"/>
      <c r="AU68" s="408"/>
      <c r="AV68" s="429"/>
      <c r="AW68" s="430"/>
      <c r="AX68" s="430"/>
      <c r="AY68" s="430"/>
      <c r="AZ68" s="430"/>
      <c r="BA68" s="431"/>
      <c r="BB68" s="438"/>
      <c r="BE68" s="172"/>
      <c r="BM68" s="439">
        <v>4</v>
      </c>
      <c r="BN68" s="439"/>
      <c r="BO68" s="439"/>
      <c r="BP68" s="448" t="e">
        <f>VLOOKUP(BM68,試験項目一覧!M:N,2,FALSE)</f>
        <v>#N/A</v>
      </c>
      <c r="BQ68" s="449">
        <f>IFERROR(VLOOKUP(BP68,試験項目一覧!E:J,2,FALSE),0)</f>
        <v>0</v>
      </c>
      <c r="BR68" s="446">
        <f>IFERROR(VLOOKUP(BP68,試験項目一覧!E:J,3,FALSE),0)</f>
        <v>0</v>
      </c>
      <c r="BS68" s="447">
        <f>IFERROR(VLOOKUP(BP68,試験項目一覧!E:J,4,FALSE),0)</f>
        <v>0</v>
      </c>
      <c r="BT68" s="446">
        <f>IFERROR(VLOOKUP(BP68,試験項目一覧!E:J,5,FALSE),0)</f>
        <v>0</v>
      </c>
      <c r="BU68" s="446">
        <v>0</v>
      </c>
      <c r="BV68" s="446">
        <f>IFERROR(VLOOKUP(BP68,試験項目一覧!E:J,6,FALSE),0)</f>
        <v>0</v>
      </c>
      <c r="BZ68" s="104"/>
      <c r="CA68" s="104"/>
      <c r="CN68" s="171"/>
      <c r="CO68" s="174"/>
      <c r="CP68" s="174"/>
      <c r="CQ68" s="174"/>
      <c r="CR68" s="174"/>
      <c r="CS68" s="174"/>
      <c r="CT68" s="167"/>
      <c r="CU68" s="167"/>
      <c r="CV68" s="167"/>
      <c r="CW68" s="167"/>
      <c r="CX68" s="167"/>
      <c r="CY68" s="167"/>
      <c r="CZ68" s="167"/>
      <c r="DA68" s="167"/>
      <c r="DB68" s="167"/>
      <c r="DC68" s="167"/>
      <c r="DD68" s="167"/>
      <c r="DE68" s="167"/>
      <c r="DF68" s="167"/>
      <c r="DG68" s="167"/>
      <c r="DH68" s="167"/>
      <c r="DI68" s="167"/>
      <c r="DJ68" s="167"/>
      <c r="DK68" s="167"/>
      <c r="DL68" s="167"/>
      <c r="DM68" s="167"/>
      <c r="DN68" s="167"/>
      <c r="DO68" s="167"/>
      <c r="DP68" s="167"/>
      <c r="DQ68" s="167"/>
      <c r="DR68" s="167"/>
      <c r="DS68" s="167"/>
      <c r="DT68" s="167"/>
      <c r="DU68" s="167"/>
      <c r="DV68" s="167"/>
      <c r="DW68" s="167"/>
      <c r="DX68" s="167"/>
      <c r="DY68" s="167"/>
      <c r="DZ68" s="167"/>
      <c r="EA68" s="167"/>
      <c r="EB68" s="167"/>
      <c r="EC68" s="167"/>
      <c r="ED68" s="167"/>
      <c r="EE68" s="167"/>
      <c r="EF68" s="167"/>
      <c r="EG68" s="167"/>
      <c r="EH68" s="167"/>
      <c r="EI68" s="167"/>
      <c r="EJ68" s="167"/>
      <c r="EK68" s="167"/>
      <c r="EL68" s="167"/>
    </row>
    <row r="69" spans="1:145" ht="10.5" customHeight="1">
      <c r="A69" s="376"/>
      <c r="B69" s="380"/>
      <c r="C69" s="381"/>
      <c r="D69" s="381"/>
      <c r="E69" s="381"/>
      <c r="F69" s="381"/>
      <c r="G69" s="382"/>
      <c r="H69" s="389"/>
      <c r="I69" s="390"/>
      <c r="J69" s="390"/>
      <c r="K69" s="390"/>
      <c r="L69" s="390"/>
      <c r="M69" s="390"/>
      <c r="N69" s="390"/>
      <c r="O69" s="390"/>
      <c r="P69" s="390"/>
      <c r="Q69" s="390"/>
      <c r="R69" s="390"/>
      <c r="S69" s="390"/>
      <c r="T69" s="390"/>
      <c r="U69" s="390"/>
      <c r="V69" s="390"/>
      <c r="W69" s="391"/>
      <c r="X69" s="395"/>
      <c r="Y69" s="396"/>
      <c r="Z69" s="396"/>
      <c r="AA69" s="396"/>
      <c r="AB69" s="396"/>
      <c r="AC69" s="396"/>
      <c r="AD69" s="396"/>
      <c r="AE69" s="389"/>
      <c r="AF69" s="390"/>
      <c r="AG69" s="390"/>
      <c r="AH69" s="390"/>
      <c r="AI69" s="391"/>
      <c r="AJ69" s="400"/>
      <c r="AK69" s="401"/>
      <c r="AL69" s="401"/>
      <c r="AM69" s="401"/>
      <c r="AN69" s="402"/>
      <c r="AO69" s="395"/>
      <c r="AP69" s="396"/>
      <c r="AQ69" s="396"/>
      <c r="AR69" s="396"/>
      <c r="AS69" s="396"/>
      <c r="AT69" s="396"/>
      <c r="AU69" s="409"/>
      <c r="AV69" s="432"/>
      <c r="AW69" s="433"/>
      <c r="AX69" s="433"/>
      <c r="AY69" s="433"/>
      <c r="AZ69" s="433"/>
      <c r="BA69" s="434"/>
      <c r="BB69" s="438"/>
      <c r="BE69" s="172"/>
      <c r="BM69" s="439"/>
      <c r="BN69" s="439"/>
      <c r="BO69" s="439"/>
      <c r="BP69" s="440"/>
      <c r="BQ69" s="449"/>
      <c r="BR69" s="446"/>
      <c r="BS69" s="447"/>
      <c r="BT69" s="446"/>
      <c r="BU69" s="446"/>
      <c r="BV69" s="446"/>
      <c r="BZ69" s="104"/>
      <c r="CA69" s="104"/>
      <c r="CN69" s="171"/>
      <c r="CO69" s="174"/>
      <c r="CP69" s="174"/>
      <c r="CQ69" s="174"/>
      <c r="CR69" s="174"/>
      <c r="CS69" s="174"/>
      <c r="CT69" s="167"/>
      <c r="CU69" s="167"/>
      <c r="CV69" s="167"/>
      <c r="CW69" s="167"/>
      <c r="CX69" s="167"/>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c r="DU69" s="167"/>
      <c r="DV69" s="167"/>
      <c r="DW69" s="167"/>
      <c r="DX69" s="167"/>
      <c r="DY69" s="167"/>
      <c r="DZ69" s="167"/>
      <c r="EA69" s="167"/>
      <c r="EB69" s="167"/>
      <c r="EC69" s="167"/>
      <c r="ED69" s="167"/>
      <c r="EE69" s="167"/>
      <c r="EF69" s="167"/>
      <c r="EG69" s="167"/>
      <c r="EH69" s="167"/>
      <c r="EI69" s="167"/>
      <c r="EJ69" s="167"/>
      <c r="EK69" s="167"/>
      <c r="EL69" s="167"/>
    </row>
    <row r="70" spans="1:145" ht="12" customHeight="1">
      <c r="A70" s="376"/>
      <c r="B70" s="383"/>
      <c r="C70" s="384"/>
      <c r="D70" s="384"/>
      <c r="E70" s="384"/>
      <c r="F70" s="384"/>
      <c r="G70" s="385"/>
      <c r="H70" s="392"/>
      <c r="I70" s="393"/>
      <c r="J70" s="393"/>
      <c r="K70" s="393"/>
      <c r="L70" s="393"/>
      <c r="M70" s="393"/>
      <c r="N70" s="393"/>
      <c r="O70" s="393"/>
      <c r="P70" s="393"/>
      <c r="Q70" s="393"/>
      <c r="R70" s="393"/>
      <c r="S70" s="393"/>
      <c r="T70" s="393"/>
      <c r="U70" s="393"/>
      <c r="V70" s="393"/>
      <c r="W70" s="394"/>
      <c r="X70" s="168" t="s">
        <v>201</v>
      </c>
      <c r="Y70" s="428" t="str">
        <f t="shared" ref="Y70" si="14">IF($H68="","",IF($B$56=0,"",BQ68))</f>
        <v/>
      </c>
      <c r="Z70" s="428"/>
      <c r="AA70" s="428"/>
      <c r="AB70" s="428"/>
      <c r="AC70" s="428"/>
      <c r="AD70" s="169" t="s">
        <v>202</v>
      </c>
      <c r="AE70" s="392"/>
      <c r="AF70" s="393"/>
      <c r="AG70" s="393"/>
      <c r="AH70" s="393"/>
      <c r="AI70" s="394"/>
      <c r="AJ70" s="403"/>
      <c r="AK70" s="404"/>
      <c r="AL70" s="404"/>
      <c r="AM70" s="404"/>
      <c r="AN70" s="405"/>
      <c r="AO70" s="168" t="s">
        <v>201</v>
      </c>
      <c r="AP70" s="428" t="str">
        <f t="shared" ref="AP70" si="15">IF(AJ68="","",IF($B$56=0,"",IFERROR(Y70*AJ68,"")))</f>
        <v/>
      </c>
      <c r="AQ70" s="428"/>
      <c r="AR70" s="428"/>
      <c r="AS70" s="428"/>
      <c r="AT70" s="428"/>
      <c r="AU70" s="169" t="s">
        <v>202</v>
      </c>
      <c r="AV70" s="435"/>
      <c r="AW70" s="436"/>
      <c r="AX70" s="436"/>
      <c r="AY70" s="436"/>
      <c r="AZ70" s="436"/>
      <c r="BA70" s="437"/>
      <c r="BB70" s="438"/>
      <c r="BM70" s="439"/>
      <c r="BN70" s="439"/>
      <c r="BO70" s="439"/>
      <c r="BP70" s="441"/>
      <c r="BQ70" s="449"/>
      <c r="BR70" s="446"/>
      <c r="BS70" s="447"/>
      <c r="BT70" s="446"/>
      <c r="BU70" s="446"/>
      <c r="BV70" s="446"/>
      <c r="BZ70" s="104"/>
      <c r="CA70" s="104"/>
      <c r="CN70" s="171"/>
      <c r="CO70" s="173"/>
      <c r="CP70" s="175"/>
      <c r="CQ70" s="175"/>
      <c r="CR70" s="175"/>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row>
    <row r="71" spans="1:145" ht="11.1" customHeight="1">
      <c r="A71" s="376"/>
      <c r="B71" s="377">
        <f>IF($B$56=0,BR71,IF($B$56=0.5,BT71,IF($B$56=1,"","")))</f>
        <v>0</v>
      </c>
      <c r="C71" s="378"/>
      <c r="D71" s="378"/>
      <c r="E71" s="378"/>
      <c r="F71" s="378"/>
      <c r="G71" s="379"/>
      <c r="H71" s="386" t="str">
        <f t="shared" ref="H71" si="16">IFERROR(BP71,"")</f>
        <v/>
      </c>
      <c r="I71" s="387"/>
      <c r="J71" s="387"/>
      <c r="K71" s="387"/>
      <c r="L71" s="387"/>
      <c r="M71" s="387"/>
      <c r="N71" s="387"/>
      <c r="O71" s="387"/>
      <c r="P71" s="387"/>
      <c r="Q71" s="387"/>
      <c r="R71" s="387"/>
      <c r="S71" s="387"/>
      <c r="T71" s="387"/>
      <c r="U71" s="387"/>
      <c r="V71" s="387"/>
      <c r="W71" s="388"/>
      <c r="X71" s="395" t="str">
        <f t="shared" ref="X71" si="17">IF($H71="","",IF($B$56=0,BQ71,IF($B$56=0.5,BS71,IF($B$56=1,BU71,""))))</f>
        <v/>
      </c>
      <c r="Y71" s="396"/>
      <c r="Z71" s="396"/>
      <c r="AA71" s="396"/>
      <c r="AB71" s="396"/>
      <c r="AC71" s="396"/>
      <c r="AD71" s="396"/>
      <c r="AE71" s="386" t="str">
        <f t="shared" ref="AE71" si="18">IF($H71="","",IF(BQ71=0,0,BV71))</f>
        <v/>
      </c>
      <c r="AF71" s="387"/>
      <c r="AG71" s="387"/>
      <c r="AH71" s="387"/>
      <c r="AI71" s="388"/>
      <c r="AJ71" s="397"/>
      <c r="AK71" s="398"/>
      <c r="AL71" s="398"/>
      <c r="AM71" s="398"/>
      <c r="AN71" s="399"/>
      <c r="AO71" s="406" t="str">
        <f t="shared" ref="AO71" si="19">IF(AJ71="","",IFERROR(X71*AJ71,""))</f>
        <v/>
      </c>
      <c r="AP71" s="407"/>
      <c r="AQ71" s="407"/>
      <c r="AR71" s="407"/>
      <c r="AS71" s="407"/>
      <c r="AT71" s="407"/>
      <c r="AU71" s="408"/>
      <c r="AV71" s="429"/>
      <c r="AW71" s="430"/>
      <c r="AX71" s="430"/>
      <c r="AY71" s="430"/>
      <c r="AZ71" s="430"/>
      <c r="BA71" s="431"/>
      <c r="BB71" s="438"/>
      <c r="BM71" s="439">
        <v>5</v>
      </c>
      <c r="BN71" s="439"/>
      <c r="BO71" s="439"/>
      <c r="BP71" s="448" t="e">
        <f>VLOOKUP(BM71,試験項目一覧!M:N,2,FALSE)</f>
        <v>#N/A</v>
      </c>
      <c r="BQ71" s="449">
        <f>IFERROR(VLOOKUP(BP71,試験項目一覧!E:J,2,FALSE),0)</f>
        <v>0</v>
      </c>
      <c r="BR71" s="446">
        <f>IFERROR(VLOOKUP(BP71,試験項目一覧!E:J,3,FALSE),0)</f>
        <v>0</v>
      </c>
      <c r="BS71" s="447">
        <f>IFERROR(VLOOKUP(BP71,試験項目一覧!E:J,4,FALSE),0)</f>
        <v>0</v>
      </c>
      <c r="BT71" s="446">
        <f>IFERROR(VLOOKUP(BP71,試験項目一覧!E:J,5,FALSE),0)</f>
        <v>0</v>
      </c>
      <c r="BU71" s="446">
        <v>0</v>
      </c>
      <c r="BV71" s="446">
        <f>IFERROR(VLOOKUP(BP71,試験項目一覧!E:J,6,FALSE),0)</f>
        <v>0</v>
      </c>
      <c r="BZ71" s="104"/>
      <c r="CA71" s="104"/>
      <c r="CN71" s="171"/>
      <c r="CO71" s="173"/>
      <c r="CP71" s="175"/>
      <c r="CQ71" s="175"/>
      <c r="CR71" s="175"/>
      <c r="CT71" s="167"/>
      <c r="CU71" s="167"/>
      <c r="CV71" s="167"/>
      <c r="CW71" s="167"/>
      <c r="CX71" s="167"/>
      <c r="CY71" s="167"/>
      <c r="CZ71" s="167"/>
      <c r="DA71" s="167"/>
      <c r="DB71" s="167"/>
      <c r="DC71" s="167"/>
      <c r="DD71" s="167"/>
      <c r="DE71" s="167"/>
      <c r="DF71" s="167"/>
      <c r="DG71" s="167"/>
      <c r="DH71" s="167"/>
      <c r="DI71" s="167"/>
      <c r="DJ71" s="167"/>
      <c r="DK71" s="167"/>
      <c r="DL71" s="167"/>
      <c r="DM71" s="167"/>
      <c r="DN71" s="167"/>
      <c r="DO71" s="167"/>
      <c r="DP71" s="167"/>
      <c r="DQ71" s="167"/>
      <c r="DR71" s="167"/>
      <c r="DS71" s="167"/>
      <c r="DT71" s="167"/>
      <c r="DU71" s="167"/>
      <c r="DV71" s="167"/>
      <c r="DW71" s="167"/>
      <c r="DX71" s="167"/>
      <c r="DY71" s="167"/>
      <c r="DZ71" s="167"/>
      <c r="EA71" s="167"/>
      <c r="EB71" s="167"/>
      <c r="EC71" s="167"/>
      <c r="ED71" s="167"/>
      <c r="EE71" s="167"/>
      <c r="EF71" s="167"/>
      <c r="EG71" s="167"/>
      <c r="EH71" s="167"/>
      <c r="EI71" s="167"/>
      <c r="EJ71" s="167"/>
      <c r="EK71" s="167"/>
      <c r="EL71" s="167"/>
    </row>
    <row r="72" spans="1:145" ht="11.1" customHeight="1">
      <c r="A72" s="376"/>
      <c r="B72" s="380"/>
      <c r="C72" s="381"/>
      <c r="D72" s="381"/>
      <c r="E72" s="381"/>
      <c r="F72" s="381"/>
      <c r="G72" s="382"/>
      <c r="H72" s="389"/>
      <c r="I72" s="390"/>
      <c r="J72" s="390"/>
      <c r="K72" s="390"/>
      <c r="L72" s="390"/>
      <c r="M72" s="390"/>
      <c r="N72" s="390"/>
      <c r="O72" s="390"/>
      <c r="P72" s="390"/>
      <c r="Q72" s="390"/>
      <c r="R72" s="390"/>
      <c r="S72" s="390"/>
      <c r="T72" s="390"/>
      <c r="U72" s="390"/>
      <c r="V72" s="390"/>
      <c r="W72" s="391"/>
      <c r="X72" s="395"/>
      <c r="Y72" s="396"/>
      <c r="Z72" s="396"/>
      <c r="AA72" s="396"/>
      <c r="AB72" s="396"/>
      <c r="AC72" s="396"/>
      <c r="AD72" s="396"/>
      <c r="AE72" s="389"/>
      <c r="AF72" s="390"/>
      <c r="AG72" s="390"/>
      <c r="AH72" s="390"/>
      <c r="AI72" s="391"/>
      <c r="AJ72" s="400"/>
      <c r="AK72" s="401"/>
      <c r="AL72" s="401"/>
      <c r="AM72" s="401"/>
      <c r="AN72" s="402"/>
      <c r="AO72" s="395"/>
      <c r="AP72" s="396"/>
      <c r="AQ72" s="396"/>
      <c r="AR72" s="396"/>
      <c r="AS72" s="396"/>
      <c r="AT72" s="396"/>
      <c r="AU72" s="409"/>
      <c r="AV72" s="432"/>
      <c r="AW72" s="433"/>
      <c r="AX72" s="433"/>
      <c r="AY72" s="433"/>
      <c r="AZ72" s="433"/>
      <c r="BA72" s="434"/>
      <c r="BB72" s="438"/>
      <c r="BM72" s="439"/>
      <c r="BN72" s="439"/>
      <c r="BO72" s="439"/>
      <c r="BP72" s="440"/>
      <c r="BQ72" s="449"/>
      <c r="BR72" s="446"/>
      <c r="BS72" s="447"/>
      <c r="BT72" s="446"/>
      <c r="BU72" s="446"/>
      <c r="BV72" s="446"/>
      <c r="BZ72" s="104"/>
      <c r="CA72" s="104"/>
      <c r="CN72" s="171"/>
      <c r="CO72" s="173"/>
      <c r="CP72" s="175"/>
      <c r="CQ72" s="175"/>
      <c r="CR72" s="175"/>
      <c r="CT72" s="167"/>
      <c r="CU72" s="16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c r="DU72" s="167"/>
      <c r="DV72" s="167"/>
      <c r="DW72" s="167"/>
      <c r="DX72" s="167"/>
      <c r="DY72" s="167"/>
      <c r="DZ72" s="167"/>
      <c r="EA72" s="167"/>
      <c r="EB72" s="167"/>
      <c r="EC72" s="167"/>
      <c r="ED72" s="167"/>
      <c r="EE72" s="167"/>
      <c r="EF72" s="167"/>
      <c r="EG72" s="167"/>
      <c r="EH72" s="167"/>
      <c r="EI72" s="167"/>
      <c r="EJ72" s="167"/>
      <c r="EK72" s="167"/>
      <c r="EL72" s="167"/>
    </row>
    <row r="73" spans="1:145" ht="11.1" customHeight="1">
      <c r="A73" s="376"/>
      <c r="B73" s="383"/>
      <c r="C73" s="384"/>
      <c r="D73" s="384"/>
      <c r="E73" s="384"/>
      <c r="F73" s="384"/>
      <c r="G73" s="385"/>
      <c r="H73" s="392"/>
      <c r="I73" s="393"/>
      <c r="J73" s="393"/>
      <c r="K73" s="393"/>
      <c r="L73" s="393"/>
      <c r="M73" s="393"/>
      <c r="N73" s="393"/>
      <c r="O73" s="393"/>
      <c r="P73" s="393"/>
      <c r="Q73" s="393"/>
      <c r="R73" s="393"/>
      <c r="S73" s="393"/>
      <c r="T73" s="393"/>
      <c r="U73" s="393"/>
      <c r="V73" s="393"/>
      <c r="W73" s="394"/>
      <c r="X73" s="168" t="s">
        <v>201</v>
      </c>
      <c r="Y73" s="428" t="str">
        <f t="shared" ref="Y73" si="20">IF($H71="","",IF($B$56=0,"",BQ71))</f>
        <v/>
      </c>
      <c r="Z73" s="428"/>
      <c r="AA73" s="428"/>
      <c r="AB73" s="428"/>
      <c r="AC73" s="428"/>
      <c r="AD73" s="169" t="s">
        <v>202</v>
      </c>
      <c r="AE73" s="392"/>
      <c r="AF73" s="393"/>
      <c r="AG73" s="393"/>
      <c r="AH73" s="393"/>
      <c r="AI73" s="394"/>
      <c r="AJ73" s="403"/>
      <c r="AK73" s="404"/>
      <c r="AL73" s="404"/>
      <c r="AM73" s="404"/>
      <c r="AN73" s="405"/>
      <c r="AO73" s="168" t="s">
        <v>201</v>
      </c>
      <c r="AP73" s="428" t="str">
        <f t="shared" ref="AP73" si="21">IF(AJ71="","",IF($B$56=0,"",IFERROR(Y73*AJ71,"")))</f>
        <v/>
      </c>
      <c r="AQ73" s="428"/>
      <c r="AR73" s="428"/>
      <c r="AS73" s="428"/>
      <c r="AT73" s="428"/>
      <c r="AU73" s="169" t="s">
        <v>202</v>
      </c>
      <c r="AV73" s="435"/>
      <c r="AW73" s="436"/>
      <c r="AX73" s="436"/>
      <c r="AY73" s="436"/>
      <c r="AZ73" s="436"/>
      <c r="BA73" s="437"/>
      <c r="BB73" s="438"/>
      <c r="BM73" s="439"/>
      <c r="BN73" s="439"/>
      <c r="BO73" s="439"/>
      <c r="BP73" s="441"/>
      <c r="BQ73" s="449"/>
      <c r="BR73" s="446"/>
      <c r="BS73" s="447"/>
      <c r="BT73" s="446"/>
      <c r="BU73" s="446"/>
      <c r="BV73" s="446"/>
      <c r="BZ73" s="104"/>
      <c r="CA73" s="104"/>
      <c r="CN73" s="171"/>
      <c r="CO73" s="173"/>
      <c r="CP73" s="175"/>
      <c r="CQ73" s="175"/>
      <c r="CR73" s="175"/>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c r="DU73" s="167"/>
      <c r="DV73" s="167"/>
      <c r="DW73" s="167"/>
      <c r="DX73" s="167"/>
      <c r="DY73" s="167"/>
      <c r="DZ73" s="167"/>
      <c r="EA73" s="167"/>
      <c r="EB73" s="167"/>
      <c r="EC73" s="167"/>
      <c r="ED73" s="167"/>
      <c r="EE73" s="167"/>
      <c r="EF73" s="167"/>
      <c r="EG73" s="167"/>
      <c r="EH73" s="167"/>
      <c r="EI73" s="167"/>
      <c r="EJ73" s="167"/>
      <c r="EK73" s="167"/>
      <c r="EL73" s="167"/>
    </row>
    <row r="74" spans="1:145" ht="11.1" customHeight="1">
      <c r="A74" s="162"/>
      <c r="B74" s="163"/>
      <c r="C74" s="163"/>
      <c r="D74" s="163"/>
      <c r="E74" s="163"/>
      <c r="F74" s="163"/>
      <c r="G74" s="163"/>
      <c r="H74" s="164"/>
      <c r="I74" s="164"/>
      <c r="J74" s="164"/>
      <c r="K74" s="164"/>
      <c r="L74" s="164"/>
      <c r="M74" s="164"/>
      <c r="N74" s="164"/>
      <c r="O74" s="164"/>
      <c r="P74" s="164"/>
      <c r="Q74" s="164"/>
      <c r="R74" s="164"/>
      <c r="S74" s="164"/>
      <c r="T74" s="164"/>
      <c r="U74" s="164"/>
      <c r="V74" s="164"/>
      <c r="W74" s="164"/>
      <c r="X74" s="176"/>
      <c r="Y74" s="177"/>
      <c r="Z74" s="177"/>
      <c r="AA74" s="177"/>
      <c r="AB74" s="177"/>
      <c r="AC74" s="177"/>
      <c r="AD74" s="176"/>
      <c r="AE74" s="164"/>
      <c r="AF74" s="164"/>
      <c r="AG74" s="164"/>
      <c r="AH74" s="164"/>
      <c r="AI74" s="164"/>
      <c r="AJ74" s="165"/>
      <c r="AK74" s="165"/>
      <c r="AL74" s="165"/>
      <c r="AM74" s="165"/>
      <c r="AN74" s="165"/>
      <c r="AO74" s="176"/>
      <c r="AP74" s="177"/>
      <c r="AQ74" s="177"/>
      <c r="AR74" s="177"/>
      <c r="AS74" s="177"/>
      <c r="AT74" s="177"/>
      <c r="AU74" s="176"/>
      <c r="AV74" s="166"/>
      <c r="AW74" s="166"/>
      <c r="AX74" s="166"/>
      <c r="AY74" s="166"/>
      <c r="AZ74" s="166"/>
      <c r="BA74" s="166"/>
      <c r="BB74" s="150"/>
      <c r="BM74" s="162"/>
      <c r="BN74" s="162"/>
      <c r="BO74" s="162"/>
      <c r="BP74" s="178"/>
      <c r="BQ74" s="179"/>
      <c r="BR74" s="180"/>
      <c r="BS74" s="179"/>
      <c r="BT74" s="180"/>
      <c r="BU74" s="180"/>
      <c r="BV74" s="180"/>
      <c r="BZ74" s="104"/>
      <c r="CA74" s="104"/>
      <c r="CN74" s="171"/>
      <c r="CO74" s="173"/>
      <c r="CP74" s="175"/>
      <c r="CQ74" s="175"/>
      <c r="CR74" s="175"/>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c r="DU74" s="167"/>
      <c r="DV74" s="167"/>
      <c r="DW74" s="167"/>
      <c r="DX74" s="167"/>
      <c r="DY74" s="167"/>
      <c r="DZ74" s="167"/>
      <c r="EA74" s="167"/>
      <c r="EB74" s="167"/>
      <c r="EC74" s="167"/>
      <c r="ED74" s="167"/>
      <c r="EE74" s="167"/>
      <c r="EF74" s="167"/>
      <c r="EG74" s="167"/>
      <c r="EH74" s="167"/>
      <c r="EI74" s="167"/>
      <c r="EJ74" s="167"/>
      <c r="EK74" s="167"/>
      <c r="EL74" s="167"/>
    </row>
    <row r="75" spans="1:145" ht="11.1" customHeight="1">
      <c r="A75" s="162"/>
      <c r="B75" s="467" t="s">
        <v>635</v>
      </c>
      <c r="C75" s="468"/>
      <c r="D75" s="468"/>
      <c r="E75" s="468"/>
      <c r="F75" s="468"/>
      <c r="G75" s="473" t="s">
        <v>4</v>
      </c>
      <c r="H75" s="474"/>
      <c r="I75" s="477" t="str">
        <f>IF(B56=1,0,IF(SUM(AO59,AO62,AO65,AO68,AO71)&gt;0,SUM(AO59,AO62,AO65,AO68,AO71),""))</f>
        <v/>
      </c>
      <c r="J75" s="478"/>
      <c r="K75" s="478"/>
      <c r="L75" s="478"/>
      <c r="M75" s="478"/>
      <c r="N75" s="478"/>
      <c r="O75" s="478"/>
      <c r="P75" s="478"/>
      <c r="Q75" s="478"/>
      <c r="R75" s="181"/>
      <c r="S75" s="480" t="str">
        <f>IF($B$56=0,"","←減免後の金額(支払額)")</f>
        <v/>
      </c>
      <c r="T75" s="481"/>
      <c r="U75" s="481"/>
      <c r="V75" s="481"/>
      <c r="W75" s="481"/>
      <c r="X75" s="481"/>
      <c r="Y75" s="481"/>
      <c r="Z75" s="481"/>
      <c r="AA75" s="481"/>
      <c r="AB75" s="481"/>
      <c r="AC75" s="177"/>
      <c r="AD75" s="176"/>
      <c r="AE75" s="164"/>
      <c r="AF75" s="164"/>
      <c r="AG75" s="164"/>
      <c r="AH75" s="164"/>
      <c r="AI75" s="164"/>
      <c r="AJ75" s="165"/>
      <c r="AK75" s="165"/>
      <c r="AL75" s="165"/>
      <c r="AM75" s="165"/>
      <c r="AN75" s="165"/>
      <c r="AO75" s="176"/>
      <c r="AP75" s="177"/>
      <c r="AQ75" s="177"/>
      <c r="AR75" s="177"/>
      <c r="AS75" s="177"/>
      <c r="AT75" s="177"/>
      <c r="AU75" s="176"/>
      <c r="AV75" s="166"/>
      <c r="AW75" s="166"/>
      <c r="AX75" s="166"/>
      <c r="AY75" s="166"/>
      <c r="AZ75" s="166"/>
      <c r="BA75" s="166"/>
      <c r="BB75" s="150"/>
      <c r="BM75" s="162"/>
      <c r="BN75" s="162"/>
      <c r="BO75" s="162"/>
      <c r="BP75" s="178"/>
      <c r="BQ75" s="179"/>
      <c r="BR75" s="180"/>
      <c r="BS75" s="179"/>
      <c r="BT75" s="180"/>
      <c r="BU75" s="180"/>
      <c r="BV75" s="180"/>
      <c r="BZ75" s="104"/>
      <c r="CA75" s="104"/>
      <c r="CN75" s="171"/>
      <c r="CO75" s="173"/>
      <c r="CP75" s="175"/>
      <c r="CQ75" s="175"/>
      <c r="CR75" s="175"/>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167"/>
      <c r="EK75" s="167"/>
      <c r="EL75" s="167"/>
    </row>
    <row r="76" spans="1:145" ht="11.1" customHeight="1">
      <c r="A76" s="162"/>
      <c r="B76" s="469"/>
      <c r="C76" s="470"/>
      <c r="D76" s="470"/>
      <c r="E76" s="470"/>
      <c r="F76" s="470"/>
      <c r="G76" s="475"/>
      <c r="H76" s="476"/>
      <c r="I76" s="479"/>
      <c r="J76" s="479"/>
      <c r="K76" s="479"/>
      <c r="L76" s="479"/>
      <c r="M76" s="479"/>
      <c r="N76" s="479"/>
      <c r="O76" s="479"/>
      <c r="P76" s="479"/>
      <c r="Q76" s="479"/>
      <c r="R76" s="182"/>
      <c r="S76" s="480"/>
      <c r="T76" s="481"/>
      <c r="U76" s="481"/>
      <c r="V76" s="481"/>
      <c r="W76" s="481"/>
      <c r="X76" s="481"/>
      <c r="Y76" s="481"/>
      <c r="Z76" s="481"/>
      <c r="AA76" s="481"/>
      <c r="AB76" s="481"/>
      <c r="AC76" s="177"/>
      <c r="AD76" s="176"/>
      <c r="AE76" s="164"/>
      <c r="AF76" s="164"/>
      <c r="AG76" s="164"/>
      <c r="AH76" s="164"/>
      <c r="AI76" s="164"/>
      <c r="AJ76" s="165"/>
      <c r="AK76" s="165"/>
      <c r="AL76" s="165"/>
      <c r="AM76" s="165"/>
      <c r="AN76" s="165"/>
      <c r="AO76" s="176"/>
      <c r="AP76" s="177"/>
      <c r="AQ76" s="177"/>
      <c r="AR76" s="177"/>
      <c r="AS76" s="177"/>
      <c r="AT76" s="177"/>
      <c r="AU76" s="176"/>
      <c r="AV76" s="166"/>
      <c r="AW76" s="166"/>
      <c r="AX76" s="166"/>
      <c r="AY76" s="166"/>
      <c r="AZ76" s="166"/>
      <c r="BA76" s="166"/>
      <c r="BB76" s="150"/>
      <c r="CN76" s="171"/>
      <c r="CO76" s="173"/>
      <c r="CP76" s="175"/>
      <c r="CQ76" s="175"/>
      <c r="CR76" s="175"/>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row>
    <row r="77" spans="1:145" ht="11.1" customHeight="1">
      <c r="A77" s="162"/>
      <c r="B77" s="469"/>
      <c r="C77" s="470"/>
      <c r="D77" s="470"/>
      <c r="E77" s="470"/>
      <c r="F77" s="470"/>
      <c r="G77" s="183"/>
      <c r="H77" s="482" t="s">
        <v>21</v>
      </c>
      <c r="I77" s="484" t="str">
        <f>IF(SUM(AP61,AP64,AP67,AP70,AP73)&gt;0,SUM(AP61,AP64,AP67,AP70,AP73),"")</f>
        <v/>
      </c>
      <c r="J77" s="485"/>
      <c r="K77" s="485"/>
      <c r="L77" s="485"/>
      <c r="M77" s="485"/>
      <c r="N77" s="485"/>
      <c r="O77" s="485"/>
      <c r="P77" s="485"/>
      <c r="Q77" s="485"/>
      <c r="R77" s="361" t="s">
        <v>20</v>
      </c>
      <c r="S77" s="480" t="str">
        <f>IF($B$56=0,"","←減免前の金額(参考)")</f>
        <v/>
      </c>
      <c r="T77" s="481"/>
      <c r="U77" s="481"/>
      <c r="V77" s="481"/>
      <c r="W77" s="481"/>
      <c r="X77" s="481"/>
      <c r="Y77" s="481"/>
      <c r="Z77" s="481"/>
      <c r="AA77" s="481"/>
      <c r="AB77" s="481"/>
      <c r="AC77" s="505" t="s">
        <v>22</v>
      </c>
      <c r="AD77" s="506"/>
      <c r="AE77" s="506"/>
      <c r="AF77" s="506"/>
      <c r="AG77" s="506"/>
      <c r="AH77" s="506"/>
      <c r="AI77" s="506"/>
      <c r="AJ77" s="506"/>
      <c r="AK77" s="506"/>
      <c r="AL77" s="506"/>
      <c r="AM77" s="506"/>
      <c r="AN77" s="506"/>
      <c r="AO77" s="506"/>
      <c r="AP77" s="506"/>
      <c r="AQ77" s="506"/>
      <c r="AR77" s="506"/>
      <c r="AS77" s="506"/>
      <c r="AT77" s="506"/>
      <c r="AU77" s="506"/>
      <c r="AV77" s="506"/>
      <c r="AW77" s="506"/>
      <c r="AX77" s="506"/>
      <c r="AY77" s="506"/>
      <c r="AZ77" s="507"/>
      <c r="BA77" s="166"/>
      <c r="BB77" s="150"/>
      <c r="CN77" s="171"/>
      <c r="CO77" s="173"/>
      <c r="CP77" s="175"/>
      <c r="CQ77" s="175"/>
      <c r="CR77" s="175"/>
      <c r="CT77" s="167"/>
      <c r="CU77" s="167"/>
      <c r="CV77" s="167"/>
      <c r="CW77" s="167"/>
      <c r="CX77" s="167"/>
      <c r="CY77" s="167"/>
      <c r="CZ77" s="167"/>
      <c r="DA77" s="167"/>
      <c r="DB77" s="167"/>
      <c r="DC77" s="167"/>
      <c r="DD77" s="167"/>
      <c r="DE77" s="167"/>
      <c r="DF77" s="167"/>
      <c r="DG77" s="167"/>
      <c r="DH77" s="167"/>
      <c r="DI77" s="167"/>
      <c r="DJ77" s="167"/>
      <c r="DK77" s="167"/>
      <c r="DL77" s="167"/>
      <c r="DM77" s="167"/>
      <c r="DN77" s="167"/>
      <c r="DO77" s="167"/>
      <c r="DP77" s="167"/>
      <c r="DQ77" s="167"/>
      <c r="DR77" s="167"/>
      <c r="DS77" s="167"/>
      <c r="DT77" s="167"/>
      <c r="DU77" s="167"/>
      <c r="DV77" s="167"/>
      <c r="DW77" s="167"/>
      <c r="DX77" s="167"/>
      <c r="DY77" s="167"/>
      <c r="DZ77" s="167"/>
      <c r="EA77" s="167"/>
      <c r="EB77" s="167"/>
      <c r="EC77" s="167"/>
      <c r="ED77" s="167"/>
      <c r="EE77" s="167"/>
      <c r="EF77" s="167"/>
      <c r="EG77" s="167"/>
      <c r="EH77" s="167"/>
      <c r="EI77" s="167"/>
      <c r="EJ77" s="167"/>
      <c r="EK77" s="167"/>
      <c r="EL77" s="167"/>
    </row>
    <row r="78" spans="1:145" ht="11.1" customHeight="1">
      <c r="A78" s="162"/>
      <c r="B78" s="471"/>
      <c r="C78" s="472"/>
      <c r="D78" s="472"/>
      <c r="E78" s="472"/>
      <c r="F78" s="472"/>
      <c r="G78" s="184"/>
      <c r="H78" s="483"/>
      <c r="I78" s="486"/>
      <c r="J78" s="486"/>
      <c r="K78" s="486"/>
      <c r="L78" s="486"/>
      <c r="M78" s="486"/>
      <c r="N78" s="486"/>
      <c r="O78" s="486"/>
      <c r="P78" s="486"/>
      <c r="Q78" s="486"/>
      <c r="R78" s="487"/>
      <c r="S78" s="480"/>
      <c r="T78" s="481"/>
      <c r="U78" s="481"/>
      <c r="V78" s="481"/>
      <c r="W78" s="481"/>
      <c r="X78" s="481"/>
      <c r="Y78" s="481"/>
      <c r="Z78" s="481"/>
      <c r="AA78" s="481"/>
      <c r="AB78" s="481"/>
      <c r="AC78" s="508"/>
      <c r="AD78" s="509"/>
      <c r="AE78" s="509"/>
      <c r="AF78" s="509"/>
      <c r="AG78" s="509"/>
      <c r="AH78" s="509"/>
      <c r="AI78" s="509"/>
      <c r="AJ78" s="509"/>
      <c r="AK78" s="509"/>
      <c r="AL78" s="509"/>
      <c r="AM78" s="509"/>
      <c r="AN78" s="509"/>
      <c r="AO78" s="509"/>
      <c r="AP78" s="509"/>
      <c r="AQ78" s="509"/>
      <c r="AR78" s="509"/>
      <c r="AS78" s="509"/>
      <c r="AT78" s="509"/>
      <c r="AU78" s="509"/>
      <c r="AV78" s="509"/>
      <c r="AW78" s="509"/>
      <c r="AX78" s="509"/>
      <c r="AY78" s="509"/>
      <c r="AZ78" s="510"/>
      <c r="BA78" s="166"/>
      <c r="BB78" s="150"/>
      <c r="CN78" s="171"/>
      <c r="CO78" s="173"/>
      <c r="CP78" s="175"/>
      <c r="CQ78" s="175"/>
      <c r="CR78" s="175"/>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67"/>
      <c r="DP78" s="167"/>
      <c r="DQ78" s="167"/>
      <c r="DR78" s="167"/>
      <c r="DS78" s="167"/>
      <c r="DT78" s="167"/>
      <c r="DU78" s="167"/>
      <c r="DV78" s="167"/>
      <c r="DW78" s="167"/>
      <c r="DX78" s="167"/>
      <c r="DY78" s="167"/>
      <c r="DZ78" s="167"/>
      <c r="EA78" s="167"/>
      <c r="EB78" s="167"/>
      <c r="EC78" s="167"/>
      <c r="ED78" s="167"/>
      <c r="EE78" s="167"/>
      <c r="EF78" s="167"/>
      <c r="EG78" s="167"/>
      <c r="EH78" s="167"/>
      <c r="EI78" s="167"/>
      <c r="EJ78" s="167"/>
      <c r="EK78" s="167"/>
      <c r="EL78" s="167"/>
    </row>
    <row r="79" spans="1:145" ht="11.1" customHeight="1" thickBot="1">
      <c r="A79" s="162"/>
      <c r="B79" s="163"/>
      <c r="C79" s="163"/>
      <c r="D79" s="163"/>
      <c r="E79" s="163"/>
      <c r="F79" s="163"/>
      <c r="G79" s="163"/>
      <c r="H79" s="164"/>
      <c r="I79" s="164"/>
      <c r="J79" s="164"/>
      <c r="K79" s="164"/>
      <c r="L79" s="164"/>
      <c r="M79" s="164"/>
      <c r="N79" s="164"/>
      <c r="O79" s="164"/>
      <c r="P79" s="164"/>
      <c r="Q79" s="164"/>
      <c r="R79" s="164"/>
      <c r="S79" s="164"/>
      <c r="T79" s="164"/>
      <c r="U79" s="164"/>
      <c r="V79" s="164"/>
      <c r="W79" s="164"/>
      <c r="X79" s="176"/>
      <c r="Y79" s="177"/>
      <c r="Z79" s="177"/>
      <c r="AA79" s="177"/>
      <c r="AB79" s="177"/>
      <c r="AC79" s="511" t="s">
        <v>23</v>
      </c>
      <c r="AD79" s="512"/>
      <c r="AE79" s="512"/>
      <c r="AF79" s="512"/>
      <c r="AG79" s="512"/>
      <c r="AH79" s="513"/>
      <c r="AI79" s="512" t="s">
        <v>24</v>
      </c>
      <c r="AJ79" s="512"/>
      <c r="AK79" s="512"/>
      <c r="AL79" s="512"/>
      <c r="AM79" s="512"/>
      <c r="AN79" s="513"/>
      <c r="AO79" s="512" t="s">
        <v>25</v>
      </c>
      <c r="AP79" s="512"/>
      <c r="AQ79" s="512"/>
      <c r="AR79" s="512"/>
      <c r="AS79" s="512"/>
      <c r="AT79" s="513"/>
      <c r="AU79" s="512" t="s">
        <v>0</v>
      </c>
      <c r="AV79" s="512"/>
      <c r="AW79" s="512"/>
      <c r="AX79" s="512"/>
      <c r="AY79" s="512"/>
      <c r="AZ79" s="514"/>
      <c r="BA79" s="166"/>
      <c r="BB79" s="150"/>
      <c r="CN79" s="171"/>
      <c r="CO79" s="173"/>
      <c r="CP79" s="175"/>
      <c r="CQ79" s="175"/>
      <c r="CR79" s="175"/>
      <c r="CT79" s="167"/>
      <c r="CU79" s="167"/>
      <c r="CV79" s="167"/>
      <c r="CW79" s="167"/>
      <c r="CX79" s="167"/>
      <c r="CY79" s="167"/>
      <c r="CZ79" s="167"/>
      <c r="DA79" s="167"/>
      <c r="DB79" s="167"/>
      <c r="DC79" s="167"/>
      <c r="DD79" s="167"/>
      <c r="DE79" s="167"/>
      <c r="DF79" s="167"/>
      <c r="DG79" s="167"/>
      <c r="DH79" s="167"/>
      <c r="DI79" s="167"/>
      <c r="DJ79" s="167"/>
      <c r="DK79" s="167"/>
      <c r="DL79" s="167"/>
      <c r="DM79" s="167"/>
      <c r="DN79" s="167"/>
      <c r="DO79" s="167"/>
      <c r="DP79" s="167"/>
      <c r="DQ79" s="167"/>
      <c r="DR79" s="167"/>
      <c r="DS79" s="167"/>
      <c r="DT79" s="167"/>
      <c r="DU79" s="167"/>
      <c r="DV79" s="167"/>
      <c r="DW79" s="167"/>
      <c r="DX79" s="167"/>
      <c r="DY79" s="167"/>
      <c r="DZ79" s="167"/>
      <c r="EA79" s="167"/>
      <c r="EB79" s="167"/>
      <c r="EC79" s="167"/>
      <c r="ED79" s="167"/>
      <c r="EE79" s="167"/>
      <c r="EF79" s="167"/>
      <c r="EG79" s="167"/>
      <c r="EH79" s="167"/>
      <c r="EI79" s="167"/>
      <c r="EJ79" s="167"/>
      <c r="EK79" s="167"/>
      <c r="EL79" s="167"/>
    </row>
    <row r="80" spans="1:145" ht="11.1" customHeight="1">
      <c r="B80" s="450" t="s">
        <v>498</v>
      </c>
      <c r="C80" s="451"/>
      <c r="D80" s="451"/>
      <c r="E80" s="451"/>
      <c r="F80" s="451"/>
      <c r="G80" s="451"/>
      <c r="H80" s="452"/>
      <c r="I80" s="459"/>
      <c r="J80" s="460"/>
      <c r="K80" s="460"/>
      <c r="L80" s="460"/>
      <c r="M80" s="460"/>
      <c r="N80" s="460"/>
      <c r="O80" s="460"/>
      <c r="P80" s="460"/>
      <c r="Q80" s="460"/>
      <c r="R80" s="461"/>
      <c r="S80" s="185"/>
      <c r="T80" s="185"/>
      <c r="U80" s="185"/>
      <c r="V80" s="185"/>
      <c r="W80" s="185"/>
      <c r="X80" s="185"/>
      <c r="Y80" s="185"/>
      <c r="Z80" s="185"/>
      <c r="AA80" s="185"/>
      <c r="AB80" s="185"/>
      <c r="AC80" s="186"/>
      <c r="AE80" s="110"/>
      <c r="AF80" s="110"/>
      <c r="AG80" s="110"/>
      <c r="AH80" s="187"/>
      <c r="AJ80" s="110"/>
      <c r="AK80" s="110"/>
      <c r="AL80" s="110"/>
      <c r="AM80" s="110"/>
      <c r="AN80" s="188"/>
      <c r="AO80" s="110"/>
      <c r="AP80" s="110"/>
      <c r="AQ80" s="110"/>
      <c r="AR80" s="110"/>
      <c r="AS80" s="110"/>
      <c r="AT80" s="189"/>
      <c r="AU80" s="110"/>
      <c r="AV80" s="110"/>
      <c r="AW80" s="110"/>
      <c r="AX80" s="110"/>
      <c r="AY80" s="110"/>
      <c r="AZ80" s="190"/>
      <c r="BA80" s="185"/>
      <c r="CQ80" s="171"/>
      <c r="CR80" s="173"/>
      <c r="CS80" s="175"/>
      <c r="CT80" s="175"/>
      <c r="CU80" s="175"/>
      <c r="CW80" s="167"/>
      <c r="CX80" s="167"/>
      <c r="CY80" s="167"/>
      <c r="CZ80" s="167"/>
      <c r="DA80" s="167"/>
      <c r="DB80" s="167"/>
      <c r="DC80" s="167"/>
      <c r="DD80" s="167"/>
      <c r="DE80" s="167"/>
      <c r="DF80" s="167"/>
      <c r="DG80" s="167"/>
      <c r="DH80" s="167"/>
      <c r="DI80" s="167"/>
      <c r="DJ80" s="167"/>
      <c r="DK80" s="167"/>
      <c r="DL80" s="167"/>
      <c r="DM80" s="167"/>
      <c r="DN80" s="167"/>
      <c r="DO80" s="167"/>
      <c r="DP80" s="167"/>
      <c r="DQ80" s="167"/>
      <c r="DR80" s="167"/>
      <c r="DS80" s="167"/>
      <c r="DT80" s="167"/>
      <c r="DU80" s="167"/>
      <c r="DV80" s="167"/>
      <c r="DW80" s="167"/>
      <c r="DX80" s="167"/>
      <c r="DY80" s="167"/>
      <c r="DZ80" s="167"/>
      <c r="EA80" s="167"/>
      <c r="EB80" s="167"/>
      <c r="EC80" s="167"/>
      <c r="ED80" s="167"/>
      <c r="EE80" s="167"/>
      <c r="EF80" s="167"/>
      <c r="EG80" s="167"/>
      <c r="EH80" s="167"/>
      <c r="EI80" s="167"/>
      <c r="EJ80" s="167"/>
      <c r="EK80" s="167"/>
      <c r="EL80" s="167"/>
      <c r="EM80" s="167"/>
      <c r="EN80" s="167"/>
      <c r="EO80" s="167"/>
    </row>
    <row r="81" spans="2:109" ht="11.25" customHeight="1">
      <c r="B81" s="453"/>
      <c r="C81" s="454"/>
      <c r="D81" s="454"/>
      <c r="E81" s="454"/>
      <c r="F81" s="454"/>
      <c r="G81" s="454"/>
      <c r="H81" s="455"/>
      <c r="I81" s="462"/>
      <c r="J81" s="439"/>
      <c r="K81" s="439"/>
      <c r="L81" s="439"/>
      <c r="M81" s="439"/>
      <c r="N81" s="439"/>
      <c r="O81" s="439"/>
      <c r="P81" s="439"/>
      <c r="Q81" s="439"/>
      <c r="R81" s="463"/>
      <c r="AC81" s="186"/>
      <c r="AE81" s="110"/>
      <c r="AF81" s="110"/>
      <c r="AG81" s="110"/>
      <c r="AH81" s="187"/>
      <c r="AJ81" s="110"/>
      <c r="AK81" s="110"/>
      <c r="AL81" s="110"/>
      <c r="AM81" s="110"/>
      <c r="AN81" s="191"/>
      <c r="AO81" s="110"/>
      <c r="AP81" s="110"/>
      <c r="AQ81" s="110"/>
      <c r="AR81" s="110"/>
      <c r="AS81" s="110"/>
      <c r="AT81" s="187"/>
      <c r="AU81" s="110"/>
      <c r="AV81" s="110"/>
      <c r="AW81" s="110"/>
      <c r="AX81" s="110"/>
      <c r="AY81" s="110"/>
      <c r="AZ81" s="190"/>
      <c r="BB81" s="110"/>
      <c r="BC81" s="110"/>
      <c r="BD81" s="110"/>
      <c r="CJ81" s="167"/>
      <c r="CK81" s="167"/>
      <c r="CL81" s="167"/>
      <c r="CM81" s="167"/>
      <c r="CN81" s="167"/>
      <c r="CO81" s="167"/>
      <c r="CP81" s="167"/>
      <c r="CQ81" s="171"/>
      <c r="CR81" s="173"/>
      <c r="CS81" s="192"/>
      <c r="CT81" s="175"/>
      <c r="CU81" s="175"/>
      <c r="CW81" s="167"/>
      <c r="CX81" s="167"/>
      <c r="CY81" s="167"/>
      <c r="CZ81" s="167"/>
      <c r="DA81" s="167"/>
      <c r="DB81" s="167"/>
      <c r="DC81" s="167"/>
      <c r="DD81" s="167"/>
      <c r="DE81" s="167"/>
    </row>
    <row r="82" spans="2:109" ht="11.25" customHeight="1" thickBot="1">
      <c r="B82" s="456"/>
      <c r="C82" s="457"/>
      <c r="D82" s="457"/>
      <c r="E82" s="457"/>
      <c r="F82" s="457"/>
      <c r="G82" s="457"/>
      <c r="H82" s="458"/>
      <c r="I82" s="464"/>
      <c r="J82" s="465"/>
      <c r="K82" s="465"/>
      <c r="L82" s="465"/>
      <c r="M82" s="465"/>
      <c r="N82" s="465"/>
      <c r="O82" s="465"/>
      <c r="P82" s="465"/>
      <c r="Q82" s="465"/>
      <c r="R82" s="466"/>
      <c r="AC82" s="193"/>
      <c r="AD82" s="194"/>
      <c r="AE82" s="195"/>
      <c r="AF82" s="195"/>
      <c r="AG82" s="195"/>
      <c r="AH82" s="196"/>
      <c r="AI82" s="194"/>
      <c r="AJ82" s="195"/>
      <c r="AK82" s="195"/>
      <c r="AL82" s="195"/>
      <c r="AM82" s="195"/>
      <c r="AN82" s="197"/>
      <c r="AO82" s="195"/>
      <c r="AP82" s="195"/>
      <c r="AQ82" s="195"/>
      <c r="AR82" s="195"/>
      <c r="AS82" s="195"/>
      <c r="AT82" s="196"/>
      <c r="AU82" s="195"/>
      <c r="AV82" s="195"/>
      <c r="AW82" s="195"/>
      <c r="AX82" s="195"/>
      <c r="AY82" s="195"/>
      <c r="AZ82" s="198"/>
      <c r="BB82" s="110"/>
      <c r="BC82" s="110"/>
      <c r="BD82" s="110"/>
      <c r="CJ82" s="167"/>
      <c r="CK82" s="167"/>
      <c r="CL82" s="167"/>
      <c r="CM82" s="167"/>
      <c r="CN82" s="167"/>
      <c r="CO82" s="167"/>
      <c r="CP82" s="167"/>
      <c r="CQ82" s="171"/>
      <c r="CR82" s="173"/>
      <c r="CS82" s="192"/>
      <c r="CT82" s="175"/>
      <c r="CU82" s="175"/>
      <c r="CW82" s="167"/>
      <c r="CX82" s="167"/>
      <c r="CY82" s="167"/>
      <c r="CZ82" s="167"/>
      <c r="DA82" s="167"/>
      <c r="DB82" s="167"/>
      <c r="DC82" s="167"/>
      <c r="DD82" s="167"/>
      <c r="DE82" s="167"/>
    </row>
    <row r="83" spans="2:109" ht="11.25" customHeight="1">
      <c r="AC83" s="199" t="s">
        <v>26</v>
      </c>
      <c r="AD83" s="110"/>
      <c r="AE83" s="110"/>
      <c r="AF83" s="110"/>
      <c r="AG83" s="110"/>
      <c r="AH83" s="110"/>
      <c r="AI83" s="110"/>
      <c r="AJ83" s="110"/>
      <c r="AK83" s="110"/>
      <c r="AL83" s="110"/>
      <c r="AM83" s="110"/>
      <c r="AN83" s="110"/>
      <c r="AO83" s="110"/>
      <c r="AP83" s="110"/>
      <c r="AQ83" s="110"/>
      <c r="AR83" s="110"/>
      <c r="AS83" s="110"/>
      <c r="AT83" s="110"/>
      <c r="AU83" s="110"/>
      <c r="AV83" s="110"/>
      <c r="AW83" s="110"/>
      <c r="AX83" s="110"/>
      <c r="AZ83" s="190"/>
      <c r="BA83" s="186"/>
      <c r="BB83" s="110"/>
      <c r="BC83" s="110"/>
      <c r="BD83" s="110"/>
      <c r="CJ83" s="167"/>
      <c r="CK83" s="167"/>
      <c r="CL83" s="167"/>
      <c r="CM83" s="167"/>
      <c r="CN83" s="167"/>
      <c r="CO83" s="167"/>
      <c r="CP83" s="167"/>
      <c r="CQ83" s="171"/>
      <c r="CR83" s="173"/>
      <c r="CS83" s="175"/>
      <c r="CT83" s="175"/>
      <c r="CU83" s="175"/>
      <c r="CW83" s="167"/>
      <c r="CX83" s="167"/>
      <c r="CY83" s="167"/>
      <c r="CZ83" s="167"/>
      <c r="DA83" s="167"/>
      <c r="DB83" s="167"/>
      <c r="DC83" s="167"/>
      <c r="DD83" s="167"/>
      <c r="DE83" s="167"/>
    </row>
    <row r="84" spans="2:109" ht="11.25" customHeight="1">
      <c r="AC84" s="200"/>
      <c r="AD84" s="195"/>
      <c r="AE84" s="195"/>
      <c r="AF84" s="195"/>
      <c r="AG84" s="195"/>
      <c r="AH84" s="195"/>
      <c r="AI84" s="195"/>
      <c r="AJ84" s="195"/>
      <c r="AK84" s="195"/>
      <c r="AL84" s="195"/>
      <c r="AM84" s="195"/>
      <c r="AN84" s="195"/>
      <c r="AO84" s="195"/>
      <c r="AP84" s="195"/>
      <c r="AQ84" s="195"/>
      <c r="AR84" s="195"/>
      <c r="AS84" s="195"/>
      <c r="AT84" s="195"/>
      <c r="AU84" s="195"/>
      <c r="AV84" s="195"/>
      <c r="AW84" s="195"/>
      <c r="AX84" s="195"/>
      <c r="AY84" s="194"/>
      <c r="AZ84" s="198"/>
      <c r="BB84" s="110"/>
      <c r="BC84" s="110"/>
      <c r="BD84" s="110"/>
      <c r="CQ84" s="171"/>
      <c r="CR84" s="173"/>
      <c r="CS84" s="175"/>
      <c r="CT84" s="175"/>
      <c r="CU84" s="201"/>
      <c r="CV84" s="201"/>
    </row>
    <row r="85" spans="2:109" ht="11.25" customHeight="1">
      <c r="AB85" s="182"/>
      <c r="AC85" s="199" t="s">
        <v>27</v>
      </c>
      <c r="AD85" s="110"/>
      <c r="AE85" s="110"/>
      <c r="AF85" s="110"/>
      <c r="AG85" s="110"/>
      <c r="AH85" s="110"/>
      <c r="AI85" s="110"/>
      <c r="AJ85" s="110"/>
      <c r="AK85" s="110"/>
      <c r="AL85" s="110"/>
      <c r="AM85" s="110"/>
      <c r="AN85" s="110"/>
      <c r="AO85" s="110"/>
      <c r="AP85" s="110"/>
      <c r="AQ85" s="110"/>
      <c r="AR85" s="110"/>
      <c r="AS85" s="110"/>
      <c r="AT85" s="110"/>
      <c r="AU85" s="110"/>
      <c r="AV85" s="110"/>
      <c r="AW85" s="110"/>
      <c r="AX85" s="110"/>
      <c r="AZ85" s="190"/>
      <c r="BB85" s="110"/>
      <c r="BC85" s="110"/>
      <c r="BD85" s="110"/>
      <c r="CQ85" s="171"/>
      <c r="CR85" s="173"/>
      <c r="CS85" s="175"/>
      <c r="CT85" s="175"/>
      <c r="CU85" s="175"/>
    </row>
    <row r="86" spans="2:109" ht="11.25" customHeight="1">
      <c r="Q86" s="488" t="s">
        <v>636</v>
      </c>
      <c r="R86" s="489"/>
      <c r="S86" s="489"/>
      <c r="T86" s="489"/>
      <c r="U86" s="489"/>
      <c r="V86" s="490"/>
      <c r="W86" s="494" t="s">
        <v>637</v>
      </c>
      <c r="X86" s="494"/>
      <c r="Y86" s="494"/>
      <c r="Z86" s="494"/>
      <c r="AA86" s="494"/>
      <c r="AB86" s="494"/>
      <c r="AC86" s="200"/>
      <c r="AD86" s="195"/>
      <c r="AE86" s="195"/>
      <c r="AF86" s="195"/>
      <c r="AG86" s="195"/>
      <c r="AH86" s="195"/>
      <c r="AI86" s="195"/>
      <c r="AJ86" s="195"/>
      <c r="AK86" s="195"/>
      <c r="AL86" s="195"/>
      <c r="AM86" s="195"/>
      <c r="AN86" s="195"/>
      <c r="AO86" s="195"/>
      <c r="AP86" s="195"/>
      <c r="AQ86" s="195"/>
      <c r="AR86" s="195"/>
      <c r="AS86" s="195"/>
      <c r="AT86" s="195"/>
      <c r="AU86" s="195"/>
      <c r="AV86" s="195"/>
      <c r="AW86" s="195"/>
      <c r="AX86" s="195"/>
      <c r="AY86" s="194"/>
      <c r="AZ86" s="198"/>
      <c r="BB86" s="110"/>
      <c r="BC86" s="110"/>
      <c r="BD86" s="110"/>
      <c r="CQ86" s="171"/>
      <c r="CR86" s="175"/>
      <c r="CS86" s="175"/>
      <c r="CT86" s="175"/>
      <c r="CU86" s="175"/>
    </row>
    <row r="87" spans="2:109" ht="11.25" customHeight="1">
      <c r="Q87" s="491"/>
      <c r="R87" s="492"/>
      <c r="S87" s="492"/>
      <c r="T87" s="492"/>
      <c r="U87" s="492"/>
      <c r="V87" s="493"/>
      <c r="W87" s="494"/>
      <c r="X87" s="494"/>
      <c r="Y87" s="494"/>
      <c r="Z87" s="494"/>
      <c r="AA87" s="494"/>
      <c r="AB87" s="494"/>
      <c r="AC87" s="199" t="s">
        <v>28</v>
      </c>
      <c r="AD87" s="110"/>
      <c r="AE87" s="110"/>
      <c r="AF87" s="110"/>
      <c r="AG87" s="110"/>
      <c r="AH87" s="110"/>
      <c r="AI87" s="110"/>
      <c r="AJ87" s="110"/>
      <c r="AK87" s="110"/>
      <c r="AL87" s="110"/>
      <c r="AM87" s="110"/>
      <c r="AN87" s="110"/>
      <c r="AO87" s="110"/>
      <c r="AP87" s="110"/>
      <c r="AQ87" s="110"/>
      <c r="AR87" s="110"/>
      <c r="AS87" s="110"/>
      <c r="AT87" s="110"/>
      <c r="AU87" s="110"/>
      <c r="AV87" s="110"/>
      <c r="AW87" s="110"/>
      <c r="AX87" s="110"/>
      <c r="AZ87" s="190"/>
      <c r="BA87" s="110"/>
      <c r="BB87" s="110"/>
      <c r="BC87" s="110"/>
      <c r="BD87" s="110"/>
      <c r="CO87" s="454"/>
      <c r="CP87" s="173"/>
      <c r="CQ87" s="175"/>
      <c r="CR87" s="175"/>
      <c r="CS87" s="175"/>
    </row>
    <row r="88" spans="2:109" ht="11.25" customHeight="1">
      <c r="Q88" s="496"/>
      <c r="R88" s="497"/>
      <c r="S88" s="497"/>
      <c r="T88" s="497"/>
      <c r="U88" s="497"/>
      <c r="V88" s="498"/>
      <c r="W88" s="499"/>
      <c r="X88" s="500"/>
      <c r="Y88" s="500"/>
      <c r="Z88" s="500"/>
      <c r="AA88" s="500"/>
      <c r="AB88" s="501"/>
      <c r="AC88" s="202"/>
      <c r="AD88" s="203"/>
      <c r="AE88" s="203"/>
      <c r="AF88" s="203"/>
      <c r="AG88" s="203"/>
      <c r="AH88" s="203"/>
      <c r="AI88" s="203"/>
      <c r="AJ88" s="203"/>
      <c r="AK88" s="203"/>
      <c r="AL88" s="203"/>
      <c r="AM88" s="203"/>
      <c r="AN88" s="203"/>
      <c r="AO88" s="203"/>
      <c r="AP88" s="203"/>
      <c r="AQ88" s="203"/>
      <c r="AR88" s="203"/>
      <c r="AS88" s="203"/>
      <c r="AT88" s="203"/>
      <c r="AU88" s="203"/>
      <c r="AV88" s="203"/>
      <c r="AW88" s="203"/>
      <c r="AX88" s="203"/>
      <c r="AY88" s="152"/>
      <c r="AZ88" s="204"/>
      <c r="BA88" s="110"/>
      <c r="BB88" s="110"/>
      <c r="BC88" s="110"/>
      <c r="BD88" s="110"/>
      <c r="CO88" s="495"/>
      <c r="CP88" s="175"/>
      <c r="CQ88" s="175"/>
      <c r="CR88" s="175"/>
      <c r="CS88" s="175"/>
    </row>
    <row r="89" spans="2:109" ht="11.25" customHeight="1">
      <c r="Q89" s="499"/>
      <c r="R89" s="500"/>
      <c r="S89" s="500"/>
      <c r="T89" s="500"/>
      <c r="U89" s="500"/>
      <c r="V89" s="501"/>
      <c r="W89" s="499"/>
      <c r="X89" s="500"/>
      <c r="Y89" s="500"/>
      <c r="Z89" s="500"/>
      <c r="AA89" s="500"/>
      <c r="AB89" s="501"/>
      <c r="AC89" s="205" t="s">
        <v>29</v>
      </c>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7"/>
      <c r="AZ89" s="208"/>
      <c r="BA89" s="110"/>
      <c r="BB89" s="110"/>
      <c r="BC89" s="110"/>
      <c r="BD89" s="110"/>
      <c r="CO89" s="495"/>
      <c r="CP89" s="173"/>
      <c r="CQ89" s="175"/>
      <c r="CR89" s="175"/>
      <c r="CS89" s="175"/>
    </row>
    <row r="90" spans="2:109" ht="11.25" customHeight="1">
      <c r="Q90" s="499"/>
      <c r="R90" s="500"/>
      <c r="S90" s="500"/>
      <c r="T90" s="500"/>
      <c r="U90" s="500"/>
      <c r="V90" s="501"/>
      <c r="W90" s="499"/>
      <c r="X90" s="500"/>
      <c r="Y90" s="500"/>
      <c r="Z90" s="500"/>
      <c r="AA90" s="500"/>
      <c r="AB90" s="501"/>
      <c r="AC90" s="200"/>
      <c r="AD90" s="195"/>
      <c r="AE90" s="195"/>
      <c r="AF90" s="195"/>
      <c r="AG90" s="195"/>
      <c r="AH90" s="195"/>
      <c r="AI90" s="195"/>
      <c r="AJ90" s="195"/>
      <c r="AK90" s="195"/>
      <c r="AL90" s="195"/>
      <c r="AM90" s="195"/>
      <c r="AN90" s="195"/>
      <c r="AO90" s="195"/>
      <c r="AP90" s="195"/>
      <c r="AQ90" s="195"/>
      <c r="AR90" s="195"/>
      <c r="AS90" s="195"/>
      <c r="AT90" s="195"/>
      <c r="AU90" s="195"/>
      <c r="AV90" s="195"/>
      <c r="AW90" s="195"/>
      <c r="AX90" s="195"/>
      <c r="AY90" s="194"/>
      <c r="AZ90" s="198"/>
      <c r="BA90" s="110"/>
      <c r="BB90" s="110"/>
      <c r="BC90" s="110"/>
      <c r="BD90" s="110"/>
      <c r="CO90" s="495"/>
      <c r="CP90" s="175"/>
      <c r="CR90" s="175"/>
      <c r="CS90" s="175"/>
    </row>
    <row r="91" spans="2:109" ht="11.25" customHeight="1">
      <c r="Q91" s="499"/>
      <c r="R91" s="500"/>
      <c r="S91" s="500"/>
      <c r="T91" s="500"/>
      <c r="U91" s="500"/>
      <c r="V91" s="501"/>
      <c r="W91" s="499"/>
      <c r="X91" s="500"/>
      <c r="Y91" s="500"/>
      <c r="Z91" s="500"/>
      <c r="AA91" s="500"/>
      <c r="AB91" s="501"/>
      <c r="AC91" s="199" t="s">
        <v>30</v>
      </c>
      <c r="AD91" s="110"/>
      <c r="AE91" s="110"/>
      <c r="AF91" s="110"/>
      <c r="AG91" s="110"/>
      <c r="AH91" s="110"/>
      <c r="AI91" s="110" t="s">
        <v>13</v>
      </c>
      <c r="AJ91" s="110"/>
      <c r="AK91" s="110"/>
      <c r="AL91" s="110"/>
      <c r="AM91" s="110"/>
      <c r="AN91" s="110"/>
      <c r="AO91" s="110"/>
      <c r="AP91" s="110"/>
      <c r="AQ91" s="110" t="s">
        <v>14</v>
      </c>
      <c r="AR91" s="110"/>
      <c r="AS91" s="110"/>
      <c r="AT91" s="110"/>
      <c r="AU91" s="110"/>
      <c r="AV91" s="110"/>
      <c r="AW91" s="110"/>
      <c r="AX91" s="110"/>
      <c r="AZ91" s="190"/>
      <c r="BA91" s="110"/>
      <c r="BB91" s="110"/>
      <c r="BC91" s="110"/>
      <c r="BD91" s="110"/>
    </row>
    <row r="92" spans="2:109" ht="11.25" customHeight="1">
      <c r="Q92" s="502"/>
      <c r="R92" s="503"/>
      <c r="S92" s="503"/>
      <c r="T92" s="503"/>
      <c r="U92" s="503"/>
      <c r="V92" s="504"/>
      <c r="W92" s="502"/>
      <c r="X92" s="503"/>
      <c r="Y92" s="503"/>
      <c r="Z92" s="503"/>
      <c r="AA92" s="503"/>
      <c r="AB92" s="504"/>
      <c r="AC92" s="202"/>
      <c r="AD92" s="203"/>
      <c r="AE92" s="203"/>
      <c r="AF92" s="203"/>
      <c r="AG92" s="203"/>
      <c r="AH92" s="203"/>
      <c r="AI92" s="203"/>
      <c r="AJ92" s="203"/>
      <c r="AK92" s="203"/>
      <c r="AL92" s="203"/>
      <c r="AM92" s="203"/>
      <c r="AN92" s="203"/>
      <c r="AO92" s="203"/>
      <c r="AP92" s="203"/>
      <c r="AQ92" s="203"/>
      <c r="AR92" s="203"/>
      <c r="AS92" s="203"/>
      <c r="AT92" s="203"/>
      <c r="AU92" s="203"/>
      <c r="AV92" s="203"/>
      <c r="AW92" s="203"/>
      <c r="AX92" s="203"/>
      <c r="AY92" s="152"/>
      <c r="AZ92" s="204"/>
      <c r="BA92" s="110"/>
      <c r="BB92" s="110"/>
      <c r="BC92" s="110"/>
      <c r="BD92" s="110"/>
      <c r="BE92" s="110"/>
      <c r="BP92" s="209"/>
      <c r="BQ92" s="209"/>
      <c r="BR92" s="209"/>
      <c r="BS92" s="209"/>
      <c r="BT92" s="209"/>
      <c r="BU92" s="209"/>
      <c r="BV92" s="209"/>
      <c r="BW92" s="209"/>
      <c r="BX92" s="209"/>
      <c r="BY92" s="209"/>
      <c r="BZ92" s="104"/>
      <c r="CA92" s="104"/>
    </row>
    <row r="93" spans="2:109" ht="11.25" customHeight="1">
      <c r="BA93" s="110"/>
      <c r="BB93" s="110"/>
      <c r="BC93" s="110"/>
      <c r="BD93" s="110"/>
      <c r="BE93" s="110"/>
      <c r="BY93" s="104"/>
      <c r="BZ93" s="104"/>
      <c r="CA93" s="104"/>
    </row>
    <row r="94" spans="2:109" ht="11.25" customHeight="1">
      <c r="BA94" s="110"/>
      <c r="BB94" s="110"/>
      <c r="BC94" s="110"/>
      <c r="BD94" s="110"/>
      <c r="BE94" s="110"/>
      <c r="BY94" s="110"/>
      <c r="BZ94" s="104"/>
      <c r="CA94" s="104"/>
    </row>
    <row r="95" spans="2:109" ht="11.25" customHeight="1">
      <c r="BA95" s="110"/>
      <c r="BB95" s="110"/>
      <c r="BC95" s="110"/>
      <c r="BD95" s="110"/>
      <c r="BE95" s="110"/>
      <c r="BY95" s="104"/>
      <c r="BZ95" s="104"/>
      <c r="CA95" s="104"/>
    </row>
    <row r="96" spans="2:109" ht="11.25" customHeight="1">
      <c r="BA96" s="110"/>
      <c r="BB96" s="110"/>
      <c r="BC96" s="110"/>
      <c r="BD96" s="110"/>
      <c r="BE96" s="110"/>
      <c r="BV96" s="120"/>
      <c r="BW96" s="173"/>
      <c r="BX96" s="175"/>
      <c r="BY96" s="110"/>
      <c r="BZ96" s="104"/>
      <c r="CA96" s="104"/>
    </row>
    <row r="97" spans="31:79" ht="11.25" customHeight="1">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W97" s="120"/>
      <c r="BX97" s="175"/>
      <c r="BY97" s="104"/>
      <c r="BZ97" s="104"/>
      <c r="CA97" s="104"/>
    </row>
    <row r="98" spans="31:79" ht="11.25" customHeight="1">
      <c r="AE98" s="110"/>
      <c r="AF98" s="110"/>
      <c r="AG98" s="110"/>
      <c r="AH98" s="110"/>
      <c r="AI98" s="110"/>
      <c r="AJ98" s="110"/>
      <c r="AK98" s="110"/>
      <c r="AL98" s="110"/>
      <c r="AM98" s="110"/>
      <c r="AN98" s="110"/>
      <c r="AO98" s="110"/>
      <c r="AP98" s="110"/>
      <c r="AQ98" s="110"/>
      <c r="AR98" s="110"/>
      <c r="AS98" s="110"/>
      <c r="AT98" s="110"/>
      <c r="AU98" s="110"/>
      <c r="AV98" s="110"/>
      <c r="AW98" s="110"/>
      <c r="AX98" s="110"/>
      <c r="AY98" s="110"/>
      <c r="BY98" s="110"/>
      <c r="BZ98" s="104"/>
      <c r="CA98" s="104"/>
    </row>
    <row r="99" spans="31:79" ht="11.25" customHeight="1">
      <c r="BY99" s="104"/>
      <c r="BZ99" s="104"/>
      <c r="CA99" s="104"/>
    </row>
    <row r="100" spans="31:79" ht="11.25" customHeight="1">
      <c r="BY100" s="110"/>
      <c r="BZ100" s="104"/>
      <c r="CA100" s="104"/>
    </row>
    <row r="101" spans="31:79" ht="11.25" customHeight="1">
      <c r="BY101" s="104"/>
      <c r="BZ101" s="104"/>
      <c r="CA101" s="104"/>
    </row>
    <row r="102" spans="31:79" ht="11.25" customHeight="1">
      <c r="BY102" s="110"/>
      <c r="BZ102" s="104"/>
      <c r="CA102" s="104"/>
    </row>
    <row r="103" spans="31:79" ht="11.25" customHeight="1">
      <c r="BY103" s="104"/>
      <c r="BZ103" s="104"/>
      <c r="CA103" s="104"/>
    </row>
    <row r="104" spans="31:79" ht="11.25" customHeight="1">
      <c r="BY104" s="110"/>
      <c r="BZ104" s="104"/>
      <c r="CA104" s="104"/>
    </row>
    <row r="105" spans="31:79" ht="11.25" customHeight="1">
      <c r="BY105" s="104"/>
      <c r="BZ105" s="104"/>
      <c r="CA105" s="104"/>
    </row>
    <row r="106" spans="31:79" ht="11.25" customHeight="1">
      <c r="BZ106" s="104"/>
      <c r="CA106" s="104"/>
    </row>
    <row r="107" spans="31:79" ht="11.25" customHeight="1">
      <c r="BZ107" s="104"/>
      <c r="CA107" s="104"/>
    </row>
    <row r="108" spans="31:79" ht="11.25" customHeight="1">
      <c r="BZ108" s="104"/>
      <c r="CA108" s="104"/>
    </row>
    <row r="109" spans="31:79" ht="11.25" customHeight="1">
      <c r="BZ109" s="104"/>
      <c r="CA109" s="104"/>
    </row>
    <row r="110" spans="31:79" ht="11.25" customHeight="1">
      <c r="BZ110" s="104"/>
      <c r="CA110" s="104"/>
    </row>
    <row r="111" spans="31:79" ht="11.25" customHeight="1">
      <c r="BZ111" s="104"/>
      <c r="CA111" s="104"/>
    </row>
    <row r="112" spans="31:79" ht="11.25" customHeight="1">
      <c r="BZ112" s="104"/>
      <c r="CA112" s="104"/>
    </row>
    <row r="113" spans="78:79" ht="11.25" customHeight="1">
      <c r="BZ113" s="104"/>
      <c r="CA113" s="104"/>
    </row>
    <row r="114" spans="78:79" ht="11.25" customHeight="1">
      <c r="BZ114" s="104"/>
      <c r="CA114" s="104"/>
    </row>
  </sheetData>
  <sheetProtection algorithmName="SHA-512" hashValue="K3NddMkdQBkZh0Rnq9GKzkwagqZC8jqzoTb71St8lWeQZmSUEf1DspFkOwU1iCgleqTSZBlpPm7aq7Wvx1M9Eg==" saltValue="ZWGjkWUfaTMjAbAST4AwOQ==" spinCount="100000" sheet="1" formatCells="0"/>
  <mergeCells count="212">
    <mergeCell ref="Q86:V87"/>
    <mergeCell ref="W86:AB87"/>
    <mergeCell ref="CO87:CO90"/>
    <mergeCell ref="Q88:V92"/>
    <mergeCell ref="W88:AB92"/>
    <mergeCell ref="AC77:AZ78"/>
    <mergeCell ref="AC79:AH79"/>
    <mergeCell ref="AI79:AN79"/>
    <mergeCell ref="AO79:AT79"/>
    <mergeCell ref="AU79:AZ79"/>
    <mergeCell ref="B80:H82"/>
    <mergeCell ref="I80:R82"/>
    <mergeCell ref="B75:F78"/>
    <mergeCell ref="G75:H76"/>
    <mergeCell ref="I75:Q76"/>
    <mergeCell ref="S75:AB76"/>
    <mergeCell ref="H77:H78"/>
    <mergeCell ref="I77:Q78"/>
    <mergeCell ref="R77:R78"/>
    <mergeCell ref="S77:AB78"/>
    <mergeCell ref="BS68:BS70"/>
    <mergeCell ref="BT68:BT70"/>
    <mergeCell ref="BR71:BR73"/>
    <mergeCell ref="BS71:BS73"/>
    <mergeCell ref="BT71:BT73"/>
    <mergeCell ref="BU71:BU73"/>
    <mergeCell ref="BV71:BV73"/>
    <mergeCell ref="Y73:AC73"/>
    <mergeCell ref="AP73:AT73"/>
    <mergeCell ref="AO71:AU72"/>
    <mergeCell ref="AV71:BA73"/>
    <mergeCell ref="BB71:BB73"/>
    <mergeCell ref="BM71:BO73"/>
    <mergeCell ref="BP71:BP73"/>
    <mergeCell ref="BQ71:BQ73"/>
    <mergeCell ref="BP68:BP70"/>
    <mergeCell ref="BQ68:BQ70"/>
    <mergeCell ref="BV68:BV70"/>
    <mergeCell ref="Y70:AC70"/>
    <mergeCell ref="AP70:AT70"/>
    <mergeCell ref="AO68:AU69"/>
    <mergeCell ref="AV68:BA70"/>
    <mergeCell ref="BB68:BB70"/>
    <mergeCell ref="BM68:BO70"/>
    <mergeCell ref="A71:A73"/>
    <mergeCell ref="B71:G73"/>
    <mergeCell ref="H71:W73"/>
    <mergeCell ref="X71:AD72"/>
    <mergeCell ref="AE71:AI73"/>
    <mergeCell ref="AJ71:AN73"/>
    <mergeCell ref="BR68:BR70"/>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U68:BU70"/>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BQ62:BQ64"/>
    <mergeCell ref="A62:A64"/>
    <mergeCell ref="B62:G64"/>
    <mergeCell ref="H62:W64"/>
    <mergeCell ref="X62:AD63"/>
    <mergeCell ref="AE62:AI64"/>
    <mergeCell ref="AJ62:AN64"/>
    <mergeCell ref="BS59:BS61"/>
    <mergeCell ref="BT59:BT61"/>
    <mergeCell ref="BU59:BU61"/>
    <mergeCell ref="BV59:BV61"/>
    <mergeCell ref="Y61:AC61"/>
    <mergeCell ref="AP61:AT61"/>
    <mergeCell ref="AV59:BA61"/>
    <mergeCell ref="BB59:BB61"/>
    <mergeCell ref="BM59:BO61"/>
    <mergeCell ref="BP59:BP61"/>
    <mergeCell ref="BQ59:BQ61"/>
    <mergeCell ref="BR59:BR61"/>
    <mergeCell ref="BT57:BT58"/>
    <mergeCell ref="BU57:BU58"/>
    <mergeCell ref="BV57:BV58"/>
    <mergeCell ref="A59:A61"/>
    <mergeCell ref="B59:G61"/>
    <mergeCell ref="H59:W61"/>
    <mergeCell ref="X59:AD60"/>
    <mergeCell ref="AE59:AI61"/>
    <mergeCell ref="AJ59:AN61"/>
    <mergeCell ref="AO59:AU60"/>
    <mergeCell ref="AV57:BA58"/>
    <mergeCell ref="BB57:BB58"/>
    <mergeCell ref="BP57:BP58"/>
    <mergeCell ref="BQ57:BQ58"/>
    <mergeCell ref="BR57:BR58"/>
    <mergeCell ref="BS57:BS58"/>
    <mergeCell ref="B57:G58"/>
    <mergeCell ref="H57:W58"/>
    <mergeCell ref="X57:AD58"/>
    <mergeCell ref="AE57:AI58"/>
    <mergeCell ref="AJ57:AN58"/>
    <mergeCell ref="AO57:AU58"/>
    <mergeCell ref="K52:L53"/>
    <mergeCell ref="M52:R53"/>
    <mergeCell ref="S52:AP53"/>
    <mergeCell ref="U55:AN56"/>
    <mergeCell ref="B56:G56"/>
    <mergeCell ref="H56:T56"/>
    <mergeCell ref="K48:L49"/>
    <mergeCell ref="M48:R49"/>
    <mergeCell ref="S48:AP49"/>
    <mergeCell ref="K50:L51"/>
    <mergeCell ref="M50:R51"/>
    <mergeCell ref="S50:AP51"/>
    <mergeCell ref="C39:V40"/>
    <mergeCell ref="W39:AZ40"/>
    <mergeCell ref="C42:V43"/>
    <mergeCell ref="W42:Z43"/>
    <mergeCell ref="AB42:AZ43"/>
    <mergeCell ref="B46:J47"/>
    <mergeCell ref="K46:L47"/>
    <mergeCell ref="M46:R47"/>
    <mergeCell ref="S46:AP47"/>
    <mergeCell ref="C33:V34"/>
    <mergeCell ref="W33:AH34"/>
    <mergeCell ref="AI33:AZ34"/>
    <mergeCell ref="C36:V37"/>
    <mergeCell ref="W36:AZ37"/>
    <mergeCell ref="AD22:AI23"/>
    <mergeCell ref="AJ22:AZ23"/>
    <mergeCell ref="AD24:AI25"/>
    <mergeCell ref="AJ24:AZ25"/>
    <mergeCell ref="C27:AZ28"/>
    <mergeCell ref="C30:V31"/>
    <mergeCell ref="W30:AZ31"/>
    <mergeCell ref="C25:AA25"/>
    <mergeCell ref="C15:X17"/>
    <mergeCell ref="AI16:AK17"/>
    <mergeCell ref="AL16:AZ17"/>
    <mergeCell ref="AD18:AI19"/>
    <mergeCell ref="AJ18:AZ19"/>
    <mergeCell ref="C19:AA24"/>
    <mergeCell ref="AD20:AI21"/>
    <mergeCell ref="AJ20:AZ21"/>
    <mergeCell ref="BD30:BW32"/>
    <mergeCell ref="B10:BA12"/>
    <mergeCell ref="BT10:BX10"/>
    <mergeCell ref="BD11:BG12"/>
    <mergeCell ref="AH13:AJ13"/>
    <mergeCell ref="AK13:AM13"/>
    <mergeCell ref="AN13:AO13"/>
    <mergeCell ref="AP13:AR13"/>
    <mergeCell ref="AS13:AT13"/>
    <mergeCell ref="AU13:AW13"/>
    <mergeCell ref="AX13:AY13"/>
    <mergeCell ref="BD13:BE13"/>
    <mergeCell ref="B5:E8"/>
    <mergeCell ref="F5:J8"/>
    <mergeCell ref="K5:O8"/>
    <mergeCell ref="P5:W8"/>
    <mergeCell ref="X5:AA8"/>
    <mergeCell ref="AF5:AJ8"/>
    <mergeCell ref="AK5:AO8"/>
    <mergeCell ref="AP5:AW8"/>
    <mergeCell ref="AX5:BA8"/>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s>
  <phoneticPr fontId="2"/>
  <conditionalFormatting sqref="B56:G56">
    <cfRule type="cellIs" dxfId="91" priority="13" operator="greaterThan">
      <formula>0</formula>
    </cfRule>
  </conditionalFormatting>
  <conditionalFormatting sqref="B59:G79">
    <cfRule type="cellIs" dxfId="90" priority="11" operator="equal">
      <formula>0</formula>
    </cfRule>
  </conditionalFormatting>
  <conditionalFormatting sqref="H59 H62 H65 H68 H71">
    <cfRule type="expression" dxfId="89" priority="10">
      <formula>NOT(COUNTIF(INDIRECT(#REF!),H59))</formula>
    </cfRule>
  </conditionalFormatting>
  <conditionalFormatting sqref="S46:AP53">
    <cfRule type="containsBlanks" dxfId="88" priority="1">
      <formula>LEN(TRIM(S46))=0</formula>
    </cfRule>
  </conditionalFormatting>
  <conditionalFormatting sqref="S80:BA80">
    <cfRule type="cellIs" dxfId="87" priority="8" operator="greaterThanOrEqual">
      <formula>11</formula>
    </cfRule>
  </conditionalFormatting>
  <conditionalFormatting sqref="W33">
    <cfRule type="containsBlanks" dxfId="86" priority="5">
      <formula>LEN(TRIM(W33))=0</formula>
    </cfRule>
  </conditionalFormatting>
  <conditionalFormatting sqref="W39">
    <cfRule type="containsBlanks" dxfId="85" priority="7">
      <formula>LEN(TRIM(W39))=0</formula>
    </cfRule>
  </conditionalFormatting>
  <conditionalFormatting sqref="W42">
    <cfRule type="containsBlanks" dxfId="84" priority="6">
      <formula>LEN(TRIM(W42))=0</formula>
    </cfRule>
  </conditionalFormatting>
  <conditionalFormatting sqref="X59:AD79">
    <cfRule type="cellIs" dxfId="83" priority="9" operator="lessThanOrEqual">
      <formula>#REF!</formula>
    </cfRule>
  </conditionalFormatting>
  <conditionalFormatting sqref="AI33 BA33:BC34 BE33:BJ34">
    <cfRule type="expression" dxfId="82" priority="4">
      <formula>$M$33="その他"</formula>
    </cfRule>
  </conditionalFormatting>
  <conditionalFormatting sqref="AI33:AZ34">
    <cfRule type="expression" dxfId="81" priority="3">
      <formula>$W$33="その他"</formula>
    </cfRule>
  </conditionalFormatting>
  <conditionalFormatting sqref="AK13 AP13 AU13 W30 W36">
    <cfRule type="containsBlanks" dxfId="80" priority="20">
      <formula>LEN(TRIM(W13))=0</formula>
    </cfRule>
  </conditionalFormatting>
  <conditionalFormatting sqref="AL16 AJ18 AJ20 AJ22 AJ24">
    <cfRule type="containsBlanks" dxfId="79" priority="2">
      <formula>LEN(TRIM(AJ16))=0</formula>
    </cfRule>
  </conditionalFormatting>
  <conditionalFormatting sqref="BP59 BP62 BP65 BP68 BP71">
    <cfRule type="expression" dxfId="78" priority="19" stopIfTrue="1">
      <formula>NOT(COUNTIF(INDIRECT(#REF!),BP59))</formula>
    </cfRule>
  </conditionalFormatting>
  <conditionalFormatting sqref="BP59:BP75">
    <cfRule type="duplicateValues" dxfId="77" priority="22"/>
  </conditionalFormatting>
  <dataValidations count="11">
    <dataValidation operator="greaterThanOrEqual" allowBlank="1" showInputMessage="1" showErrorMessage="1" sqref="B59:G79" xr:uid="{00000000-0002-0000-0000-000000000000}"/>
    <dataValidation type="list" allowBlank="1" showInputMessage="1" showErrorMessage="1" sqref="AV59:BA79" xr:uid="{00000000-0002-0000-0000-000001000000}">
      <formula1>担当者</formula1>
    </dataValidation>
    <dataValidation type="list" showInputMessage="1" showErrorMessage="1" sqref="B56" xr:uid="{00000000-0002-0000-0000-000002000000}">
      <formula1>減免率</formula1>
    </dataValidation>
    <dataValidation type="list" allowBlank="1" showInputMessage="1" showErrorMessage="1" sqref="BI8" xr:uid="{00000000-0002-0000-0000-000003000000}">
      <formula1>"指定した日付を記入,今日の日付を記入"</formula1>
    </dataValidation>
    <dataValidation type="list" allowBlank="1" showInputMessage="1" showErrorMessage="1" sqref="K1:M1" xr:uid="{00000000-0002-0000-0000-000004000000}">
      <formula1>"　,5,6,7,8,9,10"</formula1>
    </dataValidation>
    <dataValidation type="list" allowBlank="1" showInputMessage="1" showErrorMessage="1" sqref="AU13:AW13 U1:W1" xr:uid="{00000000-0002-0000-0000-000005000000}">
      <formula1>"　,1,2,3,4,5,6,7,8,9,10,11,12,13,14,15,16,17,18,19,20,21,22,23,24,25,26,27,28,29,30,31"</formula1>
    </dataValidation>
    <dataValidation type="list" allowBlank="1" showInputMessage="1" showErrorMessage="1" sqref="P1:R1" xr:uid="{00000000-0002-0000-0000-000006000000}">
      <formula1>"　,1,2,3,4,5,6,7,8,9,10,11,12"</formula1>
    </dataValidation>
    <dataValidation type="list" allowBlank="1" showInputMessage="1" showErrorMessage="1" sqref="W42:Z43" xr:uid="{00000000-0002-0000-0000-000007000000}">
      <formula1>"　,要,不要"</formula1>
    </dataValidation>
    <dataValidation type="list" allowBlank="1" showInputMessage="1" showErrorMessage="1" sqref="W33:AH34" xr:uid="{00000000-0002-0000-0000-000008000000}">
      <formula1>" 　,製品の性能評価,客先クレーム対策,試作,新製品開発,海外規格評価,その他"</formula1>
    </dataValidation>
    <dataValidation type="list" allowBlank="1" showInputMessage="1" showErrorMessage="1" sqref="AK13:AM13" xr:uid="{C44B588A-0095-4C24-9C2E-79A576219156}">
      <formula1>"　,8,9"</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26DB87A7-EBB7-479E-A75E-A8360048232A}">
      <formula1>INDIRECT("_"&amp;AK13)</formula1>
    </dataValidation>
  </dataValidations>
  <hyperlinks>
    <hyperlink ref="BD31:BD35" r:id="rId1" display="https://www.itic.pref.ibaraki.jp/examination/" xr:uid="{00000000-0004-0000-0000-000000000000}"/>
  </hyperlinks>
  <printOptions horizontalCentered="1"/>
  <pageMargins left="0.19685039370078741" right="0.19685039370078741" top="0.15748031496062992" bottom="0.15748031496062992" header="0.31496062992125984" footer="0.31496062992125984"/>
  <pageSetup paperSize="9" scale="87"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000-000009000000}">
          <x14:formula1>
            <xm:f>プルダウン用シート!$F$2:$F$103</xm:f>
          </x14:formula1>
          <xm:sqref>AJ59:AN76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O114"/>
  <sheetViews>
    <sheetView showGridLines="0" tabSelected="1" view="pageBreakPreview" zoomScaleNormal="100" zoomScaleSheetLayoutView="100" workbookViewId="0">
      <selection activeCell="BX13" sqref="BX13"/>
    </sheetView>
  </sheetViews>
  <sheetFormatPr defaultColWidth="1.88671875" defaultRowHeight="11.25" customHeight="1"/>
  <cols>
    <col min="1" max="2" width="1.88671875" style="113" customWidth="1"/>
    <col min="3" max="41" width="1.88671875" style="113"/>
    <col min="42" max="42" width="1.88671875" style="113" customWidth="1"/>
    <col min="43" max="53" width="1.88671875" style="113"/>
    <col min="54" max="54" width="2.44140625" style="113" bestFit="1" customWidth="1"/>
    <col min="55" max="55" width="1.88671875" style="113"/>
    <col min="56" max="56" width="3" style="113" bestFit="1" customWidth="1"/>
    <col min="57" max="57" width="7.88671875" style="113" customWidth="1"/>
    <col min="58" max="58" width="5.44140625" style="113" customWidth="1"/>
    <col min="59" max="59" width="5.6640625" style="113" customWidth="1"/>
    <col min="60" max="60" width="4.6640625" style="113" customWidth="1"/>
    <col min="61" max="64" width="1.88671875" style="113" customWidth="1"/>
    <col min="65" max="67" width="1.88671875" style="113" hidden="1" customWidth="1"/>
    <col min="68" max="68" width="31" style="113" hidden="1" customWidth="1"/>
    <col min="69" max="69" width="11.88671875" style="113" hidden="1" customWidth="1"/>
    <col min="70" max="70" width="9.44140625" style="113" hidden="1" customWidth="1"/>
    <col min="71" max="71" width="10.44140625" style="113" hidden="1" customWidth="1"/>
    <col min="72" max="73" width="10.21875" style="113" hidden="1" customWidth="1"/>
    <col min="74" max="75" width="9.6640625" style="113" hidden="1" customWidth="1"/>
    <col min="76" max="77" width="9.6640625" style="113" customWidth="1"/>
    <col min="78" max="79" width="2.33203125" style="113" customWidth="1"/>
    <col min="80" max="16384" width="1.88671875" style="113"/>
  </cols>
  <sheetData>
    <row r="1" spans="2:79" s="104" customFormat="1" ht="11.25" customHeight="1">
      <c r="B1" s="314" t="s">
        <v>209</v>
      </c>
      <c r="C1" s="315"/>
      <c r="D1" s="315"/>
      <c r="E1" s="315"/>
      <c r="F1" s="315"/>
      <c r="G1" s="316"/>
      <c r="H1" s="320" t="s">
        <v>18</v>
      </c>
      <c r="I1" s="307"/>
      <c r="J1" s="307"/>
      <c r="K1" s="306" t="s">
        <v>208</v>
      </c>
      <c r="L1" s="306"/>
      <c r="M1" s="306"/>
      <c r="N1" s="307" t="s">
        <v>15</v>
      </c>
      <c r="O1" s="307"/>
      <c r="P1" s="306"/>
      <c r="Q1" s="306"/>
      <c r="R1" s="306"/>
      <c r="S1" s="307" t="s">
        <v>16</v>
      </c>
      <c r="T1" s="307"/>
      <c r="U1" s="306"/>
      <c r="V1" s="306"/>
      <c r="W1" s="306"/>
      <c r="X1" s="307" t="s">
        <v>17</v>
      </c>
      <c r="Y1" s="308"/>
      <c r="AE1" s="311" t="str">
        <f>プルダウン用シート!J1</f>
        <v>ver.8（R8.4.1）</v>
      </c>
      <c r="AF1" s="311"/>
      <c r="AG1" s="311"/>
      <c r="AH1" s="311"/>
      <c r="AI1" s="311"/>
      <c r="AJ1" s="311"/>
      <c r="AK1" s="311"/>
      <c r="AL1" s="311"/>
      <c r="AM1" s="311"/>
      <c r="AN1" s="311"/>
      <c r="AO1" s="311"/>
      <c r="AP1" s="311"/>
      <c r="AQ1" s="311"/>
      <c r="AR1" s="311"/>
      <c r="AS1" s="311"/>
      <c r="AT1" s="311"/>
      <c r="AU1" s="311"/>
      <c r="AV1" s="311"/>
      <c r="AW1" s="311"/>
      <c r="AX1" s="311"/>
      <c r="AY1" s="311"/>
    </row>
    <row r="2" spans="2:79" s="104" customFormat="1" ht="11.25" customHeight="1" thickBot="1">
      <c r="B2" s="317"/>
      <c r="C2" s="318"/>
      <c r="D2" s="318"/>
      <c r="E2" s="318"/>
      <c r="F2" s="318"/>
      <c r="G2" s="319"/>
      <c r="H2" s="321"/>
      <c r="I2" s="309"/>
      <c r="J2" s="309"/>
      <c r="K2" s="105"/>
      <c r="L2" s="105"/>
      <c r="M2" s="105"/>
      <c r="N2" s="309"/>
      <c r="O2" s="309"/>
      <c r="P2" s="105"/>
      <c r="Q2" s="105"/>
      <c r="R2" s="105"/>
      <c r="S2" s="309"/>
      <c r="T2" s="309"/>
      <c r="U2" s="105"/>
      <c r="V2" s="105"/>
      <c r="W2" s="105"/>
      <c r="X2" s="309"/>
      <c r="Y2" s="310"/>
    </row>
    <row r="3" spans="2:79" s="104" customFormat="1" ht="11.25" customHeight="1">
      <c r="B3" s="104" t="s">
        <v>503</v>
      </c>
      <c r="C3" s="106"/>
      <c r="D3" s="106"/>
      <c r="E3" s="106"/>
      <c r="F3" s="106"/>
      <c r="G3" s="107"/>
      <c r="H3" s="108"/>
      <c r="I3" s="108"/>
      <c r="J3" s="108"/>
      <c r="K3" s="109"/>
      <c r="L3" s="109"/>
      <c r="M3" s="109"/>
      <c r="N3" s="108"/>
      <c r="O3" s="108"/>
      <c r="P3" s="109"/>
      <c r="Q3" s="109"/>
      <c r="R3" s="109"/>
      <c r="S3" s="108"/>
      <c r="T3" s="108"/>
      <c r="U3" s="109"/>
      <c r="V3" s="109"/>
      <c r="W3" s="109"/>
      <c r="X3" s="108"/>
      <c r="Y3" s="108"/>
      <c r="AF3" s="104" t="s">
        <v>504</v>
      </c>
    </row>
    <row r="4" spans="2:79" s="110" customFormat="1" ht="11.25" customHeight="1">
      <c r="B4" s="312" t="s">
        <v>12</v>
      </c>
      <c r="C4" s="312"/>
      <c r="D4" s="312"/>
      <c r="E4" s="312"/>
      <c r="F4" s="313" t="s">
        <v>9</v>
      </c>
      <c r="G4" s="313"/>
      <c r="H4" s="313"/>
      <c r="I4" s="313"/>
      <c r="J4" s="313"/>
      <c r="K4" s="313" t="s">
        <v>8</v>
      </c>
      <c r="L4" s="313"/>
      <c r="M4" s="313"/>
      <c r="N4" s="313"/>
      <c r="O4" s="313"/>
      <c r="P4" s="313" t="s">
        <v>10</v>
      </c>
      <c r="Q4" s="313"/>
      <c r="R4" s="313"/>
      <c r="S4" s="313"/>
      <c r="T4" s="313"/>
      <c r="U4" s="313"/>
      <c r="V4" s="313"/>
      <c r="W4" s="313"/>
      <c r="X4" s="313" t="s">
        <v>11</v>
      </c>
      <c r="Y4" s="313"/>
      <c r="Z4" s="313"/>
      <c r="AA4" s="313"/>
      <c r="AF4" s="313" t="s">
        <v>9</v>
      </c>
      <c r="AG4" s="313"/>
      <c r="AH4" s="313"/>
      <c r="AI4" s="313"/>
      <c r="AJ4" s="313"/>
      <c r="AK4" s="313" t="s">
        <v>8</v>
      </c>
      <c r="AL4" s="313"/>
      <c r="AM4" s="313"/>
      <c r="AN4" s="313"/>
      <c r="AO4" s="313"/>
      <c r="AP4" s="313" t="s">
        <v>10</v>
      </c>
      <c r="AQ4" s="313"/>
      <c r="AR4" s="313"/>
      <c r="AS4" s="313"/>
      <c r="AT4" s="313"/>
      <c r="AU4" s="313"/>
      <c r="AV4" s="313"/>
      <c r="AW4" s="313"/>
      <c r="AX4" s="313" t="s">
        <v>11</v>
      </c>
      <c r="AY4" s="313"/>
      <c r="AZ4" s="313"/>
      <c r="BA4" s="313"/>
    </row>
    <row r="5" spans="2:79" s="110" customFormat="1" ht="11.25" customHeight="1">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F5" s="322"/>
      <c r="AG5" s="322"/>
      <c r="AH5" s="322"/>
      <c r="AI5" s="322"/>
      <c r="AJ5" s="322"/>
      <c r="AK5" s="322"/>
      <c r="AL5" s="322"/>
      <c r="AM5" s="322"/>
      <c r="AN5" s="322"/>
      <c r="AO5" s="322"/>
      <c r="AP5" s="322"/>
      <c r="AQ5" s="322"/>
      <c r="AR5" s="322"/>
      <c r="AS5" s="322"/>
      <c r="AT5" s="322"/>
      <c r="AU5" s="322"/>
      <c r="AV5" s="322"/>
      <c r="AW5" s="322"/>
      <c r="AX5" s="322"/>
      <c r="AY5" s="322"/>
      <c r="AZ5" s="322"/>
      <c r="BA5" s="322"/>
    </row>
    <row r="6" spans="2:79" s="110" customFormat="1" ht="11.25" customHeight="1">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F6" s="322"/>
      <c r="AG6" s="322"/>
      <c r="AH6" s="322"/>
      <c r="AI6" s="322"/>
      <c r="AJ6" s="322"/>
      <c r="AK6" s="322"/>
      <c r="AL6" s="322"/>
      <c r="AM6" s="322"/>
      <c r="AN6" s="322"/>
      <c r="AO6" s="322"/>
      <c r="AP6" s="322"/>
      <c r="AQ6" s="322"/>
      <c r="AR6" s="322"/>
      <c r="AS6" s="322"/>
      <c r="AT6" s="322"/>
      <c r="AU6" s="322"/>
      <c r="AV6" s="322"/>
      <c r="AW6" s="322"/>
      <c r="AX6" s="322"/>
      <c r="AY6" s="322"/>
      <c r="AZ6" s="322"/>
      <c r="BA6" s="322"/>
    </row>
    <row r="7" spans="2:79" s="110" customFormat="1" ht="11.25" customHeight="1">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F7" s="322"/>
      <c r="AG7" s="322"/>
      <c r="AH7" s="322"/>
      <c r="AI7" s="322"/>
      <c r="AJ7" s="322"/>
      <c r="AK7" s="322"/>
      <c r="AL7" s="322"/>
      <c r="AM7" s="322"/>
      <c r="AN7" s="322"/>
      <c r="AO7" s="322"/>
      <c r="AP7" s="322"/>
      <c r="AQ7" s="322"/>
      <c r="AR7" s="322"/>
      <c r="AS7" s="322"/>
      <c r="AT7" s="322"/>
      <c r="AU7" s="322"/>
      <c r="AV7" s="322"/>
      <c r="AW7" s="322"/>
      <c r="AX7" s="322"/>
      <c r="AY7" s="322"/>
      <c r="AZ7" s="322"/>
      <c r="BA7" s="322"/>
    </row>
    <row r="8" spans="2:79" s="110" customFormat="1" ht="11.25" customHeight="1">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F8" s="322"/>
      <c r="AG8" s="322"/>
      <c r="AH8" s="322"/>
      <c r="AI8" s="322"/>
      <c r="AJ8" s="322"/>
      <c r="AK8" s="322"/>
      <c r="AL8" s="322"/>
      <c r="AM8" s="322"/>
      <c r="AN8" s="322"/>
      <c r="AO8" s="322"/>
      <c r="AP8" s="322"/>
      <c r="AQ8" s="322"/>
      <c r="AR8" s="322"/>
      <c r="AS8" s="322"/>
      <c r="AT8" s="322"/>
      <c r="AU8" s="322"/>
      <c r="AV8" s="322"/>
      <c r="AW8" s="322"/>
      <c r="AX8" s="322"/>
      <c r="AY8" s="322"/>
      <c r="AZ8" s="322"/>
      <c r="BA8" s="322"/>
      <c r="BE8" s="111"/>
      <c r="BF8" s="111"/>
      <c r="BG8" s="111"/>
      <c r="BH8" s="111"/>
      <c r="BI8" s="112"/>
      <c r="BJ8" s="112"/>
      <c r="BK8" s="112"/>
      <c r="BL8" s="112"/>
      <c r="BM8" s="112"/>
      <c r="BN8" s="112"/>
      <c r="BO8" s="112"/>
      <c r="BP8" s="112"/>
      <c r="BQ8" s="112"/>
      <c r="BR8" s="113"/>
    </row>
    <row r="9" spans="2:79" s="110" customFormat="1" ht="15" customHeight="1" thickBot="1">
      <c r="B9" s="113"/>
      <c r="C9" s="113"/>
      <c r="D9" s="113"/>
      <c r="E9" s="113"/>
      <c r="F9" s="114"/>
      <c r="G9" s="115"/>
      <c r="H9" s="113"/>
      <c r="I9" s="113"/>
      <c r="J9" s="113"/>
      <c r="K9" s="113"/>
      <c r="L9" s="113"/>
      <c r="M9" s="113"/>
      <c r="N9" s="113"/>
      <c r="O9" s="113"/>
      <c r="BE9" s="116"/>
      <c r="BF9" s="116"/>
      <c r="BG9" s="116"/>
      <c r="BH9" s="116"/>
      <c r="BI9" s="116"/>
      <c r="BJ9" s="116"/>
      <c r="BK9" s="116"/>
      <c r="BL9" s="116"/>
      <c r="BM9" s="116"/>
      <c r="BN9" s="116"/>
      <c r="BO9" s="116"/>
      <c r="BP9" s="116"/>
      <c r="BQ9" s="116"/>
    </row>
    <row r="10" spans="2:79" ht="11.25" customHeight="1">
      <c r="B10" s="323" t="s">
        <v>493</v>
      </c>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5"/>
      <c r="BI10" s="111"/>
      <c r="BJ10" s="111"/>
      <c r="BK10" s="111"/>
      <c r="BL10" s="111"/>
      <c r="BM10" s="111"/>
      <c r="BN10" s="111"/>
      <c r="BO10" s="111"/>
      <c r="BP10" s="111"/>
      <c r="BQ10" s="111"/>
      <c r="BT10" s="329"/>
      <c r="BU10" s="329"/>
      <c r="BV10" s="329"/>
      <c r="BW10" s="329"/>
      <c r="BX10" s="329"/>
      <c r="BY10" s="110"/>
      <c r="BZ10" s="104"/>
      <c r="CA10" s="104"/>
    </row>
    <row r="11" spans="2:79" ht="11.25" customHeight="1">
      <c r="B11" s="326"/>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8"/>
      <c r="BD11" s="330" t="s">
        <v>638</v>
      </c>
      <c r="BE11" s="330"/>
      <c r="BF11" s="330"/>
      <c r="BG11" s="330"/>
      <c r="BH11" s="117"/>
      <c r="BI11" s="117"/>
      <c r="BJ11" s="117"/>
      <c r="BK11" s="117"/>
      <c r="BL11" s="111"/>
      <c r="BM11" s="111"/>
      <c r="BN11" s="111"/>
      <c r="BO11" s="111"/>
      <c r="BP11" s="111"/>
      <c r="BQ11" s="111"/>
      <c r="BY11" s="104"/>
      <c r="BZ11" s="104"/>
      <c r="CA11" s="104"/>
    </row>
    <row r="12" spans="2:79" ht="11.25" customHeight="1">
      <c r="B12" s="326"/>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8"/>
      <c r="BD12" s="330"/>
      <c r="BE12" s="330"/>
      <c r="BF12" s="330"/>
      <c r="BG12" s="330"/>
      <c r="BH12" s="117"/>
      <c r="BI12" s="117"/>
      <c r="BJ12" s="117"/>
      <c r="BK12" s="117"/>
      <c r="BL12" s="116"/>
      <c r="BM12" s="116"/>
      <c r="BN12" s="116"/>
      <c r="BO12" s="116"/>
      <c r="BP12" s="116"/>
      <c r="BQ12" s="116"/>
      <c r="BY12" s="110"/>
      <c r="BZ12" s="104"/>
      <c r="CA12" s="104"/>
    </row>
    <row r="13" spans="2:79" s="122" customFormat="1" ht="1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331" t="s">
        <v>18</v>
      </c>
      <c r="AI13" s="331"/>
      <c r="AJ13" s="331"/>
      <c r="AK13" s="568" t="s">
        <v>31</v>
      </c>
      <c r="AL13" s="568"/>
      <c r="AM13" s="568"/>
      <c r="AN13" s="331" t="s">
        <v>15</v>
      </c>
      <c r="AO13" s="331"/>
      <c r="AP13" s="568"/>
      <c r="AQ13" s="568"/>
      <c r="AR13" s="568"/>
      <c r="AS13" s="331" t="s">
        <v>16</v>
      </c>
      <c r="AT13" s="331"/>
      <c r="AU13" s="568" t="s">
        <v>31</v>
      </c>
      <c r="AV13" s="568"/>
      <c r="AW13" s="568"/>
      <c r="AX13" s="331" t="s">
        <v>17</v>
      </c>
      <c r="AY13" s="331"/>
      <c r="AZ13" s="120"/>
      <c r="BA13" s="121"/>
      <c r="BD13" s="333">
        <f ca="1">YEAR(TODAY())-2018</f>
        <v>8</v>
      </c>
      <c r="BE13" s="333"/>
      <c r="BF13" s="123">
        <f ca="1">MONTH(TODAY())</f>
        <v>1</v>
      </c>
      <c r="BG13" s="124">
        <f ca="1">DAY(TODAY())</f>
        <v>5</v>
      </c>
      <c r="BH13" s="123"/>
      <c r="BJ13" s="124"/>
      <c r="BK13" s="124"/>
      <c r="BL13" s="124"/>
      <c r="BY13" s="104"/>
      <c r="BZ13" s="104"/>
      <c r="CA13" s="104"/>
    </row>
    <row r="14" spans="2:79" s="122" customFormat="1" ht="6.75" customHeight="1">
      <c r="B14" s="125"/>
      <c r="AH14" s="126"/>
      <c r="AI14" s="126"/>
      <c r="AJ14" s="126"/>
      <c r="AK14" s="126"/>
      <c r="AL14" s="126"/>
      <c r="AM14" s="126"/>
      <c r="AN14" s="126"/>
      <c r="AO14" s="126"/>
      <c r="AP14" s="126"/>
      <c r="AQ14" s="126"/>
      <c r="AR14" s="126"/>
      <c r="AS14" s="126"/>
      <c r="AT14" s="126"/>
      <c r="AU14" s="126"/>
      <c r="AV14" s="126"/>
      <c r="AW14" s="126"/>
      <c r="AX14" s="126"/>
      <c r="AY14" s="120"/>
      <c r="AZ14" s="120"/>
      <c r="BA14" s="121"/>
      <c r="BY14" s="110"/>
      <c r="BZ14" s="104"/>
      <c r="CA14" s="104"/>
    </row>
    <row r="15" spans="2:79" s="122" customFormat="1" ht="11.25" customHeight="1">
      <c r="B15" s="125"/>
      <c r="C15" s="334" t="s">
        <v>7</v>
      </c>
      <c r="D15" s="334"/>
      <c r="E15" s="334"/>
      <c r="F15" s="334"/>
      <c r="G15" s="334"/>
      <c r="H15" s="334"/>
      <c r="I15" s="334"/>
      <c r="J15" s="334"/>
      <c r="K15" s="334"/>
      <c r="L15" s="334"/>
      <c r="M15" s="334"/>
      <c r="N15" s="334"/>
      <c r="O15" s="334"/>
      <c r="P15" s="334"/>
      <c r="Q15" s="334"/>
      <c r="R15" s="334"/>
      <c r="S15" s="334"/>
      <c r="T15" s="334"/>
      <c r="U15" s="334"/>
      <c r="V15" s="334"/>
      <c r="W15" s="334"/>
      <c r="X15" s="334"/>
      <c r="AI15" s="127"/>
      <c r="AJ15" s="127"/>
      <c r="AK15" s="127"/>
      <c r="AL15" s="127"/>
      <c r="AM15" s="127"/>
      <c r="AN15" s="127"/>
      <c r="AO15" s="127"/>
      <c r="AP15" s="127"/>
      <c r="AQ15" s="127"/>
      <c r="AR15" s="127"/>
      <c r="AS15" s="127"/>
      <c r="AT15" s="127"/>
      <c r="AU15" s="127"/>
      <c r="AV15" s="127"/>
      <c r="AW15" s="127"/>
      <c r="AX15" s="127"/>
      <c r="AY15" s="127"/>
      <c r="AZ15" s="127"/>
      <c r="BA15" s="128"/>
      <c r="BY15" s="104"/>
      <c r="BZ15" s="104"/>
      <c r="CA15" s="104"/>
    </row>
    <row r="16" spans="2:79" s="122" customFormat="1" ht="11.25" customHeight="1">
      <c r="B16" s="125"/>
      <c r="C16" s="334"/>
      <c r="D16" s="334"/>
      <c r="E16" s="334"/>
      <c r="F16" s="334"/>
      <c r="G16" s="334"/>
      <c r="H16" s="334"/>
      <c r="I16" s="334"/>
      <c r="J16" s="334"/>
      <c r="K16" s="334"/>
      <c r="L16" s="334"/>
      <c r="M16" s="334"/>
      <c r="N16" s="334"/>
      <c r="O16" s="334"/>
      <c r="P16" s="334"/>
      <c r="Q16" s="334"/>
      <c r="R16" s="334"/>
      <c r="S16" s="334"/>
      <c r="T16" s="334"/>
      <c r="U16" s="334"/>
      <c r="V16" s="334"/>
      <c r="W16" s="334"/>
      <c r="X16" s="334"/>
      <c r="AD16" s="295"/>
      <c r="AE16" s="295"/>
      <c r="AF16" s="295"/>
      <c r="AG16" s="295"/>
      <c r="AH16" s="295"/>
      <c r="AI16" s="337" t="s">
        <v>1</v>
      </c>
      <c r="AJ16" s="337"/>
      <c r="AK16" s="337"/>
      <c r="AL16" s="565"/>
      <c r="AM16" s="565"/>
      <c r="AN16" s="565"/>
      <c r="AO16" s="565"/>
      <c r="AP16" s="565"/>
      <c r="AQ16" s="565"/>
      <c r="AR16" s="565"/>
      <c r="AS16" s="565"/>
      <c r="AT16" s="565"/>
      <c r="AU16" s="565"/>
      <c r="AV16" s="565"/>
      <c r="AW16" s="565"/>
      <c r="AX16" s="565"/>
      <c r="AY16" s="565"/>
      <c r="AZ16" s="565"/>
      <c r="BA16" s="129"/>
      <c r="BY16" s="110"/>
      <c r="BZ16" s="104"/>
      <c r="CA16" s="104"/>
    </row>
    <row r="17" spans="2:79" s="122" customFormat="1" ht="11.25" customHeight="1">
      <c r="B17" s="125"/>
      <c r="C17" s="334"/>
      <c r="D17" s="334"/>
      <c r="E17" s="334"/>
      <c r="F17" s="334"/>
      <c r="G17" s="334"/>
      <c r="H17" s="334"/>
      <c r="I17" s="334"/>
      <c r="J17" s="334"/>
      <c r="K17" s="334"/>
      <c r="L17" s="334"/>
      <c r="M17" s="334"/>
      <c r="N17" s="334"/>
      <c r="O17" s="334"/>
      <c r="P17" s="334"/>
      <c r="Q17" s="334"/>
      <c r="R17" s="334"/>
      <c r="S17" s="334"/>
      <c r="T17" s="334"/>
      <c r="U17" s="334"/>
      <c r="V17" s="334"/>
      <c r="W17" s="334"/>
      <c r="X17" s="334"/>
      <c r="Y17" s="130"/>
      <c r="Z17" s="130"/>
      <c r="AA17" s="130"/>
      <c r="AB17" s="130"/>
      <c r="AC17" s="130"/>
      <c r="AD17" s="294"/>
      <c r="AE17" s="294"/>
      <c r="AF17" s="295"/>
      <c r="AG17" s="295"/>
      <c r="AH17" s="295"/>
      <c r="AI17" s="337"/>
      <c r="AJ17" s="337"/>
      <c r="AK17" s="337"/>
      <c r="AL17" s="565"/>
      <c r="AM17" s="565"/>
      <c r="AN17" s="565"/>
      <c r="AO17" s="565"/>
      <c r="AP17" s="565"/>
      <c r="AQ17" s="565"/>
      <c r="AR17" s="565"/>
      <c r="AS17" s="565"/>
      <c r="AT17" s="565"/>
      <c r="AU17" s="565"/>
      <c r="AV17" s="565"/>
      <c r="AW17" s="565"/>
      <c r="AX17" s="565"/>
      <c r="AY17" s="565"/>
      <c r="AZ17" s="565"/>
      <c r="BA17" s="129"/>
      <c r="BY17" s="104"/>
      <c r="BZ17" s="104"/>
      <c r="CA17" s="104"/>
    </row>
    <row r="18" spans="2:79" s="122" customFormat="1" ht="11.25" customHeight="1">
      <c r="B18" s="125"/>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1"/>
      <c r="AC18" s="131"/>
      <c r="AD18" s="337" t="s">
        <v>5</v>
      </c>
      <c r="AE18" s="337"/>
      <c r="AF18" s="337"/>
      <c r="AG18" s="337"/>
      <c r="AH18" s="337"/>
      <c r="AI18" s="337"/>
      <c r="AJ18" s="559"/>
      <c r="AK18" s="559"/>
      <c r="AL18" s="559"/>
      <c r="AM18" s="559"/>
      <c r="AN18" s="559"/>
      <c r="AO18" s="559"/>
      <c r="AP18" s="559"/>
      <c r="AQ18" s="559"/>
      <c r="AR18" s="559"/>
      <c r="AS18" s="559"/>
      <c r="AT18" s="559"/>
      <c r="AU18" s="559"/>
      <c r="AV18" s="559"/>
      <c r="AW18" s="559"/>
      <c r="AX18" s="559"/>
      <c r="AY18" s="559"/>
      <c r="AZ18" s="559"/>
      <c r="BA18" s="132"/>
      <c r="BY18" s="110"/>
      <c r="BZ18" s="104"/>
      <c r="CA18" s="104"/>
    </row>
    <row r="19" spans="2:79" s="122" customFormat="1" ht="11.25" customHeight="1">
      <c r="B19" s="125"/>
      <c r="C19" s="566"/>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127"/>
      <c r="AC19" s="127"/>
      <c r="AD19" s="338"/>
      <c r="AE19" s="338"/>
      <c r="AF19" s="338"/>
      <c r="AG19" s="338"/>
      <c r="AH19" s="338"/>
      <c r="AI19" s="338"/>
      <c r="AJ19" s="560"/>
      <c r="AK19" s="560"/>
      <c r="AL19" s="560"/>
      <c r="AM19" s="560"/>
      <c r="AN19" s="560"/>
      <c r="AO19" s="560"/>
      <c r="AP19" s="560"/>
      <c r="AQ19" s="560"/>
      <c r="AR19" s="560"/>
      <c r="AS19" s="560"/>
      <c r="AT19" s="560"/>
      <c r="AU19" s="560"/>
      <c r="AV19" s="560"/>
      <c r="AW19" s="560"/>
      <c r="AX19" s="560"/>
      <c r="AY19" s="560"/>
      <c r="AZ19" s="560"/>
      <c r="BA19" s="132"/>
      <c r="BY19" s="104"/>
      <c r="BZ19" s="104"/>
      <c r="CA19" s="104"/>
    </row>
    <row r="20" spans="2:79" s="122" customFormat="1" ht="11.25" customHeight="1">
      <c r="B20" s="125"/>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133"/>
      <c r="AC20" s="133"/>
      <c r="AD20" s="343" t="s">
        <v>2</v>
      </c>
      <c r="AE20" s="343"/>
      <c r="AF20" s="343"/>
      <c r="AG20" s="343"/>
      <c r="AH20" s="343"/>
      <c r="AI20" s="343"/>
      <c r="AJ20" s="567"/>
      <c r="AK20" s="567"/>
      <c r="AL20" s="567"/>
      <c r="AM20" s="567"/>
      <c r="AN20" s="567"/>
      <c r="AO20" s="567"/>
      <c r="AP20" s="567"/>
      <c r="AQ20" s="567"/>
      <c r="AR20" s="567"/>
      <c r="AS20" s="567"/>
      <c r="AT20" s="567"/>
      <c r="AU20" s="567"/>
      <c r="AV20" s="567"/>
      <c r="AW20" s="567"/>
      <c r="AX20" s="567"/>
      <c r="AY20" s="567"/>
      <c r="AZ20" s="567"/>
      <c r="BA20" s="132"/>
      <c r="BY20" s="110"/>
      <c r="BZ20" s="104"/>
      <c r="CA20" s="104"/>
    </row>
    <row r="21" spans="2:79" s="122" customFormat="1" ht="11.25" customHeight="1">
      <c r="B21" s="125"/>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133"/>
      <c r="AC21" s="133"/>
      <c r="AD21" s="338"/>
      <c r="AE21" s="338"/>
      <c r="AF21" s="338"/>
      <c r="AG21" s="338"/>
      <c r="AH21" s="338"/>
      <c r="AI21" s="338"/>
      <c r="AJ21" s="560"/>
      <c r="AK21" s="560"/>
      <c r="AL21" s="560"/>
      <c r="AM21" s="560"/>
      <c r="AN21" s="560"/>
      <c r="AO21" s="560"/>
      <c r="AP21" s="560"/>
      <c r="AQ21" s="560"/>
      <c r="AR21" s="560"/>
      <c r="AS21" s="560"/>
      <c r="AT21" s="560"/>
      <c r="AU21" s="560"/>
      <c r="AV21" s="560"/>
      <c r="AW21" s="560"/>
      <c r="AX21" s="560"/>
      <c r="AY21" s="560"/>
      <c r="AZ21" s="560"/>
      <c r="BA21" s="132"/>
      <c r="BY21" s="104"/>
      <c r="BZ21" s="104"/>
      <c r="CA21" s="104"/>
    </row>
    <row r="22" spans="2:79" s="122" customFormat="1" ht="11.25" customHeight="1">
      <c r="B22" s="125"/>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D22" s="343" t="s">
        <v>3</v>
      </c>
      <c r="AE22" s="343"/>
      <c r="AF22" s="343"/>
      <c r="AG22" s="343"/>
      <c r="AH22" s="343"/>
      <c r="AI22" s="343"/>
      <c r="AJ22" s="559"/>
      <c r="AK22" s="559"/>
      <c r="AL22" s="559"/>
      <c r="AM22" s="559"/>
      <c r="AN22" s="559"/>
      <c r="AO22" s="559"/>
      <c r="AP22" s="559"/>
      <c r="AQ22" s="559"/>
      <c r="AR22" s="559"/>
      <c r="AS22" s="559"/>
      <c r="AT22" s="559"/>
      <c r="AU22" s="559"/>
      <c r="AV22" s="559"/>
      <c r="AW22" s="559"/>
      <c r="AX22" s="559"/>
      <c r="AY22" s="559"/>
      <c r="AZ22" s="559"/>
      <c r="BA22" s="132"/>
      <c r="BY22" s="110"/>
      <c r="BZ22" s="104"/>
      <c r="CA22" s="104"/>
    </row>
    <row r="23" spans="2:79" s="122" customFormat="1" ht="11.25" customHeight="1">
      <c r="B23" s="125"/>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D23" s="338"/>
      <c r="AE23" s="338"/>
      <c r="AF23" s="338"/>
      <c r="AG23" s="338"/>
      <c r="AH23" s="338"/>
      <c r="AI23" s="338"/>
      <c r="AJ23" s="560"/>
      <c r="AK23" s="560"/>
      <c r="AL23" s="560"/>
      <c r="AM23" s="560"/>
      <c r="AN23" s="560"/>
      <c r="AO23" s="560"/>
      <c r="AP23" s="560"/>
      <c r="AQ23" s="560"/>
      <c r="AR23" s="560"/>
      <c r="AS23" s="560"/>
      <c r="AT23" s="560"/>
      <c r="AU23" s="560"/>
      <c r="AV23" s="560"/>
      <c r="AW23" s="560"/>
      <c r="AX23" s="560"/>
      <c r="AY23" s="560"/>
      <c r="AZ23" s="560"/>
      <c r="BA23" s="132"/>
      <c r="BY23" s="104"/>
      <c r="BZ23" s="104"/>
      <c r="CA23" s="104"/>
    </row>
    <row r="24" spans="2:79" s="122" customFormat="1" ht="11.25" customHeight="1">
      <c r="B24" s="125"/>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D24" s="343" t="s">
        <v>6</v>
      </c>
      <c r="AE24" s="343"/>
      <c r="AF24" s="343"/>
      <c r="AG24" s="343"/>
      <c r="AH24" s="343"/>
      <c r="AI24" s="343"/>
      <c r="AJ24" s="561"/>
      <c r="AK24" s="561"/>
      <c r="AL24" s="561"/>
      <c r="AM24" s="561"/>
      <c r="AN24" s="561"/>
      <c r="AO24" s="561"/>
      <c r="AP24" s="561"/>
      <c r="AQ24" s="561"/>
      <c r="AR24" s="561"/>
      <c r="AS24" s="561"/>
      <c r="AT24" s="561"/>
      <c r="AU24" s="561"/>
      <c r="AV24" s="561"/>
      <c r="AW24" s="561"/>
      <c r="AX24" s="561"/>
      <c r="AY24" s="561"/>
      <c r="AZ24" s="561"/>
      <c r="BA24" s="132"/>
      <c r="BY24" s="110"/>
      <c r="BZ24" s="104"/>
      <c r="CA24" s="104"/>
    </row>
    <row r="25" spans="2:79" s="122" customFormat="1" ht="11.25" customHeight="1">
      <c r="B25" s="125"/>
      <c r="AD25" s="338"/>
      <c r="AE25" s="338"/>
      <c r="AF25" s="338"/>
      <c r="AG25" s="338"/>
      <c r="AH25" s="338"/>
      <c r="AI25" s="338"/>
      <c r="AJ25" s="562"/>
      <c r="AK25" s="562"/>
      <c r="AL25" s="562"/>
      <c r="AM25" s="562"/>
      <c r="AN25" s="562"/>
      <c r="AO25" s="562"/>
      <c r="AP25" s="562"/>
      <c r="AQ25" s="562"/>
      <c r="AR25" s="562"/>
      <c r="AS25" s="562"/>
      <c r="AT25" s="562"/>
      <c r="AU25" s="562"/>
      <c r="AV25" s="562"/>
      <c r="AW25" s="562"/>
      <c r="AX25" s="562"/>
      <c r="AY25" s="562"/>
      <c r="AZ25" s="562"/>
      <c r="BA25" s="132"/>
      <c r="BY25" s="104"/>
      <c r="BZ25" s="104"/>
      <c r="CA25" s="104"/>
    </row>
    <row r="26" spans="2:79" s="122" customFormat="1" ht="6.75" customHeight="1">
      <c r="B26" s="125"/>
      <c r="BA26" s="132"/>
      <c r="BY26" s="110"/>
      <c r="BZ26" s="104"/>
      <c r="CA26" s="104"/>
    </row>
    <row r="27" spans="2:79" s="122" customFormat="1" ht="11.25" customHeight="1">
      <c r="B27" s="125"/>
      <c r="C27" s="356" t="s">
        <v>494</v>
      </c>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132"/>
      <c r="BY27" s="104"/>
      <c r="BZ27" s="104"/>
      <c r="CA27" s="104"/>
    </row>
    <row r="28" spans="2:79" s="122" customFormat="1" ht="11.25" customHeight="1">
      <c r="B28" s="125"/>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128"/>
      <c r="BY28" s="110"/>
      <c r="BZ28" s="104"/>
      <c r="CA28" s="104"/>
    </row>
    <row r="29" spans="2:79" s="122" customFormat="1" ht="6" customHeight="1">
      <c r="B29" s="125"/>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8"/>
      <c r="BY29" s="104"/>
      <c r="BZ29" s="104"/>
      <c r="CA29" s="104"/>
    </row>
    <row r="30" spans="2:79" s="122" customFormat="1" ht="20.100000000000001" customHeight="1">
      <c r="B30" s="125"/>
      <c r="C30" s="347" t="s">
        <v>495</v>
      </c>
      <c r="D30" s="347"/>
      <c r="E30" s="347"/>
      <c r="F30" s="347"/>
      <c r="G30" s="347"/>
      <c r="H30" s="347"/>
      <c r="I30" s="347"/>
      <c r="J30" s="347"/>
      <c r="K30" s="347"/>
      <c r="L30" s="347"/>
      <c r="M30" s="347"/>
      <c r="N30" s="347"/>
      <c r="O30" s="347"/>
      <c r="P30" s="347"/>
      <c r="Q30" s="347"/>
      <c r="R30" s="347"/>
      <c r="S30" s="347"/>
      <c r="T30" s="347"/>
      <c r="U30" s="347"/>
      <c r="V30" s="347"/>
      <c r="W30" s="563" t="str">
        <f>試験項目一覧!N185</f>
        <v/>
      </c>
      <c r="X30" s="563"/>
      <c r="Y30" s="563"/>
      <c r="Z30" s="563"/>
      <c r="AA30" s="563"/>
      <c r="AB30" s="563"/>
      <c r="AC30" s="563"/>
      <c r="AD30" s="563"/>
      <c r="AE30" s="563"/>
      <c r="AF30" s="563"/>
      <c r="AG30" s="563"/>
      <c r="AH30" s="563"/>
      <c r="AI30" s="563"/>
      <c r="AJ30" s="563"/>
      <c r="AK30" s="563"/>
      <c r="AL30" s="563"/>
      <c r="AM30" s="563"/>
      <c r="AN30" s="563"/>
      <c r="AO30" s="563"/>
      <c r="AP30" s="563"/>
      <c r="AQ30" s="563"/>
      <c r="AR30" s="563"/>
      <c r="AS30" s="563"/>
      <c r="AT30" s="563"/>
      <c r="AU30" s="563"/>
      <c r="AV30" s="563"/>
      <c r="AW30" s="563"/>
      <c r="AX30" s="563"/>
      <c r="AY30" s="563"/>
      <c r="AZ30" s="563"/>
      <c r="BA30" s="128"/>
      <c r="BD30" s="346" t="s">
        <v>492</v>
      </c>
      <c r="BE30" s="346"/>
      <c r="BF30" s="346"/>
      <c r="BG30" s="346"/>
      <c r="BH30" s="346"/>
      <c r="BI30" s="346"/>
      <c r="BJ30" s="346"/>
      <c r="BK30" s="346"/>
      <c r="BL30" s="346"/>
      <c r="BM30" s="346"/>
      <c r="BN30" s="346"/>
      <c r="BO30" s="346"/>
      <c r="BP30" s="346"/>
      <c r="BQ30" s="346"/>
      <c r="BR30" s="346"/>
      <c r="BS30" s="346"/>
      <c r="BT30" s="346"/>
      <c r="BU30" s="346"/>
      <c r="BV30" s="346"/>
      <c r="BW30" s="346"/>
      <c r="BY30" s="110"/>
      <c r="BZ30" s="104"/>
      <c r="CA30" s="104"/>
    </row>
    <row r="31" spans="2:79" s="122" customFormat="1" ht="20.100000000000001" customHeight="1">
      <c r="B31" s="135"/>
      <c r="C31" s="347"/>
      <c r="D31" s="347"/>
      <c r="E31" s="347"/>
      <c r="F31" s="347"/>
      <c r="G31" s="347"/>
      <c r="H31" s="347"/>
      <c r="I31" s="347"/>
      <c r="J31" s="347"/>
      <c r="K31" s="347"/>
      <c r="L31" s="347"/>
      <c r="M31" s="347"/>
      <c r="N31" s="347"/>
      <c r="O31" s="347"/>
      <c r="P31" s="347"/>
      <c r="Q31" s="347"/>
      <c r="R31" s="347"/>
      <c r="S31" s="347"/>
      <c r="T31" s="347"/>
      <c r="U31" s="347"/>
      <c r="V31" s="347"/>
      <c r="W31" s="564"/>
      <c r="X31" s="564"/>
      <c r="Y31" s="564"/>
      <c r="Z31" s="564"/>
      <c r="AA31" s="564"/>
      <c r="AB31" s="564"/>
      <c r="AC31" s="564"/>
      <c r="AD31" s="564"/>
      <c r="AE31" s="564"/>
      <c r="AF31" s="564"/>
      <c r="AG31" s="564"/>
      <c r="AH31" s="564"/>
      <c r="AI31" s="564"/>
      <c r="AJ31" s="564"/>
      <c r="AK31" s="564"/>
      <c r="AL31" s="564"/>
      <c r="AM31" s="564"/>
      <c r="AN31" s="564"/>
      <c r="AO31" s="564"/>
      <c r="AP31" s="564"/>
      <c r="AQ31" s="564"/>
      <c r="AR31" s="564"/>
      <c r="AS31" s="564"/>
      <c r="AT31" s="564"/>
      <c r="AU31" s="564"/>
      <c r="AV31" s="564"/>
      <c r="AW31" s="564"/>
      <c r="AX31" s="564"/>
      <c r="AY31" s="564"/>
      <c r="AZ31" s="564"/>
      <c r="BA31" s="128"/>
      <c r="BD31" s="346"/>
      <c r="BE31" s="346"/>
      <c r="BF31" s="346"/>
      <c r="BG31" s="346"/>
      <c r="BH31" s="346"/>
      <c r="BI31" s="346"/>
      <c r="BJ31" s="346"/>
      <c r="BK31" s="346"/>
      <c r="BL31" s="346"/>
      <c r="BM31" s="346"/>
      <c r="BN31" s="346"/>
      <c r="BO31" s="346"/>
      <c r="BP31" s="346"/>
      <c r="BQ31" s="346"/>
      <c r="BR31" s="346"/>
      <c r="BS31" s="346"/>
      <c r="BT31" s="346"/>
      <c r="BU31" s="346"/>
      <c r="BV31" s="346"/>
      <c r="BW31" s="346"/>
      <c r="BY31" s="104"/>
      <c r="BZ31" s="104"/>
      <c r="CA31" s="104"/>
    </row>
    <row r="32" spans="2:79" s="122" customFormat="1" ht="6.75" customHeight="1">
      <c r="B32" s="135"/>
      <c r="C32" s="134"/>
      <c r="D32" s="134"/>
      <c r="E32" s="134"/>
      <c r="F32" s="134"/>
      <c r="G32" s="134"/>
      <c r="H32" s="134"/>
      <c r="I32" s="134"/>
      <c r="J32" s="134"/>
      <c r="K32" s="134"/>
      <c r="L32" s="134"/>
      <c r="M32" s="131"/>
      <c r="N32" s="131"/>
      <c r="O32" s="131"/>
      <c r="P32" s="131"/>
      <c r="Q32" s="131"/>
      <c r="R32" s="131"/>
      <c r="S32" s="131"/>
      <c r="T32" s="131"/>
      <c r="U32" s="131"/>
      <c r="V32" s="131"/>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8"/>
      <c r="BD32" s="346"/>
      <c r="BE32" s="346"/>
      <c r="BF32" s="346"/>
      <c r="BG32" s="346"/>
      <c r="BH32" s="346"/>
      <c r="BI32" s="346"/>
      <c r="BJ32" s="346"/>
      <c r="BK32" s="346"/>
      <c r="BL32" s="346"/>
      <c r="BM32" s="346"/>
      <c r="BN32" s="346"/>
      <c r="BO32" s="346"/>
      <c r="BP32" s="346"/>
      <c r="BQ32" s="346"/>
      <c r="BR32" s="346"/>
      <c r="BS32" s="346"/>
      <c r="BT32" s="346"/>
      <c r="BU32" s="346"/>
      <c r="BV32" s="346"/>
      <c r="BW32" s="346"/>
      <c r="BY32" s="110"/>
      <c r="BZ32" s="104"/>
      <c r="CA32" s="104"/>
    </row>
    <row r="33" spans="2:79" s="122" customFormat="1" ht="9.9" customHeight="1">
      <c r="B33" s="135"/>
      <c r="C33" s="347" t="s">
        <v>496</v>
      </c>
      <c r="D33" s="347"/>
      <c r="E33" s="347"/>
      <c r="F33" s="347"/>
      <c r="G33" s="347"/>
      <c r="H33" s="347"/>
      <c r="I33" s="347"/>
      <c r="J33" s="347"/>
      <c r="K33" s="347"/>
      <c r="L33" s="347"/>
      <c r="M33" s="347"/>
      <c r="N33" s="347"/>
      <c r="O33" s="347"/>
      <c r="P33" s="347"/>
      <c r="Q33" s="347"/>
      <c r="R33" s="347"/>
      <c r="S33" s="347"/>
      <c r="T33" s="347"/>
      <c r="U33" s="347"/>
      <c r="V33" s="347"/>
      <c r="W33" s="555" t="s">
        <v>31</v>
      </c>
      <c r="X33" s="555"/>
      <c r="Y33" s="555"/>
      <c r="Z33" s="555"/>
      <c r="AA33" s="555"/>
      <c r="AB33" s="555"/>
      <c r="AC33" s="555"/>
      <c r="AD33" s="555"/>
      <c r="AE33" s="555"/>
      <c r="AF33" s="555"/>
      <c r="AG33" s="555"/>
      <c r="AH33" s="555"/>
      <c r="AI33" s="557"/>
      <c r="AJ33" s="557"/>
      <c r="AK33" s="557"/>
      <c r="AL33" s="557"/>
      <c r="AM33" s="557"/>
      <c r="AN33" s="557"/>
      <c r="AO33" s="557"/>
      <c r="AP33" s="557"/>
      <c r="AQ33" s="557"/>
      <c r="AR33" s="557"/>
      <c r="AS33" s="557"/>
      <c r="AT33" s="557"/>
      <c r="AU33" s="557"/>
      <c r="AV33" s="557"/>
      <c r="AW33" s="557"/>
      <c r="AX33" s="557"/>
      <c r="AY33" s="557"/>
      <c r="AZ33" s="557"/>
      <c r="BA33" s="137"/>
      <c r="BB33" s="138"/>
      <c r="BC33" s="138"/>
      <c r="BD33" s="139"/>
      <c r="BE33" s="138"/>
      <c r="BF33" s="138"/>
      <c r="BG33" s="138"/>
      <c r="BH33" s="138"/>
      <c r="BI33" s="138"/>
      <c r="BJ33" s="138"/>
      <c r="BY33" s="104"/>
      <c r="BZ33" s="104"/>
      <c r="CA33" s="104"/>
    </row>
    <row r="34" spans="2:79" s="122" customFormat="1" ht="9.9" customHeight="1">
      <c r="B34" s="135"/>
      <c r="C34" s="347"/>
      <c r="D34" s="347"/>
      <c r="E34" s="347"/>
      <c r="F34" s="347"/>
      <c r="G34" s="347"/>
      <c r="H34" s="347"/>
      <c r="I34" s="347"/>
      <c r="J34" s="347"/>
      <c r="K34" s="347"/>
      <c r="L34" s="347"/>
      <c r="M34" s="347"/>
      <c r="N34" s="347"/>
      <c r="O34" s="347"/>
      <c r="P34" s="347"/>
      <c r="Q34" s="347"/>
      <c r="R34" s="347"/>
      <c r="S34" s="347"/>
      <c r="T34" s="347"/>
      <c r="U34" s="347"/>
      <c r="V34" s="347"/>
      <c r="W34" s="556"/>
      <c r="X34" s="556"/>
      <c r="Y34" s="556"/>
      <c r="Z34" s="556"/>
      <c r="AA34" s="556"/>
      <c r="AB34" s="556"/>
      <c r="AC34" s="556"/>
      <c r="AD34" s="556"/>
      <c r="AE34" s="556"/>
      <c r="AF34" s="556"/>
      <c r="AG34" s="556"/>
      <c r="AH34" s="556"/>
      <c r="AI34" s="558"/>
      <c r="AJ34" s="558"/>
      <c r="AK34" s="558"/>
      <c r="AL34" s="558"/>
      <c r="AM34" s="558"/>
      <c r="AN34" s="558"/>
      <c r="AO34" s="558"/>
      <c r="AP34" s="558"/>
      <c r="AQ34" s="558"/>
      <c r="AR34" s="558"/>
      <c r="AS34" s="558"/>
      <c r="AT34" s="558"/>
      <c r="AU34" s="558"/>
      <c r="AV34" s="558"/>
      <c r="AW34" s="558"/>
      <c r="AX34" s="558"/>
      <c r="AY34" s="558"/>
      <c r="AZ34" s="558"/>
      <c r="BA34" s="140"/>
      <c r="BB34" s="138"/>
      <c r="BC34" s="138"/>
      <c r="BD34" s="139"/>
      <c r="BE34" s="138"/>
      <c r="BF34" s="138"/>
      <c r="BG34" s="138"/>
      <c r="BH34" s="138"/>
      <c r="BI34" s="138"/>
      <c r="BJ34" s="138"/>
      <c r="BY34" s="110"/>
      <c r="BZ34" s="104"/>
      <c r="CA34" s="104"/>
    </row>
    <row r="35" spans="2:79" s="122" customFormat="1" ht="6.75" customHeight="1">
      <c r="B35" s="135"/>
      <c r="C35" s="134"/>
      <c r="D35" s="134"/>
      <c r="E35" s="134"/>
      <c r="F35" s="134"/>
      <c r="G35" s="134"/>
      <c r="H35" s="134"/>
      <c r="I35" s="134"/>
      <c r="J35" s="134"/>
      <c r="K35" s="134"/>
      <c r="L35" s="134"/>
      <c r="M35" s="131"/>
      <c r="N35" s="131"/>
      <c r="O35" s="131"/>
      <c r="P35" s="131"/>
      <c r="Q35" s="131"/>
      <c r="R35" s="131"/>
      <c r="S35" s="131"/>
      <c r="T35" s="131"/>
      <c r="U35" s="131"/>
      <c r="V35" s="131"/>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8"/>
      <c r="BD35" s="139"/>
      <c r="BY35" s="104"/>
      <c r="BZ35" s="104"/>
      <c r="CA35" s="104"/>
    </row>
    <row r="36" spans="2:79" s="122" customFormat="1" ht="9.9" customHeight="1">
      <c r="B36" s="135"/>
      <c r="C36" s="347" t="s">
        <v>497</v>
      </c>
      <c r="D36" s="347"/>
      <c r="E36" s="347"/>
      <c r="F36" s="347"/>
      <c r="G36" s="347"/>
      <c r="H36" s="347"/>
      <c r="I36" s="347"/>
      <c r="J36" s="347"/>
      <c r="K36" s="347"/>
      <c r="L36" s="347"/>
      <c r="M36" s="347"/>
      <c r="N36" s="347"/>
      <c r="O36" s="347"/>
      <c r="P36" s="347"/>
      <c r="Q36" s="347"/>
      <c r="R36" s="347"/>
      <c r="S36" s="347"/>
      <c r="T36" s="347"/>
      <c r="U36" s="347"/>
      <c r="V36" s="347"/>
      <c r="W36" s="555"/>
      <c r="X36" s="555"/>
      <c r="Y36" s="555"/>
      <c r="Z36" s="555"/>
      <c r="AA36" s="555"/>
      <c r="AB36" s="555"/>
      <c r="AC36" s="555"/>
      <c r="AD36" s="555"/>
      <c r="AE36" s="555"/>
      <c r="AF36" s="555"/>
      <c r="AG36" s="555"/>
      <c r="AH36" s="555"/>
      <c r="AI36" s="555"/>
      <c r="AJ36" s="555"/>
      <c r="AK36" s="555"/>
      <c r="AL36" s="555"/>
      <c r="AM36" s="555"/>
      <c r="AN36" s="555"/>
      <c r="AO36" s="555"/>
      <c r="AP36" s="555"/>
      <c r="AQ36" s="555"/>
      <c r="AR36" s="555"/>
      <c r="AS36" s="555"/>
      <c r="AT36" s="555"/>
      <c r="AU36" s="555"/>
      <c r="AV36" s="555"/>
      <c r="AW36" s="555"/>
      <c r="AX36" s="555"/>
      <c r="AY36" s="555"/>
      <c r="AZ36" s="555"/>
      <c r="BA36" s="128"/>
      <c r="BD36" s="139"/>
      <c r="BY36" s="110"/>
      <c r="BZ36" s="104"/>
      <c r="CA36" s="104"/>
    </row>
    <row r="37" spans="2:79" s="122" customFormat="1" ht="9.9" customHeight="1">
      <c r="B37" s="135"/>
      <c r="C37" s="347"/>
      <c r="D37" s="347"/>
      <c r="E37" s="347"/>
      <c r="F37" s="347"/>
      <c r="G37" s="347"/>
      <c r="H37" s="347"/>
      <c r="I37" s="347"/>
      <c r="J37" s="347"/>
      <c r="K37" s="347"/>
      <c r="L37" s="347"/>
      <c r="M37" s="347"/>
      <c r="N37" s="347"/>
      <c r="O37" s="347"/>
      <c r="P37" s="347"/>
      <c r="Q37" s="347"/>
      <c r="R37" s="347"/>
      <c r="S37" s="347"/>
      <c r="T37" s="347"/>
      <c r="U37" s="347"/>
      <c r="V37" s="347"/>
      <c r="W37" s="556"/>
      <c r="X37" s="556"/>
      <c r="Y37" s="556"/>
      <c r="Z37" s="556"/>
      <c r="AA37" s="556"/>
      <c r="AB37" s="556"/>
      <c r="AC37" s="556"/>
      <c r="AD37" s="556"/>
      <c r="AE37" s="556"/>
      <c r="AF37" s="556"/>
      <c r="AG37" s="556"/>
      <c r="AH37" s="556"/>
      <c r="AI37" s="556"/>
      <c r="AJ37" s="556"/>
      <c r="AK37" s="556"/>
      <c r="AL37" s="556"/>
      <c r="AM37" s="556"/>
      <c r="AN37" s="556"/>
      <c r="AO37" s="556"/>
      <c r="AP37" s="556"/>
      <c r="AQ37" s="556"/>
      <c r="AR37" s="556"/>
      <c r="AS37" s="556"/>
      <c r="AT37" s="556"/>
      <c r="AU37" s="556"/>
      <c r="AV37" s="556"/>
      <c r="AW37" s="556"/>
      <c r="AX37" s="556"/>
      <c r="AY37" s="556"/>
      <c r="AZ37" s="556"/>
      <c r="BA37" s="128"/>
      <c r="BD37" s="139"/>
      <c r="BY37" s="104"/>
      <c r="BZ37" s="104"/>
      <c r="CA37" s="104"/>
    </row>
    <row r="38" spans="2:79" s="122" customFormat="1" ht="5.25" customHeight="1">
      <c r="B38" s="135"/>
      <c r="C38" s="134"/>
      <c r="D38" s="134"/>
      <c r="E38" s="134"/>
      <c r="F38" s="134"/>
      <c r="G38" s="134"/>
      <c r="H38" s="134"/>
      <c r="I38" s="134"/>
      <c r="J38" s="134"/>
      <c r="K38" s="134"/>
      <c r="L38" s="134"/>
      <c r="M38" s="131"/>
      <c r="N38" s="131"/>
      <c r="O38" s="131"/>
      <c r="P38" s="131"/>
      <c r="Q38" s="131"/>
      <c r="R38" s="131"/>
      <c r="S38" s="131"/>
      <c r="T38" s="131"/>
      <c r="U38" s="131"/>
      <c r="V38" s="131"/>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8"/>
      <c r="BY38" s="110"/>
      <c r="BZ38" s="104"/>
      <c r="CA38" s="104"/>
    </row>
    <row r="39" spans="2:79" s="122" customFormat="1" ht="9.9" customHeight="1">
      <c r="B39" s="135"/>
      <c r="C39" s="347" t="s">
        <v>499</v>
      </c>
      <c r="D39" s="347"/>
      <c r="E39" s="347"/>
      <c r="F39" s="347"/>
      <c r="G39" s="347"/>
      <c r="H39" s="347"/>
      <c r="I39" s="347"/>
      <c r="J39" s="347"/>
      <c r="K39" s="347"/>
      <c r="L39" s="347"/>
      <c r="M39" s="347"/>
      <c r="N39" s="347"/>
      <c r="O39" s="347"/>
      <c r="P39" s="347"/>
      <c r="Q39" s="347"/>
      <c r="R39" s="347"/>
      <c r="S39" s="347"/>
      <c r="T39" s="347"/>
      <c r="U39" s="347"/>
      <c r="V39" s="347"/>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555"/>
      <c r="AV39" s="555"/>
      <c r="AW39" s="555"/>
      <c r="AX39" s="555"/>
      <c r="AY39" s="555"/>
      <c r="AZ39" s="555"/>
      <c r="BA39" s="141"/>
      <c r="BY39" s="104"/>
      <c r="BZ39" s="104"/>
      <c r="CA39" s="104"/>
    </row>
    <row r="40" spans="2:79" s="122" customFormat="1" ht="9.9" customHeight="1">
      <c r="B40" s="135"/>
      <c r="C40" s="347"/>
      <c r="D40" s="347"/>
      <c r="E40" s="347"/>
      <c r="F40" s="347"/>
      <c r="G40" s="347"/>
      <c r="H40" s="347"/>
      <c r="I40" s="347"/>
      <c r="J40" s="347"/>
      <c r="K40" s="347"/>
      <c r="L40" s="347"/>
      <c r="M40" s="347"/>
      <c r="N40" s="347"/>
      <c r="O40" s="347"/>
      <c r="P40" s="347"/>
      <c r="Q40" s="347"/>
      <c r="R40" s="347"/>
      <c r="S40" s="347"/>
      <c r="T40" s="347"/>
      <c r="U40" s="347"/>
      <c r="V40" s="347"/>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556"/>
      <c r="AV40" s="556"/>
      <c r="AW40" s="556"/>
      <c r="AX40" s="556"/>
      <c r="AY40" s="556"/>
      <c r="AZ40" s="556"/>
      <c r="BA40" s="141"/>
      <c r="BY40" s="110"/>
      <c r="BZ40" s="104"/>
      <c r="CA40" s="104"/>
    </row>
    <row r="41" spans="2:79" s="122" customFormat="1" ht="5.25" customHeight="1">
      <c r="B41" s="135"/>
      <c r="C41" s="134"/>
      <c r="D41" s="134"/>
      <c r="E41" s="134"/>
      <c r="F41" s="134"/>
      <c r="G41" s="134"/>
      <c r="H41" s="134"/>
      <c r="I41" s="134"/>
      <c r="J41" s="134"/>
      <c r="K41" s="134"/>
      <c r="L41" s="134"/>
      <c r="M41" s="134"/>
      <c r="N41" s="134"/>
      <c r="O41" s="134"/>
      <c r="P41" s="134"/>
      <c r="Q41" s="134"/>
      <c r="R41" s="134"/>
      <c r="S41" s="134"/>
      <c r="T41" s="134"/>
      <c r="U41" s="134"/>
      <c r="V41" s="134"/>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1"/>
      <c r="BY41" s="110"/>
      <c r="BZ41" s="104"/>
      <c r="CA41" s="104"/>
    </row>
    <row r="42" spans="2:79" s="122" customFormat="1" ht="9.9" customHeight="1">
      <c r="B42" s="135"/>
      <c r="C42" s="347" t="s">
        <v>500</v>
      </c>
      <c r="D42" s="347"/>
      <c r="E42" s="347"/>
      <c r="F42" s="347"/>
      <c r="G42" s="347"/>
      <c r="H42" s="347"/>
      <c r="I42" s="347"/>
      <c r="J42" s="347"/>
      <c r="K42" s="347"/>
      <c r="L42" s="347"/>
      <c r="M42" s="347"/>
      <c r="N42" s="347"/>
      <c r="O42" s="347"/>
      <c r="P42" s="347"/>
      <c r="Q42" s="347"/>
      <c r="R42" s="347"/>
      <c r="S42" s="347"/>
      <c r="T42" s="347"/>
      <c r="U42" s="347"/>
      <c r="V42" s="347"/>
      <c r="W42" s="555" t="s">
        <v>610</v>
      </c>
      <c r="X42" s="555"/>
      <c r="Y42" s="555"/>
      <c r="Z42" s="555"/>
      <c r="AA42" s="138"/>
      <c r="AB42" s="557"/>
      <c r="AC42" s="557"/>
      <c r="AD42" s="557"/>
      <c r="AE42" s="557"/>
      <c r="AF42" s="557"/>
      <c r="AG42" s="557"/>
      <c r="AH42" s="557"/>
      <c r="AI42" s="557"/>
      <c r="AJ42" s="557"/>
      <c r="AK42" s="557"/>
      <c r="AL42" s="557"/>
      <c r="AM42" s="557"/>
      <c r="AN42" s="557"/>
      <c r="AO42" s="557"/>
      <c r="AP42" s="557"/>
      <c r="AQ42" s="557"/>
      <c r="AR42" s="557"/>
      <c r="AS42" s="557"/>
      <c r="AT42" s="557"/>
      <c r="AU42" s="557"/>
      <c r="AV42" s="557"/>
      <c r="AW42" s="557"/>
      <c r="AX42" s="557"/>
      <c r="AY42" s="557"/>
      <c r="AZ42" s="557"/>
      <c r="BA42" s="143"/>
      <c r="BY42" s="104"/>
      <c r="BZ42" s="104"/>
      <c r="CA42" s="104"/>
    </row>
    <row r="43" spans="2:79" s="122" customFormat="1" ht="9.9" customHeight="1">
      <c r="B43" s="135"/>
      <c r="C43" s="347"/>
      <c r="D43" s="347"/>
      <c r="E43" s="347"/>
      <c r="F43" s="347"/>
      <c r="G43" s="347"/>
      <c r="H43" s="347"/>
      <c r="I43" s="347"/>
      <c r="J43" s="347"/>
      <c r="K43" s="347"/>
      <c r="L43" s="347"/>
      <c r="M43" s="347"/>
      <c r="N43" s="347"/>
      <c r="O43" s="347"/>
      <c r="P43" s="347"/>
      <c r="Q43" s="347"/>
      <c r="R43" s="347"/>
      <c r="S43" s="347"/>
      <c r="T43" s="347"/>
      <c r="U43" s="347"/>
      <c r="V43" s="347"/>
      <c r="W43" s="556"/>
      <c r="X43" s="556"/>
      <c r="Y43" s="556"/>
      <c r="Z43" s="556"/>
      <c r="AA43" s="144"/>
      <c r="AB43" s="558"/>
      <c r="AC43" s="558"/>
      <c r="AD43" s="558"/>
      <c r="AE43" s="558"/>
      <c r="AF43" s="558"/>
      <c r="AG43" s="558"/>
      <c r="AH43" s="558"/>
      <c r="AI43" s="558"/>
      <c r="AJ43" s="558"/>
      <c r="AK43" s="558"/>
      <c r="AL43" s="558"/>
      <c r="AM43" s="558"/>
      <c r="AN43" s="558"/>
      <c r="AO43" s="558"/>
      <c r="AP43" s="558"/>
      <c r="AQ43" s="558"/>
      <c r="AR43" s="558"/>
      <c r="AS43" s="558"/>
      <c r="AT43" s="558"/>
      <c r="AU43" s="558"/>
      <c r="AV43" s="558"/>
      <c r="AW43" s="558"/>
      <c r="AX43" s="558"/>
      <c r="AY43" s="558"/>
      <c r="AZ43" s="558"/>
      <c r="BA43" s="143"/>
      <c r="BY43" s="110"/>
      <c r="BZ43" s="104"/>
      <c r="CA43" s="104"/>
    </row>
    <row r="44" spans="2:79" s="122" customFormat="1" ht="6" customHeight="1" thickBot="1">
      <c r="B44" s="145"/>
      <c r="C44" s="146"/>
      <c r="D44" s="146"/>
      <c r="E44" s="146"/>
      <c r="F44" s="146"/>
      <c r="G44" s="146"/>
      <c r="H44" s="146"/>
      <c r="I44" s="146"/>
      <c r="J44" s="146"/>
      <c r="K44" s="146"/>
      <c r="L44" s="146"/>
      <c r="M44" s="146"/>
      <c r="N44" s="146"/>
      <c r="O44" s="146"/>
      <c r="P44" s="146"/>
      <c r="Q44" s="146"/>
      <c r="R44" s="146"/>
      <c r="S44" s="146"/>
      <c r="T44" s="146"/>
      <c r="U44" s="146"/>
      <c r="V44" s="146"/>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8"/>
      <c r="BY44" s="104"/>
      <c r="BZ44" s="104"/>
      <c r="CA44" s="104"/>
    </row>
    <row r="45" spans="2:79" ht="11.25" customHeight="1">
      <c r="B45" s="149"/>
      <c r="C45" s="149"/>
      <c r="D45" s="149"/>
      <c r="E45" s="149"/>
      <c r="F45" s="149"/>
      <c r="G45" s="149"/>
      <c r="H45" s="149"/>
      <c r="I45" s="149"/>
      <c r="J45" s="149"/>
      <c r="K45" s="149"/>
      <c r="L45" s="149"/>
      <c r="M45" s="149"/>
      <c r="N45" s="149"/>
      <c r="O45" s="149"/>
      <c r="P45" s="149"/>
      <c r="Q45" s="149"/>
      <c r="R45" s="149"/>
      <c r="S45" s="149"/>
      <c r="T45" s="150"/>
      <c r="U45" s="150"/>
      <c r="V45" s="151"/>
      <c r="W45" s="151"/>
      <c r="X45" s="151"/>
      <c r="Y45" s="151"/>
      <c r="Z45" s="151"/>
      <c r="AA45" s="151"/>
      <c r="AB45" s="150"/>
      <c r="AC45" s="150"/>
      <c r="AD45" s="151"/>
      <c r="AE45" s="151"/>
      <c r="AF45" s="151"/>
      <c r="AG45" s="151"/>
      <c r="AH45" s="151"/>
      <c r="AI45" s="151"/>
      <c r="AJ45" s="151"/>
      <c r="BY45" s="110"/>
      <c r="BZ45" s="104"/>
      <c r="CA45" s="104"/>
    </row>
    <row r="46" spans="2:79" ht="11.25" customHeight="1">
      <c r="B46" s="360" t="s">
        <v>511</v>
      </c>
      <c r="C46" s="360"/>
      <c r="D46" s="360"/>
      <c r="E46" s="360"/>
      <c r="F46" s="360"/>
      <c r="G46" s="360"/>
      <c r="H46" s="360"/>
      <c r="I46" s="360"/>
      <c r="J46" s="361"/>
      <c r="K46" s="362" t="s">
        <v>508</v>
      </c>
      <c r="L46" s="362"/>
      <c r="M46" s="363" t="s">
        <v>506</v>
      </c>
      <c r="N46" s="363"/>
      <c r="O46" s="363"/>
      <c r="P46" s="363"/>
      <c r="Q46" s="363"/>
      <c r="R46" s="363"/>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54"/>
      <c r="AP46" s="554"/>
      <c r="BY46" s="110"/>
      <c r="BZ46" s="104"/>
      <c r="CA46" s="104"/>
    </row>
    <row r="47" spans="2:79" ht="11.25" customHeight="1">
      <c r="B47" s="360"/>
      <c r="C47" s="360"/>
      <c r="D47" s="360"/>
      <c r="E47" s="360"/>
      <c r="F47" s="360"/>
      <c r="G47" s="360"/>
      <c r="H47" s="360"/>
      <c r="I47" s="360"/>
      <c r="J47" s="361"/>
      <c r="K47" s="362"/>
      <c r="L47" s="362"/>
      <c r="M47" s="363"/>
      <c r="N47" s="363"/>
      <c r="O47" s="363"/>
      <c r="P47" s="363"/>
      <c r="Q47" s="363"/>
      <c r="R47" s="363"/>
      <c r="S47" s="554"/>
      <c r="T47" s="554"/>
      <c r="U47" s="554"/>
      <c r="V47" s="554"/>
      <c r="W47" s="554"/>
      <c r="X47" s="554"/>
      <c r="Y47" s="554"/>
      <c r="Z47" s="554"/>
      <c r="AA47" s="554"/>
      <c r="AB47" s="554"/>
      <c r="AC47" s="554"/>
      <c r="AD47" s="554"/>
      <c r="AE47" s="554"/>
      <c r="AF47" s="554"/>
      <c r="AG47" s="554"/>
      <c r="AH47" s="554"/>
      <c r="AI47" s="554"/>
      <c r="AJ47" s="554"/>
      <c r="AK47" s="554"/>
      <c r="AL47" s="554"/>
      <c r="AM47" s="554"/>
      <c r="AN47" s="554"/>
      <c r="AO47" s="554"/>
      <c r="AP47" s="554"/>
      <c r="BY47" s="110"/>
      <c r="BZ47" s="104"/>
      <c r="CA47" s="104"/>
    </row>
    <row r="48" spans="2:79" ht="11.25" customHeight="1">
      <c r="B48" s="149"/>
      <c r="C48" s="149"/>
      <c r="D48" s="149"/>
      <c r="E48" s="149"/>
      <c r="F48" s="149"/>
      <c r="G48" s="149"/>
      <c r="H48" s="149"/>
      <c r="I48" s="149"/>
      <c r="J48" s="149"/>
      <c r="K48" s="362" t="s">
        <v>509</v>
      </c>
      <c r="L48" s="362"/>
      <c r="M48" s="363" t="s">
        <v>507</v>
      </c>
      <c r="N48" s="363"/>
      <c r="O48" s="363"/>
      <c r="P48" s="363"/>
      <c r="Q48" s="363"/>
      <c r="R48" s="363"/>
      <c r="S48" s="554"/>
      <c r="T48" s="554"/>
      <c r="U48" s="554"/>
      <c r="V48" s="554"/>
      <c r="W48" s="554"/>
      <c r="X48" s="554"/>
      <c r="Y48" s="554"/>
      <c r="Z48" s="554"/>
      <c r="AA48" s="554"/>
      <c r="AB48" s="554"/>
      <c r="AC48" s="554"/>
      <c r="AD48" s="554"/>
      <c r="AE48" s="554"/>
      <c r="AF48" s="554"/>
      <c r="AG48" s="554"/>
      <c r="AH48" s="554"/>
      <c r="AI48" s="554"/>
      <c r="AJ48" s="554"/>
      <c r="AK48" s="554"/>
      <c r="AL48" s="554"/>
      <c r="AM48" s="554"/>
      <c r="AN48" s="554"/>
      <c r="AO48" s="554"/>
      <c r="AP48" s="554"/>
      <c r="BY48" s="110"/>
      <c r="BZ48" s="104"/>
      <c r="CA48" s="104"/>
    </row>
    <row r="49" spans="1:142" ht="11.25" customHeight="1">
      <c r="B49" s="149"/>
      <c r="C49" s="149"/>
      <c r="D49" s="149"/>
      <c r="E49" s="149"/>
      <c r="F49" s="149"/>
      <c r="G49" s="149"/>
      <c r="H49" s="149"/>
      <c r="I49" s="149"/>
      <c r="J49" s="149"/>
      <c r="K49" s="362"/>
      <c r="L49" s="362"/>
      <c r="M49" s="363"/>
      <c r="N49" s="363"/>
      <c r="O49" s="363"/>
      <c r="P49" s="363"/>
      <c r="Q49" s="363"/>
      <c r="R49" s="363"/>
      <c r="S49" s="554"/>
      <c r="T49" s="554"/>
      <c r="U49" s="554"/>
      <c r="V49" s="554"/>
      <c r="W49" s="554"/>
      <c r="X49" s="554"/>
      <c r="Y49" s="554"/>
      <c r="Z49" s="554"/>
      <c r="AA49" s="554"/>
      <c r="AB49" s="554"/>
      <c r="AC49" s="554"/>
      <c r="AD49" s="554"/>
      <c r="AE49" s="554"/>
      <c r="AF49" s="554"/>
      <c r="AG49" s="554"/>
      <c r="AH49" s="554"/>
      <c r="AI49" s="554"/>
      <c r="AJ49" s="554"/>
      <c r="AK49" s="554"/>
      <c r="AL49" s="554"/>
      <c r="AM49" s="554"/>
      <c r="AN49" s="554"/>
      <c r="AO49" s="554"/>
      <c r="AP49" s="554"/>
      <c r="BY49" s="110"/>
      <c r="BZ49" s="104"/>
      <c r="CA49" s="104"/>
    </row>
    <row r="50" spans="1:142" ht="11.25" customHeight="1">
      <c r="B50" s="149"/>
      <c r="C50" s="149"/>
      <c r="D50" s="149"/>
      <c r="E50" s="149"/>
      <c r="F50" s="149"/>
      <c r="G50" s="149"/>
      <c r="H50" s="149"/>
      <c r="I50" s="149"/>
      <c r="J50" s="149"/>
      <c r="K50" s="362" t="s">
        <v>510</v>
      </c>
      <c r="L50" s="362"/>
      <c r="M50" s="363" t="s">
        <v>516</v>
      </c>
      <c r="N50" s="363"/>
      <c r="O50" s="363"/>
      <c r="P50" s="363"/>
      <c r="Q50" s="363"/>
      <c r="R50" s="363"/>
      <c r="S50" s="554"/>
      <c r="T50" s="554"/>
      <c r="U50" s="554"/>
      <c r="V50" s="554"/>
      <c r="W50" s="554"/>
      <c r="X50" s="554"/>
      <c r="Y50" s="554"/>
      <c r="Z50" s="554"/>
      <c r="AA50" s="554"/>
      <c r="AB50" s="554"/>
      <c r="AC50" s="554"/>
      <c r="AD50" s="554"/>
      <c r="AE50" s="554"/>
      <c r="AF50" s="554"/>
      <c r="AG50" s="554"/>
      <c r="AH50" s="554"/>
      <c r="AI50" s="554"/>
      <c r="AJ50" s="554"/>
      <c r="AK50" s="554"/>
      <c r="AL50" s="554"/>
      <c r="AM50" s="554"/>
      <c r="AN50" s="554"/>
      <c r="AO50" s="554"/>
      <c r="AP50" s="554"/>
      <c r="BY50" s="110"/>
      <c r="BZ50" s="104"/>
      <c r="CA50" s="104"/>
    </row>
    <row r="51" spans="1:142" ht="11.25" customHeight="1">
      <c r="B51" s="149"/>
      <c r="C51" s="149"/>
      <c r="D51" s="149"/>
      <c r="E51" s="149"/>
      <c r="F51" s="149"/>
      <c r="G51" s="149"/>
      <c r="H51" s="149"/>
      <c r="I51" s="149"/>
      <c r="J51" s="149"/>
      <c r="K51" s="362"/>
      <c r="L51" s="362"/>
      <c r="M51" s="363"/>
      <c r="N51" s="363"/>
      <c r="O51" s="363"/>
      <c r="P51" s="363"/>
      <c r="Q51" s="363"/>
      <c r="R51" s="363"/>
      <c r="S51" s="554"/>
      <c r="T51" s="554"/>
      <c r="U51" s="554"/>
      <c r="V51" s="554"/>
      <c r="W51" s="554"/>
      <c r="X51" s="554"/>
      <c r="Y51" s="554"/>
      <c r="Z51" s="554"/>
      <c r="AA51" s="554"/>
      <c r="AB51" s="554"/>
      <c r="AC51" s="554"/>
      <c r="AD51" s="554"/>
      <c r="AE51" s="554"/>
      <c r="AF51" s="554"/>
      <c r="AG51" s="554"/>
      <c r="AH51" s="554"/>
      <c r="AI51" s="554"/>
      <c r="AJ51" s="554"/>
      <c r="AK51" s="554"/>
      <c r="AL51" s="554"/>
      <c r="AM51" s="554"/>
      <c r="AN51" s="554"/>
      <c r="AO51" s="554"/>
      <c r="AP51" s="554"/>
      <c r="BY51" s="110"/>
      <c r="BZ51" s="104"/>
      <c r="CA51" s="104"/>
    </row>
    <row r="52" spans="1:142" ht="11.25" customHeight="1">
      <c r="B52" s="149"/>
      <c r="C52" s="149"/>
      <c r="D52" s="149"/>
      <c r="E52" s="149"/>
      <c r="F52" s="149"/>
      <c r="G52" s="149"/>
      <c r="H52" s="149"/>
      <c r="I52" s="149"/>
      <c r="J52" s="149"/>
      <c r="K52" s="362" t="s">
        <v>512</v>
      </c>
      <c r="L52" s="362"/>
      <c r="M52" s="363" t="s">
        <v>505</v>
      </c>
      <c r="N52" s="363"/>
      <c r="O52" s="363"/>
      <c r="P52" s="363"/>
      <c r="Q52" s="363"/>
      <c r="R52" s="363"/>
      <c r="S52" s="554"/>
      <c r="T52" s="554"/>
      <c r="U52" s="554"/>
      <c r="V52" s="554"/>
      <c r="W52" s="554"/>
      <c r="X52" s="554"/>
      <c r="Y52" s="554"/>
      <c r="Z52" s="554"/>
      <c r="AA52" s="554"/>
      <c r="AB52" s="554"/>
      <c r="AC52" s="554"/>
      <c r="AD52" s="554"/>
      <c r="AE52" s="554"/>
      <c r="AF52" s="554"/>
      <c r="AG52" s="554"/>
      <c r="AH52" s="554"/>
      <c r="AI52" s="554"/>
      <c r="AJ52" s="554"/>
      <c r="AK52" s="554"/>
      <c r="AL52" s="554"/>
      <c r="AM52" s="554"/>
      <c r="AN52" s="554"/>
      <c r="AO52" s="554"/>
      <c r="AP52" s="554"/>
      <c r="BY52" s="110"/>
      <c r="BZ52" s="104"/>
      <c r="CA52" s="104"/>
    </row>
    <row r="53" spans="1:142" ht="11.25" customHeight="1">
      <c r="B53" s="149"/>
      <c r="C53" s="149"/>
      <c r="D53" s="149"/>
      <c r="E53" s="149"/>
      <c r="F53" s="149"/>
      <c r="G53" s="149"/>
      <c r="H53" s="149"/>
      <c r="I53" s="149"/>
      <c r="J53" s="149"/>
      <c r="K53" s="362"/>
      <c r="L53" s="362"/>
      <c r="M53" s="363"/>
      <c r="N53" s="363"/>
      <c r="O53" s="363"/>
      <c r="P53" s="363"/>
      <c r="Q53" s="363"/>
      <c r="R53" s="363"/>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c r="BY53" s="110"/>
      <c r="BZ53" s="104"/>
      <c r="CA53" s="104"/>
    </row>
    <row r="54" spans="1:142" ht="11.25" customHeight="1">
      <c r="C54" s="149"/>
      <c r="D54" s="149"/>
      <c r="E54" s="149"/>
      <c r="F54" s="149"/>
      <c r="G54" s="149"/>
      <c r="H54" s="149"/>
      <c r="I54" s="149"/>
      <c r="J54" s="149"/>
      <c r="K54" s="149"/>
      <c r="L54" s="149"/>
      <c r="M54" s="149"/>
      <c r="N54" s="149"/>
      <c r="O54" s="149"/>
      <c r="P54" s="149"/>
      <c r="Q54" s="149"/>
      <c r="R54" s="149"/>
      <c r="S54" s="149"/>
      <c r="T54" s="149"/>
      <c r="AT54" s="152"/>
      <c r="AU54" s="152"/>
      <c r="AV54" s="152"/>
      <c r="AW54" s="152"/>
      <c r="AX54" s="152"/>
      <c r="AY54" s="152"/>
      <c r="AZ54" s="152"/>
      <c r="BA54" s="152"/>
      <c r="BY54" s="110"/>
      <c r="BZ54" s="104"/>
      <c r="CA54" s="104"/>
    </row>
    <row r="55" spans="1:142" ht="11.25" customHeight="1">
      <c r="A55" s="153"/>
      <c r="B55" s="154"/>
      <c r="C55" s="154"/>
      <c r="D55" s="154"/>
      <c r="E55" s="154"/>
      <c r="F55" s="154"/>
      <c r="G55" s="154"/>
      <c r="H55" s="155"/>
      <c r="I55" s="155"/>
      <c r="J55" s="155"/>
      <c r="K55" s="155"/>
      <c r="L55" s="155"/>
      <c r="M55" s="155"/>
      <c r="N55" s="155"/>
      <c r="O55" s="155"/>
      <c r="P55" s="155"/>
      <c r="Q55" s="155"/>
      <c r="R55" s="155"/>
      <c r="S55" s="155"/>
      <c r="T55" s="155"/>
      <c r="U55" s="365" t="s">
        <v>217</v>
      </c>
      <c r="V55" s="365"/>
      <c r="W55" s="365"/>
      <c r="X55" s="365"/>
      <c r="Y55" s="365"/>
      <c r="Z55" s="365"/>
      <c r="AA55" s="365"/>
      <c r="AB55" s="365"/>
      <c r="AC55" s="365"/>
      <c r="AD55" s="365"/>
      <c r="AE55" s="365"/>
      <c r="AF55" s="365"/>
      <c r="AG55" s="365"/>
      <c r="AH55" s="365"/>
      <c r="AI55" s="365"/>
      <c r="AJ55" s="365"/>
      <c r="AK55" s="365"/>
      <c r="AL55" s="365"/>
      <c r="AM55" s="365"/>
      <c r="AN55" s="365"/>
      <c r="AO55" s="155"/>
      <c r="AP55" s="155"/>
      <c r="AQ55" s="155"/>
      <c r="AR55" s="155"/>
      <c r="AS55" s="155"/>
      <c r="AT55" s="156"/>
      <c r="AU55" s="156"/>
      <c r="AV55" s="157"/>
      <c r="AW55" s="157"/>
      <c r="AX55" s="157"/>
      <c r="AY55" s="157"/>
      <c r="AZ55" s="157"/>
      <c r="BA55" s="158"/>
      <c r="BB55" s="158"/>
      <c r="BY55" s="110"/>
      <c r="BZ55" s="104"/>
      <c r="CA55" s="104"/>
    </row>
    <row r="56" spans="1:142" ht="11.25" customHeight="1" thickBot="1">
      <c r="A56" s="153"/>
      <c r="B56" s="553">
        <v>0</v>
      </c>
      <c r="C56" s="553"/>
      <c r="D56" s="553"/>
      <c r="E56" s="553"/>
      <c r="F56" s="553"/>
      <c r="G56" s="553"/>
      <c r="H56" s="368" t="str">
        <f>IF(B56&lt;&gt;0,"()内の金額は減免前の金額です","")</f>
        <v/>
      </c>
      <c r="I56" s="368"/>
      <c r="J56" s="368"/>
      <c r="K56" s="368"/>
      <c r="L56" s="368"/>
      <c r="M56" s="368"/>
      <c r="N56" s="368"/>
      <c r="O56" s="368"/>
      <c r="P56" s="368"/>
      <c r="Q56" s="368"/>
      <c r="R56" s="368"/>
      <c r="S56" s="368"/>
      <c r="T56" s="368"/>
      <c r="U56" s="366"/>
      <c r="V56" s="366"/>
      <c r="W56" s="366"/>
      <c r="X56" s="366"/>
      <c r="Y56" s="366"/>
      <c r="Z56" s="366"/>
      <c r="AA56" s="366"/>
      <c r="AB56" s="366"/>
      <c r="AC56" s="366"/>
      <c r="AD56" s="366"/>
      <c r="AE56" s="366"/>
      <c r="AF56" s="366"/>
      <c r="AG56" s="366"/>
      <c r="AH56" s="366"/>
      <c r="AI56" s="366"/>
      <c r="AJ56" s="366"/>
      <c r="AK56" s="366"/>
      <c r="AL56" s="366"/>
      <c r="AM56" s="366"/>
      <c r="AN56" s="366"/>
      <c r="AO56" s="160"/>
      <c r="AP56" s="160"/>
      <c r="AQ56" s="160"/>
      <c r="AR56" s="160"/>
      <c r="AS56" s="160"/>
      <c r="AT56" s="160"/>
      <c r="AU56" s="160"/>
      <c r="AV56" s="157"/>
      <c r="AW56" s="157"/>
      <c r="AX56" s="157"/>
      <c r="AY56" s="157"/>
      <c r="AZ56" s="157"/>
      <c r="BA56" s="158"/>
      <c r="BB56" s="158"/>
      <c r="BY56" s="110"/>
      <c r="BZ56" s="104"/>
      <c r="CA56" s="104"/>
    </row>
    <row r="57" spans="1:142" s="110" customFormat="1" ht="11.25" customHeight="1">
      <c r="B57" s="421" t="s">
        <v>629</v>
      </c>
      <c r="C57" s="421"/>
      <c r="D57" s="421"/>
      <c r="E57" s="421"/>
      <c r="F57" s="421"/>
      <c r="G57" s="421"/>
      <c r="H57" s="421" t="s">
        <v>630</v>
      </c>
      <c r="I57" s="421"/>
      <c r="J57" s="421"/>
      <c r="K57" s="421"/>
      <c r="L57" s="421"/>
      <c r="M57" s="421"/>
      <c r="N57" s="421"/>
      <c r="O57" s="421"/>
      <c r="P57" s="421"/>
      <c r="Q57" s="421"/>
      <c r="R57" s="421"/>
      <c r="S57" s="421"/>
      <c r="T57" s="421"/>
      <c r="U57" s="421"/>
      <c r="V57" s="421"/>
      <c r="W57" s="421"/>
      <c r="X57" s="421" t="s">
        <v>631</v>
      </c>
      <c r="Y57" s="421"/>
      <c r="Z57" s="421"/>
      <c r="AA57" s="421"/>
      <c r="AB57" s="421"/>
      <c r="AC57" s="421"/>
      <c r="AD57" s="421"/>
      <c r="AE57" s="410" t="s">
        <v>203</v>
      </c>
      <c r="AF57" s="411"/>
      <c r="AG57" s="411"/>
      <c r="AH57" s="411"/>
      <c r="AI57" s="412"/>
      <c r="AJ57" s="410" t="s">
        <v>632</v>
      </c>
      <c r="AK57" s="411"/>
      <c r="AL57" s="411"/>
      <c r="AM57" s="411"/>
      <c r="AN57" s="412"/>
      <c r="AO57" s="421" t="s">
        <v>633</v>
      </c>
      <c r="AP57" s="421"/>
      <c r="AQ57" s="421"/>
      <c r="AR57" s="421"/>
      <c r="AS57" s="421"/>
      <c r="AT57" s="421"/>
      <c r="AU57" s="421"/>
      <c r="AV57" s="410" t="s">
        <v>634</v>
      </c>
      <c r="AW57" s="411"/>
      <c r="AX57" s="411"/>
      <c r="AY57" s="411"/>
      <c r="AZ57" s="411"/>
      <c r="BA57" s="412"/>
      <c r="BB57" s="416"/>
      <c r="BE57" s="161"/>
      <c r="BP57" s="417" t="s">
        <v>197</v>
      </c>
      <c r="BQ57" s="419" t="s">
        <v>204</v>
      </c>
      <c r="BR57" s="370" t="s">
        <v>205</v>
      </c>
      <c r="BS57" s="372" t="s">
        <v>206</v>
      </c>
      <c r="BT57" s="370" t="s">
        <v>207</v>
      </c>
      <c r="BU57" s="372" t="s">
        <v>211</v>
      </c>
      <c r="BV57" s="374" t="s">
        <v>203</v>
      </c>
      <c r="BZ57" s="104"/>
      <c r="CA57" s="104"/>
    </row>
    <row r="58" spans="1:142" s="110" customFormat="1" ht="11.25" customHeight="1" thickBot="1">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13"/>
      <c r="AF58" s="414"/>
      <c r="AG58" s="414"/>
      <c r="AH58" s="414"/>
      <c r="AI58" s="415"/>
      <c r="AJ58" s="413"/>
      <c r="AK58" s="414"/>
      <c r="AL58" s="414"/>
      <c r="AM58" s="414"/>
      <c r="AN58" s="415"/>
      <c r="AO58" s="421"/>
      <c r="AP58" s="421"/>
      <c r="AQ58" s="421"/>
      <c r="AR58" s="421"/>
      <c r="AS58" s="421"/>
      <c r="AT58" s="421"/>
      <c r="AU58" s="421"/>
      <c r="AV58" s="413"/>
      <c r="AW58" s="414"/>
      <c r="AX58" s="414"/>
      <c r="AY58" s="414"/>
      <c r="AZ58" s="414"/>
      <c r="BA58" s="415"/>
      <c r="BB58" s="416"/>
      <c r="BP58" s="418"/>
      <c r="BQ58" s="420"/>
      <c r="BR58" s="371"/>
      <c r="BS58" s="373"/>
      <c r="BT58" s="371"/>
      <c r="BU58" s="373"/>
      <c r="BV58" s="375"/>
      <c r="BZ58" s="104"/>
      <c r="CA58" s="104"/>
    </row>
    <row r="59" spans="1:142" ht="11.1" customHeight="1">
      <c r="A59" s="376"/>
      <c r="B59" s="377" t="str">
        <f>IF($B$56=0,BR59,IF($B$56=0.5,BT59,IF($B$56=1,"","")))</f>
        <v/>
      </c>
      <c r="C59" s="378"/>
      <c r="D59" s="378"/>
      <c r="E59" s="378"/>
      <c r="F59" s="378"/>
      <c r="G59" s="379"/>
      <c r="H59" s="386" t="str">
        <f>IFERROR(BP59,"")</f>
        <v/>
      </c>
      <c r="I59" s="387"/>
      <c r="J59" s="387"/>
      <c r="K59" s="387"/>
      <c r="L59" s="387"/>
      <c r="M59" s="387"/>
      <c r="N59" s="387"/>
      <c r="O59" s="387"/>
      <c r="P59" s="387"/>
      <c r="Q59" s="387"/>
      <c r="R59" s="387"/>
      <c r="S59" s="387"/>
      <c r="T59" s="387"/>
      <c r="U59" s="387"/>
      <c r="V59" s="387"/>
      <c r="W59" s="388"/>
      <c r="X59" s="395" t="str">
        <f>IF($H59="","",IF($B$56=0,BQ59,IF($B$56=0.5,BS59,IF($B$56=1,BU59,""))))</f>
        <v/>
      </c>
      <c r="Y59" s="396"/>
      <c r="Z59" s="396"/>
      <c r="AA59" s="396"/>
      <c r="AB59" s="396"/>
      <c r="AC59" s="396"/>
      <c r="AD59" s="396"/>
      <c r="AE59" s="386" t="str">
        <f>IF($H59="","",IF(BQ59=0,0,BV59))</f>
        <v/>
      </c>
      <c r="AF59" s="387"/>
      <c r="AG59" s="387"/>
      <c r="AH59" s="387"/>
      <c r="AI59" s="388"/>
      <c r="AJ59" s="544"/>
      <c r="AK59" s="545"/>
      <c r="AL59" s="545"/>
      <c r="AM59" s="545"/>
      <c r="AN59" s="546"/>
      <c r="AO59" s="406" t="str">
        <f>IF(AJ59="","",IFERROR(X59*AJ59,""))</f>
        <v/>
      </c>
      <c r="AP59" s="407"/>
      <c r="AQ59" s="407"/>
      <c r="AR59" s="407"/>
      <c r="AS59" s="407"/>
      <c r="AT59" s="407"/>
      <c r="AU59" s="408"/>
      <c r="AV59" s="535"/>
      <c r="AW59" s="536"/>
      <c r="AX59" s="536"/>
      <c r="AY59" s="536"/>
      <c r="AZ59" s="536"/>
      <c r="BA59" s="537"/>
      <c r="BB59" s="438"/>
      <c r="BM59" s="439">
        <v>1</v>
      </c>
      <c r="BN59" s="439"/>
      <c r="BO59" s="439"/>
      <c r="BP59" s="440" t="e">
        <f>VLOOKUP(BM59,試験項目一覧!M:N,2,FALSE)</f>
        <v>#N/A</v>
      </c>
      <c r="BQ59" s="442">
        <f>IFERROR(VLOOKUP(BP59,試験項目一覧!E:J,2,FALSE),0)</f>
        <v>0</v>
      </c>
      <c r="BR59" s="425" t="str">
        <f>IFERROR(VLOOKUP(BP59,試験項目一覧!E:J,3,FALSE),"")</f>
        <v/>
      </c>
      <c r="BS59" s="422">
        <f>IFERROR(VLOOKUP(BP59,試験項目一覧!E:J,4,FALSE),0)</f>
        <v>0</v>
      </c>
      <c r="BT59" s="425">
        <f>IFERROR(VLOOKUP(BP59,試験項目一覧!E:J,5,FALSE),0)</f>
        <v>0</v>
      </c>
      <c r="BU59" s="425">
        <v>0</v>
      </c>
      <c r="BV59" s="425">
        <f>IFERROR(VLOOKUP(BP59,試験項目一覧!E:J,6,FALSE),0)</f>
        <v>0</v>
      </c>
      <c r="BZ59" s="104"/>
      <c r="CA59" s="104"/>
    </row>
    <row r="60" spans="1:142" ht="11.1" customHeight="1">
      <c r="A60" s="376"/>
      <c r="B60" s="380"/>
      <c r="C60" s="381"/>
      <c r="D60" s="381"/>
      <c r="E60" s="381"/>
      <c r="F60" s="381"/>
      <c r="G60" s="382"/>
      <c r="H60" s="389"/>
      <c r="I60" s="390"/>
      <c r="J60" s="390"/>
      <c r="K60" s="390"/>
      <c r="L60" s="390"/>
      <c r="M60" s="390"/>
      <c r="N60" s="390"/>
      <c r="O60" s="390"/>
      <c r="P60" s="390"/>
      <c r="Q60" s="390"/>
      <c r="R60" s="390"/>
      <c r="S60" s="390"/>
      <c r="T60" s="390"/>
      <c r="U60" s="390"/>
      <c r="V60" s="390"/>
      <c r="W60" s="391"/>
      <c r="X60" s="395"/>
      <c r="Y60" s="396"/>
      <c r="Z60" s="396"/>
      <c r="AA60" s="396"/>
      <c r="AB60" s="396"/>
      <c r="AC60" s="396"/>
      <c r="AD60" s="396"/>
      <c r="AE60" s="389"/>
      <c r="AF60" s="390"/>
      <c r="AG60" s="390"/>
      <c r="AH60" s="390"/>
      <c r="AI60" s="391"/>
      <c r="AJ60" s="547"/>
      <c r="AK60" s="548"/>
      <c r="AL60" s="548"/>
      <c r="AM60" s="548"/>
      <c r="AN60" s="549"/>
      <c r="AO60" s="395"/>
      <c r="AP60" s="396"/>
      <c r="AQ60" s="396"/>
      <c r="AR60" s="396"/>
      <c r="AS60" s="396"/>
      <c r="AT60" s="396"/>
      <c r="AU60" s="409"/>
      <c r="AV60" s="538"/>
      <c r="AW60" s="539"/>
      <c r="AX60" s="539"/>
      <c r="AY60" s="539"/>
      <c r="AZ60" s="539"/>
      <c r="BA60" s="540"/>
      <c r="BB60" s="438"/>
      <c r="BE60" s="161"/>
      <c r="BM60" s="439"/>
      <c r="BN60" s="439"/>
      <c r="BO60" s="439"/>
      <c r="BP60" s="440"/>
      <c r="BQ60" s="443"/>
      <c r="BR60" s="426"/>
      <c r="BS60" s="423"/>
      <c r="BT60" s="426"/>
      <c r="BU60" s="426"/>
      <c r="BV60" s="426"/>
      <c r="BZ60" s="104"/>
      <c r="CA60" s="104"/>
      <c r="CT60" s="167"/>
      <c r="CU60" s="167"/>
      <c r="CV60" s="167"/>
      <c r="CW60" s="167"/>
      <c r="CX60" s="167"/>
      <c r="CY60" s="167"/>
      <c r="CZ60" s="167"/>
      <c r="DA60" s="167"/>
      <c r="DB60" s="167"/>
      <c r="DC60" s="167"/>
      <c r="DD60" s="167"/>
      <c r="DE60" s="167"/>
      <c r="DF60" s="167"/>
      <c r="DG60" s="167"/>
      <c r="DH60" s="167"/>
      <c r="DI60" s="167"/>
      <c r="DJ60" s="167"/>
      <c r="DK60" s="167"/>
      <c r="DL60" s="167"/>
      <c r="DM60" s="167"/>
      <c r="DN60" s="167"/>
      <c r="DO60" s="167"/>
      <c r="DP60" s="167"/>
      <c r="DQ60" s="167"/>
      <c r="DR60" s="167"/>
      <c r="DS60" s="167"/>
      <c r="DT60" s="167"/>
      <c r="DU60" s="167"/>
      <c r="DV60" s="167"/>
      <c r="DW60" s="167"/>
      <c r="DX60" s="167"/>
      <c r="DY60" s="167"/>
      <c r="DZ60" s="167"/>
      <c r="EA60" s="167"/>
      <c r="EB60" s="167"/>
      <c r="EC60" s="167"/>
      <c r="ED60" s="167"/>
      <c r="EE60" s="167"/>
      <c r="EF60" s="167"/>
      <c r="EG60" s="167"/>
      <c r="EH60" s="167"/>
      <c r="EI60" s="167"/>
      <c r="EJ60" s="167"/>
      <c r="EK60" s="167"/>
      <c r="EL60" s="167"/>
    </row>
    <row r="61" spans="1:142" ht="11.1" customHeight="1">
      <c r="A61" s="376"/>
      <c r="B61" s="383"/>
      <c r="C61" s="384"/>
      <c r="D61" s="384"/>
      <c r="E61" s="384"/>
      <c r="F61" s="384"/>
      <c r="G61" s="385"/>
      <c r="H61" s="392"/>
      <c r="I61" s="393"/>
      <c r="J61" s="393"/>
      <c r="K61" s="393"/>
      <c r="L61" s="393"/>
      <c r="M61" s="393"/>
      <c r="N61" s="393"/>
      <c r="O61" s="393"/>
      <c r="P61" s="393"/>
      <c r="Q61" s="393"/>
      <c r="R61" s="393"/>
      <c r="S61" s="393"/>
      <c r="T61" s="393"/>
      <c r="U61" s="393"/>
      <c r="V61" s="393"/>
      <c r="W61" s="394"/>
      <c r="X61" s="168" t="s">
        <v>201</v>
      </c>
      <c r="Y61" s="428" t="str">
        <f>IF($H59="","",IF($B$56=0,"",BQ59))</f>
        <v/>
      </c>
      <c r="Z61" s="428"/>
      <c r="AA61" s="428"/>
      <c r="AB61" s="428"/>
      <c r="AC61" s="428"/>
      <c r="AD61" s="169" t="s">
        <v>202</v>
      </c>
      <c r="AE61" s="392"/>
      <c r="AF61" s="393"/>
      <c r="AG61" s="393"/>
      <c r="AH61" s="393"/>
      <c r="AI61" s="394"/>
      <c r="AJ61" s="550"/>
      <c r="AK61" s="551"/>
      <c r="AL61" s="551"/>
      <c r="AM61" s="551"/>
      <c r="AN61" s="552"/>
      <c r="AO61" s="168" t="s">
        <v>201</v>
      </c>
      <c r="AP61" s="428" t="str">
        <f>IF(AJ59="","",IF($B$56=0,"",IFERROR(Y61*AJ59,"")))</f>
        <v/>
      </c>
      <c r="AQ61" s="428"/>
      <c r="AR61" s="428"/>
      <c r="AS61" s="428"/>
      <c r="AT61" s="428"/>
      <c r="AU61" s="169" t="s">
        <v>202</v>
      </c>
      <c r="AV61" s="541"/>
      <c r="AW61" s="542"/>
      <c r="AX61" s="542"/>
      <c r="AY61" s="542"/>
      <c r="AZ61" s="542"/>
      <c r="BA61" s="543"/>
      <c r="BB61" s="438"/>
      <c r="BE61" s="111"/>
      <c r="BM61" s="439"/>
      <c r="BN61" s="439"/>
      <c r="BO61" s="439"/>
      <c r="BP61" s="441"/>
      <c r="BQ61" s="444"/>
      <c r="BR61" s="427"/>
      <c r="BS61" s="424"/>
      <c r="BT61" s="427"/>
      <c r="BU61" s="427"/>
      <c r="BV61" s="427"/>
      <c r="BZ61" s="104"/>
      <c r="CA61" s="104"/>
      <c r="CT61" s="167"/>
      <c r="CU61" s="167"/>
      <c r="CV61" s="167"/>
      <c r="CW61" s="167"/>
      <c r="CX61" s="167"/>
      <c r="CY61" s="167"/>
      <c r="CZ61" s="167"/>
      <c r="DA61" s="167"/>
      <c r="DB61" s="167"/>
      <c r="DC61" s="167"/>
      <c r="DD61" s="167"/>
      <c r="DE61" s="167"/>
      <c r="DF61" s="167"/>
      <c r="DG61" s="167"/>
      <c r="DH61" s="167"/>
      <c r="DI61" s="167"/>
      <c r="DJ61" s="167"/>
      <c r="DK61" s="167"/>
      <c r="DL61" s="167"/>
      <c r="DM61" s="167"/>
      <c r="DN61" s="167"/>
      <c r="DO61" s="167"/>
      <c r="DP61" s="167"/>
      <c r="DQ61" s="167"/>
      <c r="DR61" s="167"/>
      <c r="DS61" s="167"/>
      <c r="DT61" s="167"/>
      <c r="DU61" s="167"/>
      <c r="DV61" s="167"/>
      <c r="DW61" s="167"/>
      <c r="DX61" s="167"/>
      <c r="DY61" s="167"/>
      <c r="DZ61" s="167"/>
      <c r="EA61" s="167"/>
      <c r="EB61" s="167"/>
      <c r="EC61" s="167"/>
      <c r="ED61" s="167"/>
      <c r="EE61" s="167"/>
      <c r="EF61" s="167"/>
      <c r="EG61" s="167"/>
      <c r="EH61" s="167"/>
      <c r="EI61" s="167"/>
      <c r="EJ61" s="167"/>
      <c r="EK61" s="167"/>
      <c r="EL61" s="167"/>
    </row>
    <row r="62" spans="1:142" ht="11.1" customHeight="1">
      <c r="A62" s="376"/>
      <c r="B62" s="377" t="str">
        <f>IF($B$56=0,BR62,IF($B$56=0.5,BT62,IF($B$56=1,"","")))</f>
        <v/>
      </c>
      <c r="C62" s="378"/>
      <c r="D62" s="378"/>
      <c r="E62" s="378"/>
      <c r="F62" s="378"/>
      <c r="G62" s="379"/>
      <c r="H62" s="386" t="str">
        <f>IFERROR(BP62,"")</f>
        <v/>
      </c>
      <c r="I62" s="387"/>
      <c r="J62" s="387"/>
      <c r="K62" s="387"/>
      <c r="L62" s="387"/>
      <c r="M62" s="387"/>
      <c r="N62" s="387"/>
      <c r="O62" s="387"/>
      <c r="P62" s="387"/>
      <c r="Q62" s="387"/>
      <c r="R62" s="387"/>
      <c r="S62" s="387"/>
      <c r="T62" s="387"/>
      <c r="U62" s="387"/>
      <c r="V62" s="387"/>
      <c r="W62" s="388"/>
      <c r="X62" s="395" t="str">
        <f t="shared" ref="X62" si="0">IF($H62="","",IF($B$56=0,BQ62,IF($B$56=0.5,BS62,IF($B$56=1,BU62,""))))</f>
        <v/>
      </c>
      <c r="Y62" s="396"/>
      <c r="Z62" s="396"/>
      <c r="AA62" s="396"/>
      <c r="AB62" s="396"/>
      <c r="AC62" s="396"/>
      <c r="AD62" s="396"/>
      <c r="AE62" s="386" t="str">
        <f t="shared" ref="AE62" si="1">IF($H62="","",IF(BQ62=0,0,BV62))</f>
        <v/>
      </c>
      <c r="AF62" s="387"/>
      <c r="AG62" s="387"/>
      <c r="AH62" s="387"/>
      <c r="AI62" s="388"/>
      <c r="AJ62" s="544"/>
      <c r="AK62" s="545"/>
      <c r="AL62" s="545"/>
      <c r="AM62" s="545"/>
      <c r="AN62" s="546"/>
      <c r="AO62" s="406" t="str">
        <f t="shared" ref="AO62" si="2">IF(AJ62="","",IFERROR(X62*AJ62,""))</f>
        <v/>
      </c>
      <c r="AP62" s="407"/>
      <c r="AQ62" s="407"/>
      <c r="AR62" s="407"/>
      <c r="AS62" s="407"/>
      <c r="AT62" s="407"/>
      <c r="AU62" s="408"/>
      <c r="AV62" s="535"/>
      <c r="AW62" s="536"/>
      <c r="AX62" s="536"/>
      <c r="AY62" s="536"/>
      <c r="AZ62" s="536"/>
      <c r="BA62" s="537"/>
      <c r="BB62" s="438"/>
      <c r="BE62" s="170"/>
      <c r="BM62" s="439">
        <v>2</v>
      </c>
      <c r="BN62" s="439"/>
      <c r="BO62" s="439"/>
      <c r="BP62" s="448" t="e">
        <f>VLOOKUP(BM62,試験項目一覧!M:N,2,FALSE)</f>
        <v>#N/A</v>
      </c>
      <c r="BQ62" s="449">
        <f>IFERROR(VLOOKUP(BP62,試験項目一覧!E:J,2,FALSE),0)</f>
        <v>0</v>
      </c>
      <c r="BR62" s="534" t="str">
        <f>IFERROR(VLOOKUP(BP62,試験項目一覧!E:J,3,FALSE),"")</f>
        <v/>
      </c>
      <c r="BS62" s="447">
        <f>IFERROR(VLOOKUP(BP62,試験項目一覧!E:J,4,FALSE),0)</f>
        <v>0</v>
      </c>
      <c r="BT62" s="446">
        <f>IFERROR(VLOOKUP(BP62,試験項目一覧!E:J,5,FALSE),0)</f>
        <v>0</v>
      </c>
      <c r="BU62" s="446">
        <v>0</v>
      </c>
      <c r="BV62" s="446">
        <f>IFERROR(VLOOKUP(BP62,試験項目一覧!E:J,6,FALSE),0)</f>
        <v>0</v>
      </c>
      <c r="BZ62" s="104"/>
      <c r="CA62" s="104"/>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row>
    <row r="63" spans="1:142" ht="11.1" customHeight="1">
      <c r="A63" s="376"/>
      <c r="B63" s="380"/>
      <c r="C63" s="381"/>
      <c r="D63" s="381"/>
      <c r="E63" s="381"/>
      <c r="F63" s="381"/>
      <c r="G63" s="382"/>
      <c r="H63" s="389"/>
      <c r="I63" s="390"/>
      <c r="J63" s="390"/>
      <c r="K63" s="390"/>
      <c r="L63" s="390"/>
      <c r="M63" s="390"/>
      <c r="N63" s="390"/>
      <c r="O63" s="390"/>
      <c r="P63" s="390"/>
      <c r="Q63" s="390"/>
      <c r="R63" s="390"/>
      <c r="S63" s="390"/>
      <c r="T63" s="390"/>
      <c r="U63" s="390"/>
      <c r="V63" s="390"/>
      <c r="W63" s="391"/>
      <c r="X63" s="395"/>
      <c r="Y63" s="396"/>
      <c r="Z63" s="396"/>
      <c r="AA63" s="396"/>
      <c r="AB63" s="396"/>
      <c r="AC63" s="396"/>
      <c r="AD63" s="396"/>
      <c r="AE63" s="389"/>
      <c r="AF63" s="390"/>
      <c r="AG63" s="390"/>
      <c r="AH63" s="390"/>
      <c r="AI63" s="391"/>
      <c r="AJ63" s="547"/>
      <c r="AK63" s="548"/>
      <c r="AL63" s="548"/>
      <c r="AM63" s="548"/>
      <c r="AN63" s="549"/>
      <c r="AO63" s="395"/>
      <c r="AP63" s="396"/>
      <c r="AQ63" s="396"/>
      <c r="AR63" s="396"/>
      <c r="AS63" s="396"/>
      <c r="AT63" s="396"/>
      <c r="AU63" s="409"/>
      <c r="AV63" s="538"/>
      <c r="AW63" s="539"/>
      <c r="AX63" s="539"/>
      <c r="AY63" s="539"/>
      <c r="AZ63" s="539"/>
      <c r="BA63" s="540"/>
      <c r="BB63" s="438"/>
      <c r="BE63" s="170"/>
      <c r="BM63" s="439"/>
      <c r="BN63" s="439"/>
      <c r="BO63" s="439"/>
      <c r="BP63" s="440"/>
      <c r="BQ63" s="449"/>
      <c r="BR63" s="426"/>
      <c r="BS63" s="447"/>
      <c r="BT63" s="446"/>
      <c r="BU63" s="446"/>
      <c r="BV63" s="446"/>
      <c r="BZ63" s="104"/>
      <c r="CA63" s="104"/>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row>
    <row r="64" spans="1:142" ht="11.1" customHeight="1">
      <c r="A64" s="376"/>
      <c r="B64" s="383"/>
      <c r="C64" s="384"/>
      <c r="D64" s="384"/>
      <c r="E64" s="384"/>
      <c r="F64" s="384"/>
      <c r="G64" s="385"/>
      <c r="H64" s="392"/>
      <c r="I64" s="393"/>
      <c r="J64" s="393"/>
      <c r="K64" s="393"/>
      <c r="L64" s="393"/>
      <c r="M64" s="393"/>
      <c r="N64" s="393"/>
      <c r="O64" s="393"/>
      <c r="P64" s="393"/>
      <c r="Q64" s="393"/>
      <c r="R64" s="393"/>
      <c r="S64" s="393"/>
      <c r="T64" s="393"/>
      <c r="U64" s="393"/>
      <c r="V64" s="393"/>
      <c r="W64" s="394"/>
      <c r="X64" s="168" t="s">
        <v>201</v>
      </c>
      <c r="Y64" s="428" t="str">
        <f t="shared" ref="Y64" si="3">IF($H62="","",IF($B$56=0,"",BQ62))</f>
        <v/>
      </c>
      <c r="Z64" s="428"/>
      <c r="AA64" s="428"/>
      <c r="AB64" s="428"/>
      <c r="AC64" s="428"/>
      <c r="AD64" s="169" t="s">
        <v>202</v>
      </c>
      <c r="AE64" s="392"/>
      <c r="AF64" s="393"/>
      <c r="AG64" s="393"/>
      <c r="AH64" s="393"/>
      <c r="AI64" s="394"/>
      <c r="AJ64" s="550"/>
      <c r="AK64" s="551"/>
      <c r="AL64" s="551"/>
      <c r="AM64" s="551"/>
      <c r="AN64" s="552"/>
      <c r="AO64" s="168" t="s">
        <v>201</v>
      </c>
      <c r="AP64" s="428" t="str">
        <f t="shared" ref="AP64" si="4">IF(AJ62="","",IF($B$56=0,"",IFERROR(Y64*AJ62,"")))</f>
        <v/>
      </c>
      <c r="AQ64" s="428"/>
      <c r="AR64" s="428"/>
      <c r="AS64" s="428"/>
      <c r="AT64" s="428"/>
      <c r="AU64" s="169" t="s">
        <v>202</v>
      </c>
      <c r="AV64" s="541"/>
      <c r="AW64" s="542"/>
      <c r="AX64" s="542"/>
      <c r="AY64" s="542"/>
      <c r="AZ64" s="542"/>
      <c r="BA64" s="543"/>
      <c r="BB64" s="438"/>
      <c r="BE64" s="170"/>
      <c r="BM64" s="439"/>
      <c r="BN64" s="439"/>
      <c r="BO64" s="439"/>
      <c r="BP64" s="441"/>
      <c r="BQ64" s="449"/>
      <c r="BR64" s="427"/>
      <c r="BS64" s="447"/>
      <c r="BT64" s="446"/>
      <c r="BU64" s="446"/>
      <c r="BV64" s="446"/>
      <c r="BZ64" s="104"/>
      <c r="CA64" s="104"/>
      <c r="CN64" s="171"/>
      <c r="CO64" s="445"/>
      <c r="CP64" s="445"/>
      <c r="CQ64" s="445"/>
      <c r="CR64" s="445"/>
      <c r="CS64" s="445"/>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row>
    <row r="65" spans="1:145" ht="11.1" customHeight="1">
      <c r="A65" s="376"/>
      <c r="B65" s="377" t="str">
        <f>IF($B$56=0,BR65,IF($B$56=0.5,BT65,IF($B$56=1,"","")))</f>
        <v/>
      </c>
      <c r="C65" s="378"/>
      <c r="D65" s="378"/>
      <c r="E65" s="378"/>
      <c r="F65" s="378"/>
      <c r="G65" s="379"/>
      <c r="H65" s="386" t="str">
        <f>IFERROR(BP65,"")</f>
        <v/>
      </c>
      <c r="I65" s="387"/>
      <c r="J65" s="387"/>
      <c r="K65" s="387"/>
      <c r="L65" s="387"/>
      <c r="M65" s="387"/>
      <c r="N65" s="387"/>
      <c r="O65" s="387"/>
      <c r="P65" s="387"/>
      <c r="Q65" s="387"/>
      <c r="R65" s="387"/>
      <c r="S65" s="387"/>
      <c r="T65" s="387"/>
      <c r="U65" s="387"/>
      <c r="V65" s="387"/>
      <c r="W65" s="388"/>
      <c r="X65" s="395" t="str">
        <f t="shared" ref="X65" si="5">IF($H65="","",IF($B$56=0,BQ65,IF($B$56=0.5,BS65,IF($B$56=1,BU65,""))))</f>
        <v/>
      </c>
      <c r="Y65" s="396"/>
      <c r="Z65" s="396"/>
      <c r="AA65" s="396"/>
      <c r="AB65" s="396"/>
      <c r="AC65" s="396"/>
      <c r="AD65" s="396"/>
      <c r="AE65" s="386" t="str">
        <f t="shared" ref="AE65" si="6">IF($H65="","",IF(BQ65=0,0,BV65))</f>
        <v/>
      </c>
      <c r="AF65" s="387"/>
      <c r="AG65" s="387"/>
      <c r="AH65" s="387"/>
      <c r="AI65" s="388"/>
      <c r="AJ65" s="544"/>
      <c r="AK65" s="545"/>
      <c r="AL65" s="545"/>
      <c r="AM65" s="545"/>
      <c r="AN65" s="546"/>
      <c r="AO65" s="406" t="str">
        <f t="shared" ref="AO65" si="7">IF(AJ65="","",IFERROR(X65*AJ65,""))</f>
        <v/>
      </c>
      <c r="AP65" s="407"/>
      <c r="AQ65" s="407"/>
      <c r="AR65" s="407"/>
      <c r="AS65" s="407"/>
      <c r="AT65" s="407"/>
      <c r="AU65" s="408"/>
      <c r="AV65" s="535"/>
      <c r="AW65" s="536"/>
      <c r="AX65" s="536"/>
      <c r="AY65" s="536"/>
      <c r="AZ65" s="536"/>
      <c r="BA65" s="537"/>
      <c r="BB65" s="438"/>
      <c r="BE65" s="172"/>
      <c r="BM65" s="439">
        <v>3</v>
      </c>
      <c r="BN65" s="439"/>
      <c r="BO65" s="439"/>
      <c r="BP65" s="448" t="e">
        <f>VLOOKUP(BM65,試験項目一覧!M:N,2,FALSE)</f>
        <v>#N/A</v>
      </c>
      <c r="BQ65" s="449">
        <f>IFERROR(VLOOKUP(BP65,試験項目一覧!E:J,2,FALSE),0)</f>
        <v>0</v>
      </c>
      <c r="BR65" s="534" t="str">
        <f>IFERROR(VLOOKUP(BP65,試験項目一覧!E:J,3,FALSE),"")</f>
        <v/>
      </c>
      <c r="BS65" s="447">
        <f>IFERROR(VLOOKUP(BP65,試験項目一覧!E:J,4,FALSE),0)</f>
        <v>0</v>
      </c>
      <c r="BT65" s="446">
        <f>IFERROR(VLOOKUP(BP65,試験項目一覧!E:J,5,FALSE),0)</f>
        <v>0</v>
      </c>
      <c r="BU65" s="446">
        <v>0</v>
      </c>
      <c r="BV65" s="446">
        <f>IFERROR(VLOOKUP(BP65,試験項目一覧!E:J,6,FALSE),0)</f>
        <v>0</v>
      </c>
      <c r="BZ65" s="104"/>
      <c r="CA65" s="104"/>
      <c r="CN65" s="171"/>
      <c r="CO65" s="445"/>
      <c r="CP65" s="445"/>
      <c r="CQ65" s="445"/>
      <c r="CR65" s="445"/>
      <c r="CS65" s="445"/>
      <c r="CT65" s="167"/>
      <c r="CU65" s="167"/>
      <c r="CV65" s="167"/>
      <c r="CW65" s="167"/>
      <c r="CX65" s="167"/>
      <c r="CY65" s="167"/>
      <c r="CZ65" s="167"/>
      <c r="DA65" s="167"/>
      <c r="DB65" s="167"/>
      <c r="DC65" s="167"/>
      <c r="DD65" s="167"/>
      <c r="DE65" s="167"/>
      <c r="DF65" s="167"/>
      <c r="DG65" s="167"/>
      <c r="DH65" s="167"/>
      <c r="DI65" s="167"/>
      <c r="DJ65" s="167"/>
      <c r="DK65" s="167"/>
      <c r="DL65" s="167"/>
      <c r="DM65" s="167"/>
      <c r="DN65" s="167"/>
      <c r="DO65" s="167"/>
      <c r="DP65" s="167"/>
      <c r="DQ65" s="167"/>
      <c r="DR65" s="167"/>
      <c r="DS65" s="167"/>
      <c r="DT65" s="167"/>
      <c r="DU65" s="167"/>
      <c r="DV65" s="167"/>
      <c r="DW65" s="167"/>
      <c r="DX65" s="167"/>
      <c r="DY65" s="167"/>
      <c r="DZ65" s="167"/>
      <c r="EA65" s="167"/>
      <c r="EB65" s="167"/>
      <c r="EC65" s="167"/>
      <c r="ED65" s="167"/>
      <c r="EE65" s="167"/>
      <c r="EF65" s="167"/>
      <c r="EG65" s="167"/>
      <c r="EH65" s="167"/>
      <c r="EI65" s="167"/>
      <c r="EJ65" s="167"/>
      <c r="EK65" s="167"/>
      <c r="EL65" s="167"/>
    </row>
    <row r="66" spans="1:145" ht="11.1" customHeight="1">
      <c r="A66" s="376"/>
      <c r="B66" s="380"/>
      <c r="C66" s="381"/>
      <c r="D66" s="381"/>
      <c r="E66" s="381"/>
      <c r="F66" s="381"/>
      <c r="G66" s="382"/>
      <c r="H66" s="389"/>
      <c r="I66" s="390"/>
      <c r="J66" s="390"/>
      <c r="K66" s="390"/>
      <c r="L66" s="390"/>
      <c r="M66" s="390"/>
      <c r="N66" s="390"/>
      <c r="O66" s="390"/>
      <c r="P66" s="390"/>
      <c r="Q66" s="390"/>
      <c r="R66" s="390"/>
      <c r="S66" s="390"/>
      <c r="T66" s="390"/>
      <c r="U66" s="390"/>
      <c r="V66" s="390"/>
      <c r="W66" s="391"/>
      <c r="X66" s="395"/>
      <c r="Y66" s="396"/>
      <c r="Z66" s="396"/>
      <c r="AA66" s="396"/>
      <c r="AB66" s="396"/>
      <c r="AC66" s="396"/>
      <c r="AD66" s="396"/>
      <c r="AE66" s="389"/>
      <c r="AF66" s="390"/>
      <c r="AG66" s="390"/>
      <c r="AH66" s="390"/>
      <c r="AI66" s="391"/>
      <c r="AJ66" s="547"/>
      <c r="AK66" s="548"/>
      <c r="AL66" s="548"/>
      <c r="AM66" s="548"/>
      <c r="AN66" s="549"/>
      <c r="AO66" s="395"/>
      <c r="AP66" s="396"/>
      <c r="AQ66" s="396"/>
      <c r="AR66" s="396"/>
      <c r="AS66" s="396"/>
      <c r="AT66" s="396"/>
      <c r="AU66" s="409"/>
      <c r="AV66" s="538"/>
      <c r="AW66" s="539"/>
      <c r="AX66" s="539"/>
      <c r="AY66" s="539"/>
      <c r="AZ66" s="539"/>
      <c r="BA66" s="540"/>
      <c r="BB66" s="438"/>
      <c r="BE66" s="172"/>
      <c r="BM66" s="439"/>
      <c r="BN66" s="439"/>
      <c r="BO66" s="439"/>
      <c r="BP66" s="440"/>
      <c r="BQ66" s="449"/>
      <c r="BR66" s="426"/>
      <c r="BS66" s="447"/>
      <c r="BT66" s="446"/>
      <c r="BU66" s="446"/>
      <c r="BV66" s="446"/>
      <c r="BZ66" s="104"/>
      <c r="CA66" s="104"/>
      <c r="CN66" s="171"/>
      <c r="CO66" s="445"/>
      <c r="CP66" s="445"/>
      <c r="CQ66" s="445"/>
      <c r="CR66" s="445"/>
      <c r="CS66" s="445"/>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row>
    <row r="67" spans="1:145" ht="11.1" customHeight="1">
      <c r="A67" s="376"/>
      <c r="B67" s="383"/>
      <c r="C67" s="384"/>
      <c r="D67" s="384"/>
      <c r="E67" s="384"/>
      <c r="F67" s="384"/>
      <c r="G67" s="385"/>
      <c r="H67" s="392"/>
      <c r="I67" s="393"/>
      <c r="J67" s="393"/>
      <c r="K67" s="393"/>
      <c r="L67" s="393"/>
      <c r="M67" s="393"/>
      <c r="N67" s="393"/>
      <c r="O67" s="393"/>
      <c r="P67" s="393"/>
      <c r="Q67" s="393"/>
      <c r="R67" s="393"/>
      <c r="S67" s="393"/>
      <c r="T67" s="393"/>
      <c r="U67" s="393"/>
      <c r="V67" s="393"/>
      <c r="W67" s="394"/>
      <c r="X67" s="168" t="s">
        <v>201</v>
      </c>
      <c r="Y67" s="428" t="str">
        <f t="shared" ref="Y67" si="8">IF($H65="","",IF($B$56=0,"",BQ65))</f>
        <v/>
      </c>
      <c r="Z67" s="428"/>
      <c r="AA67" s="428"/>
      <c r="AB67" s="428"/>
      <c r="AC67" s="428"/>
      <c r="AD67" s="169" t="s">
        <v>202</v>
      </c>
      <c r="AE67" s="392"/>
      <c r="AF67" s="393"/>
      <c r="AG67" s="393"/>
      <c r="AH67" s="393"/>
      <c r="AI67" s="394"/>
      <c r="AJ67" s="550"/>
      <c r="AK67" s="551"/>
      <c r="AL67" s="551"/>
      <c r="AM67" s="551"/>
      <c r="AN67" s="552"/>
      <c r="AO67" s="168" t="s">
        <v>201</v>
      </c>
      <c r="AP67" s="428" t="str">
        <f t="shared" ref="AP67" si="9">IF(AJ65="","",IF($B$56=0,"",IFERROR(Y67*AJ65,"")))</f>
        <v/>
      </c>
      <c r="AQ67" s="428"/>
      <c r="AR67" s="428"/>
      <c r="AS67" s="428"/>
      <c r="AT67" s="428"/>
      <c r="AU67" s="169" t="s">
        <v>202</v>
      </c>
      <c r="AV67" s="541"/>
      <c r="AW67" s="542"/>
      <c r="AX67" s="542"/>
      <c r="AY67" s="542"/>
      <c r="AZ67" s="542"/>
      <c r="BA67" s="543"/>
      <c r="BB67" s="438"/>
      <c r="BE67" s="172"/>
      <c r="BM67" s="439"/>
      <c r="BN67" s="439"/>
      <c r="BO67" s="439"/>
      <c r="BP67" s="441"/>
      <c r="BQ67" s="449"/>
      <c r="BR67" s="427"/>
      <c r="BS67" s="447"/>
      <c r="BT67" s="446"/>
      <c r="BU67" s="446"/>
      <c r="BV67" s="446"/>
      <c r="BZ67" s="104"/>
      <c r="CA67" s="104"/>
      <c r="CN67" s="171"/>
      <c r="CO67" s="173"/>
      <c r="CP67" s="173"/>
      <c r="CQ67" s="173"/>
      <c r="CR67" s="173"/>
      <c r="CS67" s="174"/>
      <c r="CT67" s="167"/>
      <c r="CU67" s="167"/>
      <c r="CV67" s="167"/>
      <c r="CW67" s="167"/>
      <c r="CX67" s="167"/>
      <c r="CY67" s="167"/>
      <c r="CZ67" s="167"/>
      <c r="DA67" s="167"/>
      <c r="DB67" s="167"/>
      <c r="DC67" s="167"/>
      <c r="DD67" s="167"/>
      <c r="DE67" s="167"/>
      <c r="DF67" s="167"/>
      <c r="DG67" s="167"/>
      <c r="DH67" s="167"/>
      <c r="DI67" s="167"/>
      <c r="DJ67" s="167"/>
      <c r="DK67" s="167"/>
      <c r="DL67" s="167"/>
      <c r="DM67" s="167"/>
      <c r="DN67" s="167"/>
      <c r="DO67" s="167"/>
      <c r="DP67" s="167"/>
      <c r="DQ67" s="167"/>
      <c r="DR67" s="167"/>
      <c r="DS67" s="167"/>
      <c r="DT67" s="167"/>
      <c r="DU67" s="167"/>
      <c r="DV67" s="167"/>
      <c r="DW67" s="167"/>
      <c r="DX67" s="167"/>
      <c r="DY67" s="167"/>
      <c r="DZ67" s="167"/>
      <c r="EA67" s="167"/>
      <c r="EB67" s="167"/>
      <c r="EC67" s="167"/>
      <c r="ED67" s="167"/>
      <c r="EE67" s="167"/>
      <c r="EF67" s="167"/>
      <c r="EG67" s="167"/>
      <c r="EH67" s="167"/>
      <c r="EI67" s="167"/>
      <c r="EJ67" s="167"/>
      <c r="EK67" s="167"/>
      <c r="EL67" s="167"/>
    </row>
    <row r="68" spans="1:145" ht="11.1" customHeight="1">
      <c r="A68" s="376"/>
      <c r="B68" s="377" t="str">
        <f>IF($B$56=0,BR68,IF($B$56=0.5,BT68,IF($B$56=1,"","")))</f>
        <v/>
      </c>
      <c r="C68" s="378"/>
      <c r="D68" s="378"/>
      <c r="E68" s="378"/>
      <c r="F68" s="378"/>
      <c r="G68" s="379"/>
      <c r="H68" s="386" t="str">
        <f t="shared" ref="H68" si="10">IFERROR(BP68,"")</f>
        <v/>
      </c>
      <c r="I68" s="387"/>
      <c r="J68" s="387"/>
      <c r="K68" s="387"/>
      <c r="L68" s="387"/>
      <c r="M68" s="387"/>
      <c r="N68" s="387"/>
      <c r="O68" s="387"/>
      <c r="P68" s="387"/>
      <c r="Q68" s="387"/>
      <c r="R68" s="387"/>
      <c r="S68" s="387"/>
      <c r="T68" s="387"/>
      <c r="U68" s="387"/>
      <c r="V68" s="387"/>
      <c r="W68" s="388"/>
      <c r="X68" s="395" t="str">
        <f t="shared" ref="X68" si="11">IF($H68="","",IF($B$56=0,BQ68,IF($B$56=0.5,BS68,IF($B$56=1,BU68,""))))</f>
        <v/>
      </c>
      <c r="Y68" s="396"/>
      <c r="Z68" s="396"/>
      <c r="AA68" s="396"/>
      <c r="AB68" s="396"/>
      <c r="AC68" s="396"/>
      <c r="AD68" s="396"/>
      <c r="AE68" s="386" t="str">
        <f t="shared" ref="AE68" si="12">IF($H68="","",IF(BQ68=0,0,BV68))</f>
        <v/>
      </c>
      <c r="AF68" s="387"/>
      <c r="AG68" s="387"/>
      <c r="AH68" s="387"/>
      <c r="AI68" s="388"/>
      <c r="AJ68" s="544"/>
      <c r="AK68" s="545"/>
      <c r="AL68" s="545"/>
      <c r="AM68" s="545"/>
      <c r="AN68" s="546"/>
      <c r="AO68" s="406" t="str">
        <f t="shared" ref="AO68" si="13">IF(AJ68="","",IFERROR(X68*AJ68,""))</f>
        <v/>
      </c>
      <c r="AP68" s="407"/>
      <c r="AQ68" s="407"/>
      <c r="AR68" s="407"/>
      <c r="AS68" s="407"/>
      <c r="AT68" s="407"/>
      <c r="AU68" s="408"/>
      <c r="AV68" s="535"/>
      <c r="AW68" s="536"/>
      <c r="AX68" s="536"/>
      <c r="AY68" s="536"/>
      <c r="AZ68" s="536"/>
      <c r="BA68" s="537"/>
      <c r="BB68" s="438"/>
      <c r="BE68" s="172"/>
      <c r="BM68" s="439">
        <v>4</v>
      </c>
      <c r="BN68" s="439"/>
      <c r="BO68" s="439"/>
      <c r="BP68" s="448" t="e">
        <f>VLOOKUP(BM68,試験項目一覧!M:N,2,FALSE)</f>
        <v>#N/A</v>
      </c>
      <c r="BQ68" s="449">
        <f>IFERROR(VLOOKUP(BP68,試験項目一覧!E:J,2,FALSE),0)</f>
        <v>0</v>
      </c>
      <c r="BR68" s="534" t="str">
        <f>IFERROR(VLOOKUP(BP68,試験項目一覧!E:J,3,FALSE),"")</f>
        <v/>
      </c>
      <c r="BS68" s="447">
        <f>IFERROR(VLOOKUP(BP68,試験項目一覧!E:J,4,FALSE),0)</f>
        <v>0</v>
      </c>
      <c r="BT68" s="446">
        <f>IFERROR(VLOOKUP(BP68,試験項目一覧!E:J,5,FALSE),0)</f>
        <v>0</v>
      </c>
      <c r="BU68" s="446">
        <v>0</v>
      </c>
      <c r="BV68" s="446">
        <f>IFERROR(VLOOKUP(BP68,試験項目一覧!E:J,6,FALSE),0)</f>
        <v>0</v>
      </c>
      <c r="BZ68" s="104"/>
      <c r="CA68" s="104"/>
      <c r="CN68" s="171"/>
      <c r="CO68" s="174"/>
      <c r="CP68" s="174"/>
      <c r="CQ68" s="174"/>
      <c r="CR68" s="174"/>
      <c r="CS68" s="174"/>
      <c r="CT68" s="167"/>
      <c r="CU68" s="167"/>
      <c r="CV68" s="167"/>
      <c r="CW68" s="167"/>
      <c r="CX68" s="167"/>
      <c r="CY68" s="167"/>
      <c r="CZ68" s="167"/>
      <c r="DA68" s="167"/>
      <c r="DB68" s="167"/>
      <c r="DC68" s="167"/>
      <c r="DD68" s="167"/>
      <c r="DE68" s="167"/>
      <c r="DF68" s="167"/>
      <c r="DG68" s="167"/>
      <c r="DH68" s="167"/>
      <c r="DI68" s="167"/>
      <c r="DJ68" s="167"/>
      <c r="DK68" s="167"/>
      <c r="DL68" s="167"/>
      <c r="DM68" s="167"/>
      <c r="DN68" s="167"/>
      <c r="DO68" s="167"/>
      <c r="DP68" s="167"/>
      <c r="DQ68" s="167"/>
      <c r="DR68" s="167"/>
      <c r="DS68" s="167"/>
      <c r="DT68" s="167"/>
      <c r="DU68" s="167"/>
      <c r="DV68" s="167"/>
      <c r="DW68" s="167"/>
      <c r="DX68" s="167"/>
      <c r="DY68" s="167"/>
      <c r="DZ68" s="167"/>
      <c r="EA68" s="167"/>
      <c r="EB68" s="167"/>
      <c r="EC68" s="167"/>
      <c r="ED68" s="167"/>
      <c r="EE68" s="167"/>
      <c r="EF68" s="167"/>
      <c r="EG68" s="167"/>
      <c r="EH68" s="167"/>
      <c r="EI68" s="167"/>
      <c r="EJ68" s="167"/>
      <c r="EK68" s="167"/>
      <c r="EL68" s="167"/>
    </row>
    <row r="69" spans="1:145" ht="10.5" customHeight="1">
      <c r="A69" s="376"/>
      <c r="B69" s="380"/>
      <c r="C69" s="381"/>
      <c r="D69" s="381"/>
      <c r="E69" s="381"/>
      <c r="F69" s="381"/>
      <c r="G69" s="382"/>
      <c r="H69" s="389"/>
      <c r="I69" s="390"/>
      <c r="J69" s="390"/>
      <c r="K69" s="390"/>
      <c r="L69" s="390"/>
      <c r="M69" s="390"/>
      <c r="N69" s="390"/>
      <c r="O69" s="390"/>
      <c r="P69" s="390"/>
      <c r="Q69" s="390"/>
      <c r="R69" s="390"/>
      <c r="S69" s="390"/>
      <c r="T69" s="390"/>
      <c r="U69" s="390"/>
      <c r="V69" s="390"/>
      <c r="W69" s="391"/>
      <c r="X69" s="395"/>
      <c r="Y69" s="396"/>
      <c r="Z69" s="396"/>
      <c r="AA69" s="396"/>
      <c r="AB69" s="396"/>
      <c r="AC69" s="396"/>
      <c r="AD69" s="396"/>
      <c r="AE69" s="389"/>
      <c r="AF69" s="390"/>
      <c r="AG69" s="390"/>
      <c r="AH69" s="390"/>
      <c r="AI69" s="391"/>
      <c r="AJ69" s="547"/>
      <c r="AK69" s="548"/>
      <c r="AL69" s="548"/>
      <c r="AM69" s="548"/>
      <c r="AN69" s="549"/>
      <c r="AO69" s="395"/>
      <c r="AP69" s="396"/>
      <c r="AQ69" s="396"/>
      <c r="AR69" s="396"/>
      <c r="AS69" s="396"/>
      <c r="AT69" s="396"/>
      <c r="AU69" s="409"/>
      <c r="AV69" s="538"/>
      <c r="AW69" s="539"/>
      <c r="AX69" s="539"/>
      <c r="AY69" s="539"/>
      <c r="AZ69" s="539"/>
      <c r="BA69" s="540"/>
      <c r="BB69" s="438"/>
      <c r="BE69" s="172"/>
      <c r="BM69" s="439"/>
      <c r="BN69" s="439"/>
      <c r="BO69" s="439"/>
      <c r="BP69" s="440"/>
      <c r="BQ69" s="449"/>
      <c r="BR69" s="426"/>
      <c r="BS69" s="447"/>
      <c r="BT69" s="446"/>
      <c r="BU69" s="446"/>
      <c r="BV69" s="446"/>
      <c r="BZ69" s="104"/>
      <c r="CA69" s="104"/>
      <c r="CN69" s="171"/>
      <c r="CO69" s="174"/>
      <c r="CP69" s="174"/>
      <c r="CQ69" s="174"/>
      <c r="CR69" s="174"/>
      <c r="CS69" s="174"/>
      <c r="CT69" s="167"/>
      <c r="CU69" s="167"/>
      <c r="CV69" s="167"/>
      <c r="CW69" s="167"/>
      <c r="CX69" s="167"/>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c r="DU69" s="167"/>
      <c r="DV69" s="167"/>
      <c r="DW69" s="167"/>
      <c r="DX69" s="167"/>
      <c r="DY69" s="167"/>
      <c r="DZ69" s="167"/>
      <c r="EA69" s="167"/>
      <c r="EB69" s="167"/>
      <c r="EC69" s="167"/>
      <c r="ED69" s="167"/>
      <c r="EE69" s="167"/>
      <c r="EF69" s="167"/>
      <c r="EG69" s="167"/>
      <c r="EH69" s="167"/>
      <c r="EI69" s="167"/>
      <c r="EJ69" s="167"/>
      <c r="EK69" s="167"/>
      <c r="EL69" s="167"/>
    </row>
    <row r="70" spans="1:145" ht="12" customHeight="1">
      <c r="A70" s="376"/>
      <c r="B70" s="383"/>
      <c r="C70" s="384"/>
      <c r="D70" s="384"/>
      <c r="E70" s="384"/>
      <c r="F70" s="384"/>
      <c r="G70" s="385"/>
      <c r="H70" s="392"/>
      <c r="I70" s="393"/>
      <c r="J70" s="393"/>
      <c r="K70" s="393"/>
      <c r="L70" s="393"/>
      <c r="M70" s="393"/>
      <c r="N70" s="393"/>
      <c r="O70" s="393"/>
      <c r="P70" s="393"/>
      <c r="Q70" s="393"/>
      <c r="R70" s="393"/>
      <c r="S70" s="393"/>
      <c r="T70" s="393"/>
      <c r="U70" s="393"/>
      <c r="V70" s="393"/>
      <c r="W70" s="394"/>
      <c r="X70" s="168" t="s">
        <v>201</v>
      </c>
      <c r="Y70" s="428" t="str">
        <f t="shared" ref="Y70" si="14">IF($H68="","",IF($B$56=0,"",BQ68))</f>
        <v/>
      </c>
      <c r="Z70" s="428"/>
      <c r="AA70" s="428"/>
      <c r="AB70" s="428"/>
      <c r="AC70" s="428"/>
      <c r="AD70" s="169" t="s">
        <v>202</v>
      </c>
      <c r="AE70" s="392"/>
      <c r="AF70" s="393"/>
      <c r="AG70" s="393"/>
      <c r="AH70" s="393"/>
      <c r="AI70" s="394"/>
      <c r="AJ70" s="550"/>
      <c r="AK70" s="551"/>
      <c r="AL70" s="551"/>
      <c r="AM70" s="551"/>
      <c r="AN70" s="552"/>
      <c r="AO70" s="168" t="s">
        <v>201</v>
      </c>
      <c r="AP70" s="428" t="str">
        <f t="shared" ref="AP70" si="15">IF(AJ68="","",IF($B$56=0,"",IFERROR(Y70*AJ68,"")))</f>
        <v/>
      </c>
      <c r="AQ70" s="428"/>
      <c r="AR70" s="428"/>
      <c r="AS70" s="428"/>
      <c r="AT70" s="428"/>
      <c r="AU70" s="169" t="s">
        <v>202</v>
      </c>
      <c r="AV70" s="541"/>
      <c r="AW70" s="542"/>
      <c r="AX70" s="542"/>
      <c r="AY70" s="542"/>
      <c r="AZ70" s="542"/>
      <c r="BA70" s="543"/>
      <c r="BB70" s="438"/>
      <c r="BM70" s="439"/>
      <c r="BN70" s="439"/>
      <c r="BO70" s="439"/>
      <c r="BP70" s="441"/>
      <c r="BQ70" s="449"/>
      <c r="BR70" s="427"/>
      <c r="BS70" s="447"/>
      <c r="BT70" s="446"/>
      <c r="BU70" s="446"/>
      <c r="BV70" s="446"/>
      <c r="BZ70" s="104"/>
      <c r="CA70" s="104"/>
      <c r="CN70" s="171"/>
      <c r="CO70" s="173"/>
      <c r="CP70" s="175"/>
      <c r="CQ70" s="175"/>
      <c r="CR70" s="175"/>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row>
    <row r="71" spans="1:145" ht="11.1" customHeight="1">
      <c r="A71" s="376"/>
      <c r="B71" s="377" t="str">
        <f>IF($B$56=0,BR71,IF($B$56=0.5,BT71,IF($B$56=1,"","")))</f>
        <v/>
      </c>
      <c r="C71" s="378"/>
      <c r="D71" s="378"/>
      <c r="E71" s="378"/>
      <c r="F71" s="378"/>
      <c r="G71" s="379"/>
      <c r="H71" s="386" t="str">
        <f t="shared" ref="H71" si="16">IFERROR(BP71,"")</f>
        <v/>
      </c>
      <c r="I71" s="387"/>
      <c r="J71" s="387"/>
      <c r="K71" s="387"/>
      <c r="L71" s="387"/>
      <c r="M71" s="387"/>
      <c r="N71" s="387"/>
      <c r="O71" s="387"/>
      <c r="P71" s="387"/>
      <c r="Q71" s="387"/>
      <c r="R71" s="387"/>
      <c r="S71" s="387"/>
      <c r="T71" s="387"/>
      <c r="U71" s="387"/>
      <c r="V71" s="387"/>
      <c r="W71" s="388"/>
      <c r="X71" s="395" t="str">
        <f t="shared" ref="X71" si="17">IF($H71="","",IF($B$56=0,BQ71,IF($B$56=0.5,BS71,IF($B$56=1,BU71,""))))</f>
        <v/>
      </c>
      <c r="Y71" s="396"/>
      <c r="Z71" s="396"/>
      <c r="AA71" s="396"/>
      <c r="AB71" s="396"/>
      <c r="AC71" s="396"/>
      <c r="AD71" s="396"/>
      <c r="AE71" s="386" t="str">
        <f t="shared" ref="AE71" si="18">IF($H71="","",IF(BQ71=0,0,BV71))</f>
        <v/>
      </c>
      <c r="AF71" s="387"/>
      <c r="AG71" s="387"/>
      <c r="AH71" s="387"/>
      <c r="AI71" s="388"/>
      <c r="AJ71" s="544"/>
      <c r="AK71" s="545"/>
      <c r="AL71" s="545"/>
      <c r="AM71" s="545"/>
      <c r="AN71" s="546"/>
      <c r="AO71" s="406" t="str">
        <f t="shared" ref="AO71" si="19">IF(AJ71="","",IFERROR(X71*AJ71,""))</f>
        <v/>
      </c>
      <c r="AP71" s="407"/>
      <c r="AQ71" s="407"/>
      <c r="AR71" s="407"/>
      <c r="AS71" s="407"/>
      <c r="AT71" s="407"/>
      <c r="AU71" s="408"/>
      <c r="AV71" s="535"/>
      <c r="AW71" s="536"/>
      <c r="AX71" s="536"/>
      <c r="AY71" s="536"/>
      <c r="AZ71" s="536"/>
      <c r="BA71" s="537"/>
      <c r="BB71" s="438"/>
      <c r="BM71" s="439">
        <v>5</v>
      </c>
      <c r="BN71" s="439"/>
      <c r="BO71" s="439"/>
      <c r="BP71" s="448" t="e">
        <f>VLOOKUP(BM71,試験項目一覧!M:N,2,FALSE)</f>
        <v>#N/A</v>
      </c>
      <c r="BQ71" s="449">
        <f>IFERROR(VLOOKUP(BP71,試験項目一覧!E:J,2,FALSE),0)</f>
        <v>0</v>
      </c>
      <c r="BR71" s="534" t="str">
        <f>IFERROR(VLOOKUP(BP71,試験項目一覧!E:J,3,FALSE),"")</f>
        <v/>
      </c>
      <c r="BS71" s="447">
        <f>IFERROR(VLOOKUP(BP71,試験項目一覧!E:J,4,FALSE),0)</f>
        <v>0</v>
      </c>
      <c r="BT71" s="446">
        <f>IFERROR(VLOOKUP(BP71,試験項目一覧!E:J,5,FALSE),0)</f>
        <v>0</v>
      </c>
      <c r="BU71" s="446">
        <v>0</v>
      </c>
      <c r="BV71" s="446">
        <f>IFERROR(VLOOKUP(BP71,試験項目一覧!E:J,6,FALSE),0)</f>
        <v>0</v>
      </c>
      <c r="BZ71" s="104"/>
      <c r="CA71" s="104"/>
      <c r="CN71" s="171"/>
      <c r="CO71" s="173"/>
      <c r="CP71" s="175"/>
      <c r="CQ71" s="175"/>
      <c r="CR71" s="175"/>
      <c r="CT71" s="167"/>
      <c r="CU71" s="167"/>
      <c r="CV71" s="167"/>
      <c r="CW71" s="167"/>
      <c r="CX71" s="167"/>
      <c r="CY71" s="167"/>
      <c r="CZ71" s="167"/>
      <c r="DA71" s="167"/>
      <c r="DB71" s="167"/>
      <c r="DC71" s="167"/>
      <c r="DD71" s="167"/>
      <c r="DE71" s="167"/>
      <c r="DF71" s="167"/>
      <c r="DG71" s="167"/>
      <c r="DH71" s="167"/>
      <c r="DI71" s="167"/>
      <c r="DJ71" s="167"/>
      <c r="DK71" s="167"/>
      <c r="DL71" s="167"/>
      <c r="DM71" s="167"/>
      <c r="DN71" s="167"/>
      <c r="DO71" s="167"/>
      <c r="DP71" s="167"/>
      <c r="DQ71" s="167"/>
      <c r="DR71" s="167"/>
      <c r="DS71" s="167"/>
      <c r="DT71" s="167"/>
      <c r="DU71" s="167"/>
      <c r="DV71" s="167"/>
      <c r="DW71" s="167"/>
      <c r="DX71" s="167"/>
      <c r="DY71" s="167"/>
      <c r="DZ71" s="167"/>
      <c r="EA71" s="167"/>
      <c r="EB71" s="167"/>
      <c r="EC71" s="167"/>
      <c r="ED71" s="167"/>
      <c r="EE71" s="167"/>
      <c r="EF71" s="167"/>
      <c r="EG71" s="167"/>
      <c r="EH71" s="167"/>
      <c r="EI71" s="167"/>
      <c r="EJ71" s="167"/>
      <c r="EK71" s="167"/>
      <c r="EL71" s="167"/>
    </row>
    <row r="72" spans="1:145" ht="11.1" customHeight="1">
      <c r="A72" s="376"/>
      <c r="B72" s="380"/>
      <c r="C72" s="381"/>
      <c r="D72" s="381"/>
      <c r="E72" s="381"/>
      <c r="F72" s="381"/>
      <c r="G72" s="382"/>
      <c r="H72" s="389"/>
      <c r="I72" s="390"/>
      <c r="J72" s="390"/>
      <c r="K72" s="390"/>
      <c r="L72" s="390"/>
      <c r="M72" s="390"/>
      <c r="N72" s="390"/>
      <c r="O72" s="390"/>
      <c r="P72" s="390"/>
      <c r="Q72" s="390"/>
      <c r="R72" s="390"/>
      <c r="S72" s="390"/>
      <c r="T72" s="390"/>
      <c r="U72" s="390"/>
      <c r="V72" s="390"/>
      <c r="W72" s="391"/>
      <c r="X72" s="395"/>
      <c r="Y72" s="396"/>
      <c r="Z72" s="396"/>
      <c r="AA72" s="396"/>
      <c r="AB72" s="396"/>
      <c r="AC72" s="396"/>
      <c r="AD72" s="396"/>
      <c r="AE72" s="389"/>
      <c r="AF72" s="390"/>
      <c r="AG72" s="390"/>
      <c r="AH72" s="390"/>
      <c r="AI72" s="391"/>
      <c r="AJ72" s="547"/>
      <c r="AK72" s="548"/>
      <c r="AL72" s="548"/>
      <c r="AM72" s="548"/>
      <c r="AN72" s="549"/>
      <c r="AO72" s="395"/>
      <c r="AP72" s="396"/>
      <c r="AQ72" s="396"/>
      <c r="AR72" s="396"/>
      <c r="AS72" s="396"/>
      <c r="AT72" s="396"/>
      <c r="AU72" s="409"/>
      <c r="AV72" s="538"/>
      <c r="AW72" s="539"/>
      <c r="AX72" s="539"/>
      <c r="AY72" s="539"/>
      <c r="AZ72" s="539"/>
      <c r="BA72" s="540"/>
      <c r="BB72" s="438"/>
      <c r="BM72" s="439"/>
      <c r="BN72" s="439"/>
      <c r="BO72" s="439"/>
      <c r="BP72" s="440"/>
      <c r="BQ72" s="449"/>
      <c r="BR72" s="426"/>
      <c r="BS72" s="447"/>
      <c r="BT72" s="446"/>
      <c r="BU72" s="446"/>
      <c r="BV72" s="446"/>
      <c r="BZ72" s="104"/>
      <c r="CA72" s="104"/>
      <c r="CN72" s="171"/>
      <c r="CO72" s="173"/>
      <c r="CP72" s="175"/>
      <c r="CQ72" s="175"/>
      <c r="CR72" s="175"/>
      <c r="CT72" s="167"/>
      <c r="CU72" s="16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c r="DU72" s="167"/>
      <c r="DV72" s="167"/>
      <c r="DW72" s="167"/>
      <c r="DX72" s="167"/>
      <c r="DY72" s="167"/>
      <c r="DZ72" s="167"/>
      <c r="EA72" s="167"/>
      <c r="EB72" s="167"/>
      <c r="EC72" s="167"/>
      <c r="ED72" s="167"/>
      <c r="EE72" s="167"/>
      <c r="EF72" s="167"/>
      <c r="EG72" s="167"/>
      <c r="EH72" s="167"/>
      <c r="EI72" s="167"/>
      <c r="EJ72" s="167"/>
      <c r="EK72" s="167"/>
      <c r="EL72" s="167"/>
    </row>
    <row r="73" spans="1:145" ht="11.1" customHeight="1">
      <c r="A73" s="376"/>
      <c r="B73" s="383"/>
      <c r="C73" s="384"/>
      <c r="D73" s="384"/>
      <c r="E73" s="384"/>
      <c r="F73" s="384"/>
      <c r="G73" s="385"/>
      <c r="H73" s="392"/>
      <c r="I73" s="393"/>
      <c r="J73" s="393"/>
      <c r="K73" s="393"/>
      <c r="L73" s="393"/>
      <c r="M73" s="393"/>
      <c r="N73" s="393"/>
      <c r="O73" s="393"/>
      <c r="P73" s="393"/>
      <c r="Q73" s="393"/>
      <c r="R73" s="393"/>
      <c r="S73" s="393"/>
      <c r="T73" s="393"/>
      <c r="U73" s="393"/>
      <c r="V73" s="393"/>
      <c r="W73" s="394"/>
      <c r="X73" s="168" t="s">
        <v>201</v>
      </c>
      <c r="Y73" s="428" t="str">
        <f t="shared" ref="Y73" si="20">IF($H71="","",IF($B$56=0,"",BQ71))</f>
        <v/>
      </c>
      <c r="Z73" s="428"/>
      <c r="AA73" s="428"/>
      <c r="AB73" s="428"/>
      <c r="AC73" s="428"/>
      <c r="AD73" s="169" t="s">
        <v>202</v>
      </c>
      <c r="AE73" s="392"/>
      <c r="AF73" s="393"/>
      <c r="AG73" s="393"/>
      <c r="AH73" s="393"/>
      <c r="AI73" s="394"/>
      <c r="AJ73" s="550"/>
      <c r="AK73" s="551"/>
      <c r="AL73" s="551"/>
      <c r="AM73" s="551"/>
      <c r="AN73" s="552"/>
      <c r="AO73" s="168" t="s">
        <v>201</v>
      </c>
      <c r="AP73" s="428" t="str">
        <f t="shared" ref="AP73" si="21">IF(AJ71="","",IF($B$56=0,"",IFERROR(Y73*AJ71,"")))</f>
        <v/>
      </c>
      <c r="AQ73" s="428"/>
      <c r="AR73" s="428"/>
      <c r="AS73" s="428"/>
      <c r="AT73" s="428"/>
      <c r="AU73" s="169" t="s">
        <v>202</v>
      </c>
      <c r="AV73" s="541"/>
      <c r="AW73" s="542"/>
      <c r="AX73" s="542"/>
      <c r="AY73" s="542"/>
      <c r="AZ73" s="542"/>
      <c r="BA73" s="543"/>
      <c r="BB73" s="438"/>
      <c r="BM73" s="439"/>
      <c r="BN73" s="439"/>
      <c r="BO73" s="439"/>
      <c r="BP73" s="441"/>
      <c r="BQ73" s="449"/>
      <c r="BR73" s="427"/>
      <c r="BS73" s="447"/>
      <c r="BT73" s="446"/>
      <c r="BU73" s="446"/>
      <c r="BV73" s="446"/>
      <c r="BZ73" s="104"/>
      <c r="CA73" s="104"/>
      <c r="CN73" s="171"/>
      <c r="CO73" s="173"/>
      <c r="CP73" s="175"/>
      <c r="CQ73" s="175"/>
      <c r="CR73" s="175"/>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c r="DU73" s="167"/>
      <c r="DV73" s="167"/>
      <c r="DW73" s="167"/>
      <c r="DX73" s="167"/>
      <c r="DY73" s="167"/>
      <c r="DZ73" s="167"/>
      <c r="EA73" s="167"/>
      <c r="EB73" s="167"/>
      <c r="EC73" s="167"/>
      <c r="ED73" s="167"/>
      <c r="EE73" s="167"/>
      <c r="EF73" s="167"/>
      <c r="EG73" s="167"/>
      <c r="EH73" s="167"/>
      <c r="EI73" s="167"/>
      <c r="EJ73" s="167"/>
      <c r="EK73" s="167"/>
      <c r="EL73" s="167"/>
    </row>
    <row r="74" spans="1:145" ht="11.1" customHeight="1">
      <c r="A74" s="162"/>
      <c r="B74" s="163"/>
      <c r="C74" s="163"/>
      <c r="D74" s="163"/>
      <c r="E74" s="163"/>
      <c r="F74" s="163"/>
      <c r="G74" s="163"/>
      <c r="H74" s="164"/>
      <c r="I74" s="164"/>
      <c r="J74" s="164"/>
      <c r="K74" s="164"/>
      <c r="L74" s="164"/>
      <c r="M74" s="164"/>
      <c r="N74" s="164"/>
      <c r="O74" s="164"/>
      <c r="P74" s="164"/>
      <c r="Q74" s="164"/>
      <c r="R74" s="164"/>
      <c r="S74" s="164"/>
      <c r="T74" s="164"/>
      <c r="U74" s="164"/>
      <c r="V74" s="164"/>
      <c r="W74" s="164"/>
      <c r="X74" s="176"/>
      <c r="Y74" s="177"/>
      <c r="Z74" s="177"/>
      <c r="AA74" s="177"/>
      <c r="AB74" s="177"/>
      <c r="AC74" s="177"/>
      <c r="AD74" s="176"/>
      <c r="AE74" s="164"/>
      <c r="AF74" s="164"/>
      <c r="AG74" s="164"/>
      <c r="AH74" s="164"/>
      <c r="AI74" s="164"/>
      <c r="AJ74" s="165"/>
      <c r="AK74" s="165"/>
      <c r="AL74" s="165"/>
      <c r="AM74" s="165"/>
      <c r="AN74" s="165"/>
      <c r="AO74" s="176"/>
      <c r="AP74" s="177"/>
      <c r="AQ74" s="177"/>
      <c r="AR74" s="177"/>
      <c r="AS74" s="177"/>
      <c r="AT74" s="177"/>
      <c r="AU74" s="176"/>
      <c r="AV74" s="166"/>
      <c r="AW74" s="166"/>
      <c r="AX74" s="166"/>
      <c r="AY74" s="166"/>
      <c r="AZ74" s="166"/>
      <c r="BA74" s="166"/>
      <c r="BB74" s="150"/>
      <c r="BM74" s="162"/>
      <c r="BN74" s="162"/>
      <c r="BO74" s="162"/>
      <c r="BP74" s="178"/>
      <c r="BQ74" s="179"/>
      <c r="BR74" s="180"/>
      <c r="BS74" s="179"/>
      <c r="BT74" s="180"/>
      <c r="BU74" s="180"/>
      <c r="BV74" s="180"/>
      <c r="BZ74" s="104"/>
      <c r="CA74" s="104"/>
      <c r="CN74" s="171"/>
      <c r="CO74" s="173"/>
      <c r="CP74" s="175"/>
      <c r="CQ74" s="175"/>
      <c r="CR74" s="175"/>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c r="DU74" s="167"/>
      <c r="DV74" s="167"/>
      <c r="DW74" s="167"/>
      <c r="DX74" s="167"/>
      <c r="DY74" s="167"/>
      <c r="DZ74" s="167"/>
      <c r="EA74" s="167"/>
      <c r="EB74" s="167"/>
      <c r="EC74" s="167"/>
      <c r="ED74" s="167"/>
      <c r="EE74" s="167"/>
      <c r="EF74" s="167"/>
      <c r="EG74" s="167"/>
      <c r="EH74" s="167"/>
      <c r="EI74" s="167"/>
      <c r="EJ74" s="167"/>
      <c r="EK74" s="167"/>
      <c r="EL74" s="167"/>
    </row>
    <row r="75" spans="1:145" ht="11.1" customHeight="1">
      <c r="A75" s="162"/>
      <c r="B75" s="467" t="s">
        <v>635</v>
      </c>
      <c r="C75" s="468"/>
      <c r="D75" s="468"/>
      <c r="E75" s="468"/>
      <c r="F75" s="468"/>
      <c r="G75" s="473" t="s">
        <v>4</v>
      </c>
      <c r="H75" s="474"/>
      <c r="I75" s="477" t="str">
        <f>IF(B56=1,0,IF(SUM(AO59,AO62,AO65,AO68,AO71)&gt;0,SUM(AO59,AO62,AO65,AO68,AO71),""))</f>
        <v/>
      </c>
      <c r="J75" s="478"/>
      <c r="K75" s="478"/>
      <c r="L75" s="478"/>
      <c r="M75" s="478"/>
      <c r="N75" s="478"/>
      <c r="O75" s="478"/>
      <c r="P75" s="478"/>
      <c r="Q75" s="478"/>
      <c r="R75" s="181"/>
      <c r="S75" s="480" t="str">
        <f>IF($B$56=0,"","←減免後の金額(支払額)")</f>
        <v/>
      </c>
      <c r="T75" s="481"/>
      <c r="U75" s="481"/>
      <c r="V75" s="481"/>
      <c r="W75" s="481"/>
      <c r="X75" s="481"/>
      <c r="Y75" s="481"/>
      <c r="Z75" s="481"/>
      <c r="AA75" s="481"/>
      <c r="AB75" s="481"/>
      <c r="AC75" s="177"/>
      <c r="AD75" s="176"/>
      <c r="AE75" s="164"/>
      <c r="AF75" s="164"/>
      <c r="AG75" s="164"/>
      <c r="AH75" s="164"/>
      <c r="AI75" s="164"/>
      <c r="AJ75" s="165"/>
      <c r="AK75" s="165"/>
      <c r="AL75" s="165"/>
      <c r="AM75" s="165"/>
      <c r="AN75" s="165"/>
      <c r="AO75" s="176"/>
      <c r="AP75" s="177"/>
      <c r="AQ75" s="177"/>
      <c r="AR75" s="177"/>
      <c r="AS75" s="177"/>
      <c r="AT75" s="177"/>
      <c r="AU75" s="176"/>
      <c r="AV75" s="166"/>
      <c r="AW75" s="166"/>
      <c r="AX75" s="166"/>
      <c r="AY75" s="166"/>
      <c r="AZ75" s="166"/>
      <c r="BA75" s="166"/>
      <c r="BB75" s="150"/>
      <c r="BM75" s="162"/>
      <c r="BN75" s="162"/>
      <c r="BO75" s="162"/>
      <c r="BP75" s="178"/>
      <c r="BQ75" s="179"/>
      <c r="BR75" s="180"/>
      <c r="BS75" s="179"/>
      <c r="BT75" s="180"/>
      <c r="BU75" s="180"/>
      <c r="BV75" s="180"/>
      <c r="BZ75" s="104"/>
      <c r="CA75" s="104"/>
      <c r="CN75" s="171"/>
      <c r="CO75" s="173"/>
      <c r="CP75" s="175"/>
      <c r="CQ75" s="175"/>
      <c r="CR75" s="175"/>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167"/>
      <c r="EK75" s="167"/>
      <c r="EL75" s="167"/>
    </row>
    <row r="76" spans="1:145" ht="11.1" customHeight="1">
      <c r="A76" s="162"/>
      <c r="B76" s="469"/>
      <c r="C76" s="470"/>
      <c r="D76" s="470"/>
      <c r="E76" s="470"/>
      <c r="F76" s="470"/>
      <c r="G76" s="475"/>
      <c r="H76" s="476"/>
      <c r="I76" s="479"/>
      <c r="J76" s="479"/>
      <c r="K76" s="479"/>
      <c r="L76" s="479"/>
      <c r="M76" s="479"/>
      <c r="N76" s="479"/>
      <c r="O76" s="479"/>
      <c r="P76" s="479"/>
      <c r="Q76" s="479"/>
      <c r="R76" s="182"/>
      <c r="S76" s="480"/>
      <c r="T76" s="481"/>
      <c r="U76" s="481"/>
      <c r="V76" s="481"/>
      <c r="W76" s="481"/>
      <c r="X76" s="481"/>
      <c r="Y76" s="481"/>
      <c r="Z76" s="481"/>
      <c r="AA76" s="481"/>
      <c r="AB76" s="481"/>
      <c r="AC76" s="177"/>
      <c r="AD76" s="176"/>
      <c r="AE76" s="164"/>
      <c r="AF76" s="164"/>
      <c r="AG76" s="164"/>
      <c r="AH76" s="164"/>
      <c r="AI76" s="164"/>
      <c r="AJ76" s="165"/>
      <c r="AK76" s="165"/>
      <c r="AL76" s="165"/>
      <c r="AM76" s="165"/>
      <c r="AN76" s="165"/>
      <c r="AO76" s="176"/>
      <c r="AP76" s="177"/>
      <c r="AQ76" s="177"/>
      <c r="AR76" s="177"/>
      <c r="AS76" s="177"/>
      <c r="AT76" s="177"/>
      <c r="AU76" s="176"/>
      <c r="AV76" s="166"/>
      <c r="AW76" s="166"/>
      <c r="AX76" s="166"/>
      <c r="AY76" s="166"/>
      <c r="AZ76" s="166"/>
      <c r="BA76" s="166"/>
      <c r="BB76" s="150"/>
      <c r="CN76" s="171"/>
      <c r="CO76" s="173"/>
      <c r="CP76" s="175"/>
      <c r="CQ76" s="175"/>
      <c r="CR76" s="175"/>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row>
    <row r="77" spans="1:145" ht="11.1" customHeight="1">
      <c r="A77" s="162"/>
      <c r="B77" s="469"/>
      <c r="C77" s="470"/>
      <c r="D77" s="470"/>
      <c r="E77" s="470"/>
      <c r="F77" s="470"/>
      <c r="G77" s="183"/>
      <c r="H77" s="482" t="s">
        <v>21</v>
      </c>
      <c r="I77" s="484" t="str">
        <f>IF(SUM(AP61,AP64,AP67,AP70,AP73)&gt;0,SUM(AP61,AP64,AP67,AP70,AP73),"")</f>
        <v/>
      </c>
      <c r="J77" s="485"/>
      <c r="K77" s="485"/>
      <c r="L77" s="485"/>
      <c r="M77" s="485"/>
      <c r="N77" s="485"/>
      <c r="O77" s="485"/>
      <c r="P77" s="485"/>
      <c r="Q77" s="485"/>
      <c r="R77" s="361" t="s">
        <v>20</v>
      </c>
      <c r="S77" s="480" t="str">
        <f>IF($B$56=0,"","←減免前の金額(参考)")</f>
        <v/>
      </c>
      <c r="T77" s="481"/>
      <c r="U77" s="481"/>
      <c r="V77" s="481"/>
      <c r="W77" s="481"/>
      <c r="X77" s="481"/>
      <c r="Y77" s="481"/>
      <c r="Z77" s="481"/>
      <c r="AA77" s="481"/>
      <c r="AB77" s="481"/>
      <c r="AC77" s="524" t="s">
        <v>22</v>
      </c>
      <c r="AD77" s="525"/>
      <c r="AE77" s="525"/>
      <c r="AF77" s="525"/>
      <c r="AG77" s="525"/>
      <c r="AH77" s="525"/>
      <c r="AI77" s="525"/>
      <c r="AJ77" s="525"/>
      <c r="AK77" s="525"/>
      <c r="AL77" s="525"/>
      <c r="AM77" s="525"/>
      <c r="AN77" s="525"/>
      <c r="AO77" s="525"/>
      <c r="AP77" s="525"/>
      <c r="AQ77" s="525"/>
      <c r="AR77" s="525"/>
      <c r="AS77" s="525"/>
      <c r="AT77" s="525"/>
      <c r="AU77" s="525"/>
      <c r="AV77" s="525"/>
      <c r="AW77" s="525"/>
      <c r="AX77" s="525"/>
      <c r="AY77" s="525"/>
      <c r="AZ77" s="526"/>
      <c r="BA77" s="210"/>
      <c r="BB77" s="211"/>
      <c r="CN77" s="171"/>
      <c r="CO77" s="173"/>
      <c r="CP77" s="175"/>
      <c r="CQ77" s="175"/>
      <c r="CR77" s="175"/>
      <c r="CT77" s="167"/>
      <c r="CU77" s="167"/>
      <c r="CV77" s="167"/>
      <c r="CW77" s="167"/>
      <c r="CX77" s="167"/>
      <c r="CY77" s="167"/>
      <c r="CZ77" s="167"/>
      <c r="DA77" s="167"/>
      <c r="DB77" s="167"/>
      <c r="DC77" s="167"/>
      <c r="DD77" s="167"/>
      <c r="DE77" s="167"/>
      <c r="DF77" s="167"/>
      <c r="DG77" s="167"/>
      <c r="DH77" s="167"/>
      <c r="DI77" s="167"/>
      <c r="DJ77" s="167"/>
      <c r="DK77" s="167"/>
      <c r="DL77" s="167"/>
      <c r="DM77" s="167"/>
      <c r="DN77" s="167"/>
      <c r="DO77" s="167"/>
      <c r="DP77" s="167"/>
      <c r="DQ77" s="167"/>
      <c r="DR77" s="167"/>
      <c r="DS77" s="167"/>
      <c r="DT77" s="167"/>
      <c r="DU77" s="167"/>
      <c r="DV77" s="167"/>
      <c r="DW77" s="167"/>
      <c r="DX77" s="167"/>
      <c r="DY77" s="167"/>
      <c r="DZ77" s="167"/>
      <c r="EA77" s="167"/>
      <c r="EB77" s="167"/>
      <c r="EC77" s="167"/>
      <c r="ED77" s="167"/>
      <c r="EE77" s="167"/>
      <c r="EF77" s="167"/>
      <c r="EG77" s="167"/>
      <c r="EH77" s="167"/>
      <c r="EI77" s="167"/>
      <c r="EJ77" s="167"/>
      <c r="EK77" s="167"/>
      <c r="EL77" s="167"/>
    </row>
    <row r="78" spans="1:145" ht="11.1" customHeight="1">
      <c r="A78" s="162"/>
      <c r="B78" s="471"/>
      <c r="C78" s="472"/>
      <c r="D78" s="472"/>
      <c r="E78" s="472"/>
      <c r="F78" s="472"/>
      <c r="G78" s="184"/>
      <c r="H78" s="483"/>
      <c r="I78" s="486"/>
      <c r="J78" s="486"/>
      <c r="K78" s="486"/>
      <c r="L78" s="486"/>
      <c r="M78" s="486"/>
      <c r="N78" s="486"/>
      <c r="O78" s="486"/>
      <c r="P78" s="486"/>
      <c r="Q78" s="486"/>
      <c r="R78" s="487"/>
      <c r="S78" s="480"/>
      <c r="T78" s="481"/>
      <c r="U78" s="481"/>
      <c r="V78" s="481"/>
      <c r="W78" s="481"/>
      <c r="X78" s="481"/>
      <c r="Y78" s="481"/>
      <c r="Z78" s="481"/>
      <c r="AA78" s="481"/>
      <c r="AB78" s="481"/>
      <c r="AC78" s="527"/>
      <c r="AD78" s="528"/>
      <c r="AE78" s="528"/>
      <c r="AF78" s="528"/>
      <c r="AG78" s="528"/>
      <c r="AH78" s="528"/>
      <c r="AI78" s="528"/>
      <c r="AJ78" s="528"/>
      <c r="AK78" s="528"/>
      <c r="AL78" s="528"/>
      <c r="AM78" s="528"/>
      <c r="AN78" s="528"/>
      <c r="AO78" s="528"/>
      <c r="AP78" s="528"/>
      <c r="AQ78" s="528"/>
      <c r="AR78" s="528"/>
      <c r="AS78" s="528"/>
      <c r="AT78" s="528"/>
      <c r="AU78" s="528"/>
      <c r="AV78" s="528"/>
      <c r="AW78" s="528"/>
      <c r="AX78" s="528"/>
      <c r="AY78" s="528"/>
      <c r="AZ78" s="529"/>
      <c r="BA78" s="210"/>
      <c r="BB78" s="211"/>
      <c r="CN78" s="171"/>
      <c r="CO78" s="173"/>
      <c r="CP78" s="175"/>
      <c r="CQ78" s="175"/>
      <c r="CR78" s="175"/>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67"/>
      <c r="DP78" s="167"/>
      <c r="DQ78" s="167"/>
      <c r="DR78" s="167"/>
      <c r="DS78" s="167"/>
      <c r="DT78" s="167"/>
      <c r="DU78" s="167"/>
      <c r="DV78" s="167"/>
      <c r="DW78" s="167"/>
      <c r="DX78" s="167"/>
      <c r="DY78" s="167"/>
      <c r="DZ78" s="167"/>
      <c r="EA78" s="167"/>
      <c r="EB78" s="167"/>
      <c r="EC78" s="167"/>
      <c r="ED78" s="167"/>
      <c r="EE78" s="167"/>
      <c r="EF78" s="167"/>
      <c r="EG78" s="167"/>
      <c r="EH78" s="167"/>
      <c r="EI78" s="167"/>
      <c r="EJ78" s="167"/>
      <c r="EK78" s="167"/>
      <c r="EL78" s="167"/>
    </row>
    <row r="79" spans="1:145" ht="11.1" customHeight="1" thickBot="1">
      <c r="A79" s="162"/>
      <c r="B79" s="163"/>
      <c r="C79" s="163"/>
      <c r="D79" s="163"/>
      <c r="E79" s="163"/>
      <c r="F79" s="163"/>
      <c r="G79" s="163"/>
      <c r="H79" s="164"/>
      <c r="I79" s="164"/>
      <c r="J79" s="164"/>
      <c r="K79" s="164"/>
      <c r="L79" s="164"/>
      <c r="M79" s="164"/>
      <c r="N79" s="164"/>
      <c r="O79" s="164"/>
      <c r="P79" s="164"/>
      <c r="Q79" s="164"/>
      <c r="R79" s="164"/>
      <c r="S79" s="164"/>
      <c r="T79" s="164"/>
      <c r="U79" s="164"/>
      <c r="V79" s="164"/>
      <c r="W79" s="164"/>
      <c r="X79" s="176"/>
      <c r="Y79" s="177"/>
      <c r="Z79" s="177"/>
      <c r="AA79" s="177"/>
      <c r="AB79" s="177"/>
      <c r="AC79" s="530" t="s">
        <v>23</v>
      </c>
      <c r="AD79" s="531"/>
      <c r="AE79" s="531"/>
      <c r="AF79" s="531"/>
      <c r="AG79" s="531"/>
      <c r="AH79" s="532"/>
      <c r="AI79" s="531" t="s">
        <v>24</v>
      </c>
      <c r="AJ79" s="531"/>
      <c r="AK79" s="531"/>
      <c r="AL79" s="531"/>
      <c r="AM79" s="531"/>
      <c r="AN79" s="532"/>
      <c r="AO79" s="531" t="s">
        <v>25</v>
      </c>
      <c r="AP79" s="531"/>
      <c r="AQ79" s="531"/>
      <c r="AR79" s="531"/>
      <c r="AS79" s="531"/>
      <c r="AT79" s="532"/>
      <c r="AU79" s="531" t="s">
        <v>0</v>
      </c>
      <c r="AV79" s="531"/>
      <c r="AW79" s="531"/>
      <c r="AX79" s="531"/>
      <c r="AY79" s="531"/>
      <c r="AZ79" s="533"/>
      <c r="BA79" s="210"/>
      <c r="BB79" s="211"/>
      <c r="CN79" s="171"/>
      <c r="CO79" s="173"/>
      <c r="CP79" s="175"/>
      <c r="CQ79" s="175"/>
      <c r="CR79" s="175"/>
      <c r="CT79" s="167"/>
      <c r="CU79" s="167"/>
      <c r="CV79" s="167"/>
      <c r="CW79" s="167"/>
      <c r="CX79" s="167"/>
      <c r="CY79" s="167"/>
      <c r="CZ79" s="167"/>
      <c r="DA79" s="167"/>
      <c r="DB79" s="167"/>
      <c r="DC79" s="167"/>
      <c r="DD79" s="167"/>
      <c r="DE79" s="167"/>
      <c r="DF79" s="167"/>
      <c r="DG79" s="167"/>
      <c r="DH79" s="167"/>
      <c r="DI79" s="167"/>
      <c r="DJ79" s="167"/>
      <c r="DK79" s="167"/>
      <c r="DL79" s="167"/>
      <c r="DM79" s="167"/>
      <c r="DN79" s="167"/>
      <c r="DO79" s="167"/>
      <c r="DP79" s="167"/>
      <c r="DQ79" s="167"/>
      <c r="DR79" s="167"/>
      <c r="DS79" s="167"/>
      <c r="DT79" s="167"/>
      <c r="DU79" s="167"/>
      <c r="DV79" s="167"/>
      <c r="DW79" s="167"/>
      <c r="DX79" s="167"/>
      <c r="DY79" s="167"/>
      <c r="DZ79" s="167"/>
      <c r="EA79" s="167"/>
      <c r="EB79" s="167"/>
      <c r="EC79" s="167"/>
      <c r="ED79" s="167"/>
      <c r="EE79" s="167"/>
      <c r="EF79" s="167"/>
      <c r="EG79" s="167"/>
      <c r="EH79" s="167"/>
      <c r="EI79" s="167"/>
      <c r="EJ79" s="167"/>
      <c r="EK79" s="167"/>
      <c r="EL79" s="167"/>
    </row>
    <row r="80" spans="1:145" ht="11.1" customHeight="1">
      <c r="B80" s="450" t="s">
        <v>498</v>
      </c>
      <c r="C80" s="451"/>
      <c r="D80" s="451"/>
      <c r="E80" s="451"/>
      <c r="F80" s="451"/>
      <c r="G80" s="451"/>
      <c r="H80" s="452"/>
      <c r="I80" s="459"/>
      <c r="J80" s="460"/>
      <c r="K80" s="460"/>
      <c r="L80" s="460"/>
      <c r="M80" s="460"/>
      <c r="N80" s="460"/>
      <c r="O80" s="460"/>
      <c r="P80" s="460"/>
      <c r="Q80" s="460"/>
      <c r="R80" s="461"/>
      <c r="S80" s="185"/>
      <c r="T80" s="185"/>
      <c r="U80" s="185"/>
      <c r="V80" s="185"/>
      <c r="W80" s="185"/>
      <c r="X80" s="185"/>
      <c r="Y80" s="185"/>
      <c r="Z80" s="185"/>
      <c r="AA80" s="185"/>
      <c r="AB80" s="185"/>
      <c r="AC80" s="212"/>
      <c r="AD80" s="213"/>
      <c r="AE80" s="214"/>
      <c r="AF80" s="214"/>
      <c r="AG80" s="214"/>
      <c r="AH80" s="215"/>
      <c r="AI80" s="213"/>
      <c r="AJ80" s="214"/>
      <c r="AK80" s="214"/>
      <c r="AL80" s="214"/>
      <c r="AM80" s="214"/>
      <c r="AN80" s="216"/>
      <c r="AO80" s="214"/>
      <c r="AP80" s="214"/>
      <c r="AQ80" s="214"/>
      <c r="AR80" s="214"/>
      <c r="AS80" s="214"/>
      <c r="AT80" s="217"/>
      <c r="AU80" s="214"/>
      <c r="AV80" s="214"/>
      <c r="AW80" s="214"/>
      <c r="AX80" s="214"/>
      <c r="AY80" s="214"/>
      <c r="AZ80" s="218"/>
      <c r="BA80" s="219"/>
      <c r="BB80" s="213"/>
      <c r="CQ80" s="171"/>
      <c r="CR80" s="173"/>
      <c r="CS80" s="175"/>
      <c r="CT80" s="175"/>
      <c r="CU80" s="175"/>
      <c r="CW80" s="167"/>
      <c r="CX80" s="167"/>
      <c r="CY80" s="167"/>
      <c r="CZ80" s="167"/>
      <c r="DA80" s="167"/>
      <c r="DB80" s="167"/>
      <c r="DC80" s="167"/>
      <c r="DD80" s="167"/>
      <c r="DE80" s="167"/>
      <c r="DF80" s="167"/>
      <c r="DG80" s="167"/>
      <c r="DH80" s="167"/>
      <c r="DI80" s="167"/>
      <c r="DJ80" s="167"/>
      <c r="DK80" s="167"/>
      <c r="DL80" s="167"/>
      <c r="DM80" s="167"/>
      <c r="DN80" s="167"/>
      <c r="DO80" s="167"/>
      <c r="DP80" s="167"/>
      <c r="DQ80" s="167"/>
      <c r="DR80" s="167"/>
      <c r="DS80" s="167"/>
      <c r="DT80" s="167"/>
      <c r="DU80" s="167"/>
      <c r="DV80" s="167"/>
      <c r="DW80" s="167"/>
      <c r="DX80" s="167"/>
      <c r="DY80" s="167"/>
      <c r="DZ80" s="167"/>
      <c r="EA80" s="167"/>
      <c r="EB80" s="167"/>
      <c r="EC80" s="167"/>
      <c r="ED80" s="167"/>
      <c r="EE80" s="167"/>
      <c r="EF80" s="167"/>
      <c r="EG80" s="167"/>
      <c r="EH80" s="167"/>
      <c r="EI80" s="167"/>
      <c r="EJ80" s="167"/>
      <c r="EK80" s="167"/>
      <c r="EL80" s="167"/>
      <c r="EM80" s="167"/>
      <c r="EN80" s="167"/>
      <c r="EO80" s="167"/>
    </row>
    <row r="81" spans="2:109" ht="11.25" customHeight="1">
      <c r="B81" s="453"/>
      <c r="C81" s="454"/>
      <c r="D81" s="454"/>
      <c r="E81" s="454"/>
      <c r="F81" s="454"/>
      <c r="G81" s="454"/>
      <c r="H81" s="455"/>
      <c r="I81" s="462"/>
      <c r="J81" s="439"/>
      <c r="K81" s="439"/>
      <c r="L81" s="439"/>
      <c r="M81" s="439"/>
      <c r="N81" s="439"/>
      <c r="O81" s="439"/>
      <c r="P81" s="439"/>
      <c r="Q81" s="439"/>
      <c r="R81" s="463"/>
      <c r="AC81" s="212"/>
      <c r="AD81" s="213"/>
      <c r="AE81" s="214"/>
      <c r="AF81" s="214"/>
      <c r="AG81" s="214"/>
      <c r="AH81" s="215"/>
      <c r="AI81" s="213"/>
      <c r="AJ81" s="214"/>
      <c r="AK81" s="214"/>
      <c r="AL81" s="214"/>
      <c r="AM81" s="214"/>
      <c r="AN81" s="220"/>
      <c r="AO81" s="214"/>
      <c r="AP81" s="214"/>
      <c r="AQ81" s="214"/>
      <c r="AR81" s="214"/>
      <c r="AS81" s="214"/>
      <c r="AT81" s="215"/>
      <c r="AU81" s="214"/>
      <c r="AV81" s="214"/>
      <c r="AW81" s="214"/>
      <c r="AX81" s="214"/>
      <c r="AY81" s="214"/>
      <c r="AZ81" s="218"/>
      <c r="BA81" s="213"/>
      <c r="BB81" s="214"/>
      <c r="BC81" s="110"/>
      <c r="BD81" s="110"/>
      <c r="CJ81" s="167"/>
      <c r="CK81" s="167"/>
      <c r="CL81" s="167"/>
      <c r="CM81" s="167"/>
      <c r="CN81" s="167"/>
      <c r="CO81" s="167"/>
      <c r="CP81" s="167"/>
      <c r="CQ81" s="171"/>
      <c r="CR81" s="173"/>
      <c r="CS81" s="192"/>
      <c r="CT81" s="175"/>
      <c r="CU81" s="175"/>
      <c r="CW81" s="167"/>
      <c r="CX81" s="167"/>
      <c r="CY81" s="167"/>
      <c r="CZ81" s="167"/>
      <c r="DA81" s="167"/>
      <c r="DB81" s="167"/>
      <c r="DC81" s="167"/>
      <c r="DD81" s="167"/>
      <c r="DE81" s="167"/>
    </row>
    <row r="82" spans="2:109" ht="11.25" customHeight="1" thickBot="1">
      <c r="B82" s="456"/>
      <c r="C82" s="457"/>
      <c r="D82" s="457"/>
      <c r="E82" s="457"/>
      <c r="F82" s="457"/>
      <c r="G82" s="457"/>
      <c r="H82" s="458"/>
      <c r="I82" s="464"/>
      <c r="J82" s="465"/>
      <c r="K82" s="465"/>
      <c r="L82" s="465"/>
      <c r="M82" s="465"/>
      <c r="N82" s="465"/>
      <c r="O82" s="465"/>
      <c r="P82" s="465"/>
      <c r="Q82" s="465"/>
      <c r="R82" s="466"/>
      <c r="AC82" s="221"/>
      <c r="AD82" s="222"/>
      <c r="AE82" s="223"/>
      <c r="AF82" s="223"/>
      <c r="AG82" s="223"/>
      <c r="AH82" s="224"/>
      <c r="AI82" s="222"/>
      <c r="AJ82" s="223"/>
      <c r="AK82" s="223"/>
      <c r="AL82" s="223"/>
      <c r="AM82" s="223"/>
      <c r="AN82" s="225"/>
      <c r="AO82" s="223"/>
      <c r="AP82" s="223"/>
      <c r="AQ82" s="223"/>
      <c r="AR82" s="223"/>
      <c r="AS82" s="223"/>
      <c r="AT82" s="224"/>
      <c r="AU82" s="223"/>
      <c r="AV82" s="223"/>
      <c r="AW82" s="223"/>
      <c r="AX82" s="223"/>
      <c r="AY82" s="223"/>
      <c r="AZ82" s="226"/>
      <c r="BA82" s="213"/>
      <c r="BB82" s="214"/>
      <c r="BC82" s="110"/>
      <c r="BD82" s="110"/>
      <c r="CJ82" s="167"/>
      <c r="CK82" s="167"/>
      <c r="CL82" s="167"/>
      <c r="CM82" s="167"/>
      <c r="CN82" s="167"/>
      <c r="CO82" s="167"/>
      <c r="CP82" s="167"/>
      <c r="CQ82" s="171"/>
      <c r="CR82" s="173"/>
      <c r="CS82" s="192"/>
      <c r="CT82" s="175"/>
      <c r="CU82" s="175"/>
      <c r="CW82" s="167"/>
      <c r="CX82" s="167"/>
      <c r="CY82" s="167"/>
      <c r="CZ82" s="167"/>
      <c r="DA82" s="167"/>
      <c r="DB82" s="167"/>
      <c r="DC82" s="167"/>
      <c r="DD82" s="167"/>
      <c r="DE82" s="167"/>
    </row>
    <row r="83" spans="2:109" ht="11.25" customHeight="1">
      <c r="AC83" s="227" t="s">
        <v>26</v>
      </c>
      <c r="AD83" s="214"/>
      <c r="AE83" s="214"/>
      <c r="AF83" s="214"/>
      <c r="AG83" s="214"/>
      <c r="AH83" s="214"/>
      <c r="AI83" s="214"/>
      <c r="AJ83" s="214"/>
      <c r="AK83" s="214"/>
      <c r="AL83" s="214"/>
      <c r="AM83" s="214"/>
      <c r="AN83" s="214"/>
      <c r="AO83" s="214"/>
      <c r="AP83" s="214"/>
      <c r="AQ83" s="214"/>
      <c r="AR83" s="214"/>
      <c r="AS83" s="214"/>
      <c r="AT83" s="214"/>
      <c r="AU83" s="214"/>
      <c r="AV83" s="214"/>
      <c r="AW83" s="214"/>
      <c r="AX83" s="214"/>
      <c r="AY83" s="213"/>
      <c r="AZ83" s="218"/>
      <c r="BA83" s="212"/>
      <c r="BB83" s="214"/>
      <c r="BC83" s="110"/>
      <c r="BD83" s="110"/>
      <c r="CJ83" s="167"/>
      <c r="CK83" s="167"/>
      <c r="CL83" s="167"/>
      <c r="CM83" s="167"/>
      <c r="CN83" s="167"/>
      <c r="CO83" s="167"/>
      <c r="CP83" s="167"/>
      <c r="CQ83" s="171"/>
      <c r="CR83" s="173"/>
      <c r="CS83" s="175"/>
      <c r="CT83" s="175"/>
      <c r="CU83" s="175"/>
      <c r="CW83" s="167"/>
      <c r="CX83" s="167"/>
      <c r="CY83" s="167"/>
      <c r="CZ83" s="167"/>
      <c r="DA83" s="167"/>
      <c r="DB83" s="167"/>
      <c r="DC83" s="167"/>
      <c r="DD83" s="167"/>
      <c r="DE83" s="167"/>
    </row>
    <row r="84" spans="2:109" ht="11.25" customHeight="1">
      <c r="AC84" s="228"/>
      <c r="AD84" s="223"/>
      <c r="AE84" s="223"/>
      <c r="AF84" s="223"/>
      <c r="AG84" s="223"/>
      <c r="AH84" s="223"/>
      <c r="AI84" s="223"/>
      <c r="AJ84" s="223"/>
      <c r="AK84" s="223"/>
      <c r="AL84" s="223"/>
      <c r="AM84" s="223"/>
      <c r="AN84" s="223"/>
      <c r="AO84" s="223"/>
      <c r="AP84" s="223"/>
      <c r="AQ84" s="223"/>
      <c r="AR84" s="223"/>
      <c r="AS84" s="223"/>
      <c r="AT84" s="223"/>
      <c r="AU84" s="223"/>
      <c r="AV84" s="223"/>
      <c r="AW84" s="223"/>
      <c r="AX84" s="223"/>
      <c r="AY84" s="222"/>
      <c r="AZ84" s="226"/>
      <c r="BA84" s="213"/>
      <c r="BB84" s="214"/>
      <c r="BC84" s="110"/>
      <c r="BD84" s="110"/>
      <c r="CQ84" s="171"/>
      <c r="CR84" s="173"/>
      <c r="CS84" s="175"/>
      <c r="CT84" s="175"/>
      <c r="CU84" s="201"/>
      <c r="CV84" s="201"/>
    </row>
    <row r="85" spans="2:109" ht="11.25" customHeight="1">
      <c r="AB85" s="182"/>
      <c r="AC85" s="227" t="s">
        <v>27</v>
      </c>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3"/>
      <c r="AZ85" s="218"/>
      <c r="BA85" s="213"/>
      <c r="BB85" s="214"/>
      <c r="BC85" s="110"/>
      <c r="BD85" s="110"/>
      <c r="CQ85" s="171"/>
      <c r="CR85" s="173"/>
      <c r="CS85" s="175"/>
      <c r="CT85" s="175"/>
      <c r="CU85" s="175"/>
    </row>
    <row r="86" spans="2:109" ht="11.25" customHeight="1">
      <c r="Q86" s="488" t="s">
        <v>636</v>
      </c>
      <c r="R86" s="489"/>
      <c r="S86" s="489"/>
      <c r="T86" s="489"/>
      <c r="U86" s="489"/>
      <c r="V86" s="490"/>
      <c r="W86" s="494" t="s">
        <v>637</v>
      </c>
      <c r="X86" s="494"/>
      <c r="Y86" s="494"/>
      <c r="Z86" s="494"/>
      <c r="AA86" s="494"/>
      <c r="AB86" s="494"/>
      <c r="AC86" s="228"/>
      <c r="AD86" s="223"/>
      <c r="AE86" s="223"/>
      <c r="AF86" s="223"/>
      <c r="AG86" s="223"/>
      <c r="AH86" s="223"/>
      <c r="AI86" s="223"/>
      <c r="AJ86" s="223"/>
      <c r="AK86" s="223"/>
      <c r="AL86" s="223"/>
      <c r="AM86" s="223"/>
      <c r="AN86" s="223"/>
      <c r="AO86" s="223"/>
      <c r="AP86" s="223"/>
      <c r="AQ86" s="223"/>
      <c r="AR86" s="223"/>
      <c r="AS86" s="223"/>
      <c r="AT86" s="223"/>
      <c r="AU86" s="223"/>
      <c r="AV86" s="223"/>
      <c r="AW86" s="223"/>
      <c r="AX86" s="223"/>
      <c r="AY86" s="222"/>
      <c r="AZ86" s="226"/>
      <c r="BA86" s="213"/>
      <c r="BB86" s="214"/>
      <c r="BC86" s="110"/>
      <c r="BD86" s="110"/>
      <c r="CQ86" s="171"/>
      <c r="CR86" s="175"/>
      <c r="CS86" s="175"/>
      <c r="CT86" s="175"/>
      <c r="CU86" s="175"/>
    </row>
    <row r="87" spans="2:109" ht="11.25" customHeight="1">
      <c r="Q87" s="491"/>
      <c r="R87" s="492"/>
      <c r="S87" s="492"/>
      <c r="T87" s="492"/>
      <c r="U87" s="492"/>
      <c r="V87" s="493"/>
      <c r="W87" s="494"/>
      <c r="X87" s="494"/>
      <c r="Y87" s="494"/>
      <c r="Z87" s="494"/>
      <c r="AA87" s="494"/>
      <c r="AB87" s="494"/>
      <c r="AC87" s="227" t="s">
        <v>28</v>
      </c>
      <c r="AD87" s="214"/>
      <c r="AE87" s="214"/>
      <c r="AF87" s="214"/>
      <c r="AG87" s="214"/>
      <c r="AH87" s="214"/>
      <c r="AI87" s="214"/>
      <c r="AJ87" s="214"/>
      <c r="AK87" s="214"/>
      <c r="AL87" s="214"/>
      <c r="AM87" s="214"/>
      <c r="AN87" s="214"/>
      <c r="AO87" s="214"/>
      <c r="AP87" s="214"/>
      <c r="AQ87" s="214"/>
      <c r="AR87" s="214"/>
      <c r="AS87" s="214"/>
      <c r="AT87" s="214"/>
      <c r="AU87" s="214"/>
      <c r="AV87" s="214"/>
      <c r="AW87" s="214"/>
      <c r="AX87" s="214"/>
      <c r="AY87" s="213"/>
      <c r="AZ87" s="218"/>
      <c r="BA87" s="214"/>
      <c r="BB87" s="214"/>
      <c r="BC87" s="110"/>
      <c r="BD87" s="110"/>
      <c r="CO87" s="454"/>
      <c r="CP87" s="173"/>
      <c r="CQ87" s="175"/>
      <c r="CR87" s="175"/>
      <c r="CS87" s="175"/>
    </row>
    <row r="88" spans="2:109" ht="11.25" customHeight="1">
      <c r="Q88" s="515"/>
      <c r="R88" s="516"/>
      <c r="S88" s="516"/>
      <c r="T88" s="516"/>
      <c r="U88" s="516"/>
      <c r="V88" s="517"/>
      <c r="W88" s="518"/>
      <c r="X88" s="519"/>
      <c r="Y88" s="519"/>
      <c r="Z88" s="519"/>
      <c r="AA88" s="519"/>
      <c r="AB88" s="520"/>
      <c r="AC88" s="229"/>
      <c r="AD88" s="230"/>
      <c r="AE88" s="230"/>
      <c r="AF88" s="230"/>
      <c r="AG88" s="230"/>
      <c r="AH88" s="230"/>
      <c r="AI88" s="230"/>
      <c r="AJ88" s="230"/>
      <c r="AK88" s="230"/>
      <c r="AL88" s="230"/>
      <c r="AM88" s="230"/>
      <c r="AN88" s="230"/>
      <c r="AO88" s="230"/>
      <c r="AP88" s="230"/>
      <c r="AQ88" s="230"/>
      <c r="AR88" s="230"/>
      <c r="AS88" s="230"/>
      <c r="AT88" s="230"/>
      <c r="AU88" s="230"/>
      <c r="AV88" s="230"/>
      <c r="AW88" s="230"/>
      <c r="AX88" s="230"/>
      <c r="AY88" s="231"/>
      <c r="AZ88" s="232"/>
      <c r="BA88" s="214"/>
      <c r="BB88" s="214"/>
      <c r="BC88" s="110"/>
      <c r="BD88" s="110"/>
      <c r="CO88" s="495"/>
      <c r="CP88" s="175"/>
      <c r="CQ88" s="175"/>
      <c r="CR88" s="175"/>
      <c r="CS88" s="175"/>
    </row>
    <row r="89" spans="2:109" ht="11.25" customHeight="1">
      <c r="Q89" s="518"/>
      <c r="R89" s="519"/>
      <c r="S89" s="519"/>
      <c r="T89" s="519"/>
      <c r="U89" s="519"/>
      <c r="V89" s="520"/>
      <c r="W89" s="518"/>
      <c r="X89" s="519"/>
      <c r="Y89" s="519"/>
      <c r="Z89" s="519"/>
      <c r="AA89" s="519"/>
      <c r="AB89" s="520"/>
      <c r="AC89" s="233" t="s">
        <v>29</v>
      </c>
      <c r="AD89" s="234"/>
      <c r="AE89" s="234"/>
      <c r="AF89" s="234"/>
      <c r="AG89" s="234"/>
      <c r="AH89" s="234"/>
      <c r="AI89" s="234"/>
      <c r="AJ89" s="234"/>
      <c r="AK89" s="234"/>
      <c r="AL89" s="234"/>
      <c r="AM89" s="234"/>
      <c r="AN89" s="234"/>
      <c r="AO89" s="234"/>
      <c r="AP89" s="234"/>
      <c r="AQ89" s="234"/>
      <c r="AR89" s="234"/>
      <c r="AS89" s="234"/>
      <c r="AT89" s="234"/>
      <c r="AU89" s="234"/>
      <c r="AV89" s="234"/>
      <c r="AW89" s="234"/>
      <c r="AX89" s="234"/>
      <c r="AY89" s="235"/>
      <c r="AZ89" s="236"/>
      <c r="BA89" s="214"/>
      <c r="BB89" s="214"/>
      <c r="BC89" s="110"/>
      <c r="BD89" s="110"/>
      <c r="CO89" s="495"/>
      <c r="CP89" s="173"/>
      <c r="CQ89" s="175"/>
      <c r="CR89" s="175"/>
      <c r="CS89" s="175"/>
    </row>
    <row r="90" spans="2:109" ht="11.25" customHeight="1">
      <c r="Q90" s="518"/>
      <c r="R90" s="519"/>
      <c r="S90" s="519"/>
      <c r="T90" s="519"/>
      <c r="U90" s="519"/>
      <c r="V90" s="520"/>
      <c r="W90" s="518"/>
      <c r="X90" s="519"/>
      <c r="Y90" s="519"/>
      <c r="Z90" s="519"/>
      <c r="AA90" s="519"/>
      <c r="AB90" s="520"/>
      <c r="AC90" s="228"/>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2"/>
      <c r="AZ90" s="226"/>
      <c r="BA90" s="214"/>
      <c r="BB90" s="214"/>
      <c r="BC90" s="110"/>
      <c r="BD90" s="110"/>
      <c r="CO90" s="495"/>
      <c r="CP90" s="175"/>
      <c r="CR90" s="175"/>
      <c r="CS90" s="175"/>
    </row>
    <row r="91" spans="2:109" ht="11.25" customHeight="1">
      <c r="Q91" s="518"/>
      <c r="R91" s="519"/>
      <c r="S91" s="519"/>
      <c r="T91" s="519"/>
      <c r="U91" s="519"/>
      <c r="V91" s="520"/>
      <c r="W91" s="518"/>
      <c r="X91" s="519"/>
      <c r="Y91" s="519"/>
      <c r="Z91" s="519"/>
      <c r="AA91" s="519"/>
      <c r="AB91" s="520"/>
      <c r="AC91" s="227" t="s">
        <v>30</v>
      </c>
      <c r="AD91" s="214"/>
      <c r="AE91" s="214"/>
      <c r="AF91" s="214"/>
      <c r="AG91" s="214"/>
      <c r="AH91" s="214"/>
      <c r="AI91" s="214" t="s">
        <v>13</v>
      </c>
      <c r="AJ91" s="214"/>
      <c r="AK91" s="214"/>
      <c r="AL91" s="214"/>
      <c r="AM91" s="214"/>
      <c r="AN91" s="214"/>
      <c r="AO91" s="214"/>
      <c r="AP91" s="214"/>
      <c r="AQ91" s="214" t="s">
        <v>14</v>
      </c>
      <c r="AR91" s="214"/>
      <c r="AS91" s="214"/>
      <c r="AT91" s="214"/>
      <c r="AU91" s="214"/>
      <c r="AV91" s="214"/>
      <c r="AW91" s="214"/>
      <c r="AX91" s="214"/>
      <c r="AY91" s="213"/>
      <c r="AZ91" s="218"/>
      <c r="BA91" s="214"/>
      <c r="BB91" s="214"/>
      <c r="BC91" s="110"/>
      <c r="BD91" s="110"/>
    </row>
    <row r="92" spans="2:109" ht="11.25" customHeight="1">
      <c r="Q92" s="521"/>
      <c r="R92" s="522"/>
      <c r="S92" s="522"/>
      <c r="T92" s="522"/>
      <c r="U92" s="522"/>
      <c r="V92" s="523"/>
      <c r="W92" s="521"/>
      <c r="X92" s="522"/>
      <c r="Y92" s="522"/>
      <c r="Z92" s="522"/>
      <c r="AA92" s="522"/>
      <c r="AB92" s="523"/>
      <c r="AC92" s="229"/>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1"/>
      <c r="AZ92" s="232"/>
      <c r="BA92" s="214"/>
      <c r="BB92" s="214"/>
      <c r="BC92" s="110"/>
      <c r="BD92" s="110"/>
      <c r="BE92" s="110"/>
      <c r="BP92" s="209"/>
      <c r="BQ92" s="209"/>
      <c r="BR92" s="209"/>
      <c r="BS92" s="209"/>
      <c r="BT92" s="209"/>
      <c r="BU92" s="209"/>
      <c r="BV92" s="209"/>
      <c r="BW92" s="209"/>
      <c r="BX92" s="209"/>
      <c r="BY92" s="209"/>
      <c r="BZ92" s="104"/>
      <c r="CA92" s="104"/>
    </row>
    <row r="93" spans="2:109" ht="11.25" customHeight="1">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4"/>
      <c r="BB93" s="214"/>
      <c r="BC93" s="110"/>
      <c r="BD93" s="110"/>
      <c r="BE93" s="110"/>
      <c r="BY93" s="104"/>
      <c r="BZ93" s="104"/>
      <c r="CA93" s="104"/>
    </row>
    <row r="94" spans="2:109" ht="11.25" customHeight="1">
      <c r="BA94" s="110"/>
      <c r="BB94" s="110"/>
      <c r="BC94" s="110"/>
      <c r="BD94" s="110"/>
      <c r="BE94" s="110"/>
      <c r="BY94" s="110"/>
      <c r="BZ94" s="104"/>
      <c r="CA94" s="104"/>
    </row>
    <row r="95" spans="2:109" ht="11.25" customHeight="1">
      <c r="BA95" s="110"/>
      <c r="BB95" s="110"/>
      <c r="BC95" s="110"/>
      <c r="BD95" s="110"/>
      <c r="BE95" s="110"/>
      <c r="BY95" s="104"/>
      <c r="BZ95" s="104"/>
      <c r="CA95" s="104"/>
    </row>
    <row r="96" spans="2:109" ht="11.25" customHeight="1">
      <c r="BA96" s="110"/>
      <c r="BB96" s="110"/>
      <c r="BC96" s="110"/>
      <c r="BD96" s="110"/>
      <c r="BE96" s="110"/>
      <c r="BV96" s="120"/>
      <c r="BW96" s="173"/>
      <c r="BX96" s="175"/>
      <c r="BY96" s="110"/>
      <c r="BZ96" s="104"/>
      <c r="CA96" s="104"/>
    </row>
    <row r="97" spans="31:79" ht="11.25" customHeight="1">
      <c r="AE97" s="110"/>
      <c r="AF97" s="110"/>
      <c r="AG97" s="110"/>
      <c r="AH97" s="110"/>
      <c r="AI97" s="110"/>
      <c r="AJ97" s="110"/>
      <c r="AK97" s="110"/>
      <c r="AL97" s="110"/>
      <c r="AM97" s="110"/>
      <c r="AN97" s="110"/>
      <c r="AO97" s="110"/>
      <c r="AP97" s="110"/>
      <c r="AQ97" s="110"/>
      <c r="AR97" s="110"/>
      <c r="AS97" s="110"/>
      <c r="AT97" s="110"/>
      <c r="AU97" s="110"/>
      <c r="AV97" s="110"/>
      <c r="AW97" s="110"/>
      <c r="AX97" s="110"/>
      <c r="AY97" s="110"/>
      <c r="AZ97" s="110"/>
      <c r="BA97" s="110"/>
      <c r="BB97" s="110"/>
      <c r="BC97" s="110"/>
      <c r="BD97" s="110"/>
      <c r="BE97" s="110"/>
      <c r="BF97" s="110"/>
      <c r="BG97" s="110"/>
      <c r="BW97" s="120"/>
      <c r="BX97" s="175"/>
      <c r="BY97" s="104"/>
      <c r="BZ97" s="104"/>
      <c r="CA97" s="104"/>
    </row>
    <row r="98" spans="31:79" ht="11.25" customHeight="1">
      <c r="AE98" s="110"/>
      <c r="AF98" s="110"/>
      <c r="AG98" s="110"/>
      <c r="AH98" s="110"/>
      <c r="AI98" s="110"/>
      <c r="AJ98" s="110"/>
      <c r="AK98" s="110"/>
      <c r="AL98" s="110"/>
      <c r="AM98" s="110"/>
      <c r="AN98" s="110"/>
      <c r="AO98" s="110"/>
      <c r="AP98" s="110"/>
      <c r="AQ98" s="110"/>
      <c r="AR98" s="110"/>
      <c r="AS98" s="110"/>
      <c r="AT98" s="110"/>
      <c r="AU98" s="110"/>
      <c r="AV98" s="110"/>
      <c r="AW98" s="110"/>
      <c r="AX98" s="110"/>
      <c r="AY98" s="110"/>
      <c r="BY98" s="110"/>
      <c r="BZ98" s="104"/>
      <c r="CA98" s="104"/>
    </row>
    <row r="99" spans="31:79" ht="11.25" customHeight="1">
      <c r="BY99" s="104"/>
      <c r="BZ99" s="104"/>
      <c r="CA99" s="104"/>
    </row>
    <row r="100" spans="31:79" ht="11.25" customHeight="1">
      <c r="BY100" s="110"/>
      <c r="BZ100" s="104"/>
      <c r="CA100" s="104"/>
    </row>
    <row r="101" spans="31:79" ht="11.25" customHeight="1">
      <c r="BY101" s="104"/>
      <c r="BZ101" s="104"/>
      <c r="CA101" s="104"/>
    </row>
    <row r="102" spans="31:79" ht="11.25" customHeight="1">
      <c r="BY102" s="110"/>
      <c r="BZ102" s="104"/>
      <c r="CA102" s="104"/>
    </row>
    <row r="103" spans="31:79" ht="11.25" customHeight="1">
      <c r="BY103" s="104"/>
      <c r="BZ103" s="104"/>
      <c r="CA103" s="104"/>
    </row>
    <row r="104" spans="31:79" ht="11.25" customHeight="1">
      <c r="BY104" s="110"/>
      <c r="BZ104" s="104"/>
      <c r="CA104" s="104"/>
    </row>
    <row r="105" spans="31:79" ht="11.25" customHeight="1">
      <c r="BY105" s="104"/>
      <c r="BZ105" s="104"/>
      <c r="CA105" s="104"/>
    </row>
    <row r="106" spans="31:79" ht="11.25" customHeight="1">
      <c r="BZ106" s="104"/>
      <c r="CA106" s="104"/>
    </row>
    <row r="107" spans="31:79" ht="11.25" customHeight="1">
      <c r="BZ107" s="104"/>
      <c r="CA107" s="104"/>
    </row>
    <row r="108" spans="31:79" ht="11.25" customHeight="1">
      <c r="BZ108" s="104"/>
      <c r="CA108" s="104"/>
    </row>
    <row r="109" spans="31:79" ht="11.25" customHeight="1">
      <c r="BZ109" s="104"/>
      <c r="CA109" s="104"/>
    </row>
    <row r="110" spans="31:79" ht="11.25" customHeight="1">
      <c r="BZ110" s="104"/>
      <c r="CA110" s="104"/>
    </row>
    <row r="111" spans="31:79" ht="11.25" customHeight="1">
      <c r="BZ111" s="104"/>
      <c r="CA111" s="104"/>
    </row>
    <row r="112" spans="31:79" ht="11.25" customHeight="1">
      <c r="BZ112" s="104"/>
      <c r="CA112" s="104"/>
    </row>
    <row r="113" spans="78:79" ht="11.25" customHeight="1">
      <c r="BZ113" s="104"/>
      <c r="CA113" s="104"/>
    </row>
    <row r="114" spans="78:79" ht="11.25" customHeight="1">
      <c r="BZ114" s="104"/>
      <c r="CA114" s="104"/>
    </row>
  </sheetData>
  <sheetProtection algorithmName="SHA-512" hashValue="+deNI6RXEi60R6pYIZwNBygs9kC81J/RW3s0UT2CAlr8641tEyBBOFBzh/QUmpC6SbC7zQB/oTIP5wQ/kgycXw==" saltValue="ac4dUbKw5vjOf0qZ4F9yDQ==" spinCount="100000" sheet="1" formatCells="0"/>
  <mergeCells count="211">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 ref="B5:E8"/>
    <mergeCell ref="F5:J8"/>
    <mergeCell ref="K5:O8"/>
    <mergeCell ref="P5:W8"/>
    <mergeCell ref="X5:AA8"/>
    <mergeCell ref="AF5:AJ8"/>
    <mergeCell ref="AK5:AO8"/>
    <mergeCell ref="AP5:AW8"/>
    <mergeCell ref="AX5:BA8"/>
    <mergeCell ref="B10:BA12"/>
    <mergeCell ref="BT10:BX10"/>
    <mergeCell ref="BD11:BG12"/>
    <mergeCell ref="AH13:AJ13"/>
    <mergeCell ref="AK13:AM13"/>
    <mergeCell ref="AN13:AO13"/>
    <mergeCell ref="AP13:AR13"/>
    <mergeCell ref="AS13:AT13"/>
    <mergeCell ref="AU13:AW13"/>
    <mergeCell ref="AX13:AY13"/>
    <mergeCell ref="BD13:BE13"/>
    <mergeCell ref="AD22:AI23"/>
    <mergeCell ref="AJ22:AZ23"/>
    <mergeCell ref="AD24:AI25"/>
    <mergeCell ref="AJ24:AZ25"/>
    <mergeCell ref="C27:AZ28"/>
    <mergeCell ref="C30:V31"/>
    <mergeCell ref="W30:AZ31"/>
    <mergeCell ref="C15:X17"/>
    <mergeCell ref="AI16:AK17"/>
    <mergeCell ref="AL16:AZ17"/>
    <mergeCell ref="AD18:AI19"/>
    <mergeCell ref="AJ18:AZ19"/>
    <mergeCell ref="C19:AA24"/>
    <mergeCell ref="AD20:AI21"/>
    <mergeCell ref="AJ20:AZ21"/>
    <mergeCell ref="BD30:BW32"/>
    <mergeCell ref="C39:V40"/>
    <mergeCell ref="W39:AZ40"/>
    <mergeCell ref="C42:V43"/>
    <mergeCell ref="W42:Z43"/>
    <mergeCell ref="AB42:AZ43"/>
    <mergeCell ref="B46:J47"/>
    <mergeCell ref="K46:L47"/>
    <mergeCell ref="M46:R47"/>
    <mergeCell ref="S46:AP47"/>
    <mergeCell ref="C36:V37"/>
    <mergeCell ref="W36:AZ37"/>
    <mergeCell ref="C33:V34"/>
    <mergeCell ref="W33:AH34"/>
    <mergeCell ref="AI33:AZ34"/>
    <mergeCell ref="U55:AN56"/>
    <mergeCell ref="B56:G56"/>
    <mergeCell ref="H56:T56"/>
    <mergeCell ref="B57:G58"/>
    <mergeCell ref="H57:W58"/>
    <mergeCell ref="X57:AD58"/>
    <mergeCell ref="AE57:AI58"/>
    <mergeCell ref="AJ57:AN58"/>
    <mergeCell ref="K48:L49"/>
    <mergeCell ref="M48:R49"/>
    <mergeCell ref="S48:AP49"/>
    <mergeCell ref="K52:L53"/>
    <mergeCell ref="M52:R53"/>
    <mergeCell ref="S52:AP53"/>
    <mergeCell ref="K50:L51"/>
    <mergeCell ref="M50:R51"/>
    <mergeCell ref="S50:AP51"/>
    <mergeCell ref="BT59:BT61"/>
    <mergeCell ref="BS57:BS58"/>
    <mergeCell ref="BT57:BT58"/>
    <mergeCell ref="BU57:BU58"/>
    <mergeCell ref="BV57:BV58"/>
    <mergeCell ref="A59:A61"/>
    <mergeCell ref="B59:G61"/>
    <mergeCell ref="H59:W61"/>
    <mergeCell ref="X59:AD60"/>
    <mergeCell ref="AE59:AI61"/>
    <mergeCell ref="AJ59:AN61"/>
    <mergeCell ref="AO57:AU58"/>
    <mergeCell ref="AV57:BA58"/>
    <mergeCell ref="BB57:BB58"/>
    <mergeCell ref="BP57:BP58"/>
    <mergeCell ref="BQ57:BQ58"/>
    <mergeCell ref="BR57:BR58"/>
    <mergeCell ref="BV59:BV61"/>
    <mergeCell ref="Y61:AC61"/>
    <mergeCell ref="AP61:AT61"/>
    <mergeCell ref="AO59:AU60"/>
    <mergeCell ref="AV59:BA61"/>
    <mergeCell ref="BB59:BB61"/>
    <mergeCell ref="BM59:BO61"/>
    <mergeCell ref="BQ62:BQ64"/>
    <mergeCell ref="BQ59:BQ61"/>
    <mergeCell ref="B62:G64"/>
    <mergeCell ref="H62:W64"/>
    <mergeCell ref="X62:AD63"/>
    <mergeCell ref="AE62:AI64"/>
    <mergeCell ref="AJ62:AN64"/>
    <mergeCell ref="BR59:BR61"/>
    <mergeCell ref="BS59:BS61"/>
    <mergeCell ref="BP59:BP61"/>
    <mergeCell ref="BB68:BB70"/>
    <mergeCell ref="BU59:BU61"/>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A71:A73"/>
    <mergeCell ref="B71:G73"/>
    <mergeCell ref="H71:W73"/>
    <mergeCell ref="X71:AD72"/>
    <mergeCell ref="AE71:AI73"/>
    <mergeCell ref="AJ71:AN73"/>
    <mergeCell ref="A62:A64"/>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U68:BU70"/>
    <mergeCell ref="BR68:BR70"/>
    <mergeCell ref="BS68:BS70"/>
    <mergeCell ref="BT68:BT70"/>
    <mergeCell ref="BR71:BR73"/>
    <mergeCell ref="BS71:BS73"/>
    <mergeCell ref="BT71:BT73"/>
    <mergeCell ref="BU71:BU73"/>
    <mergeCell ref="BV71:BV73"/>
    <mergeCell ref="Y73:AC73"/>
    <mergeCell ref="AP73:AT73"/>
    <mergeCell ref="AO71:AU72"/>
    <mergeCell ref="AV71:BA73"/>
    <mergeCell ref="BB71:BB73"/>
    <mergeCell ref="BM71:BO73"/>
    <mergeCell ref="BP71:BP73"/>
    <mergeCell ref="BQ71:BQ73"/>
    <mergeCell ref="BM68:BO70"/>
    <mergeCell ref="BP68:BP70"/>
    <mergeCell ref="BQ68:BQ70"/>
    <mergeCell ref="BV68:BV70"/>
    <mergeCell ref="Y70:AC70"/>
    <mergeCell ref="AP70:AT70"/>
    <mergeCell ref="AO68:AU69"/>
    <mergeCell ref="AV68:BA70"/>
    <mergeCell ref="B80:H82"/>
    <mergeCell ref="I80:R82"/>
    <mergeCell ref="B75:F78"/>
    <mergeCell ref="G75:H76"/>
    <mergeCell ref="I75:Q76"/>
    <mergeCell ref="S75:AB76"/>
    <mergeCell ref="H77:H78"/>
    <mergeCell ref="I77:Q78"/>
    <mergeCell ref="R77:R78"/>
    <mergeCell ref="S77:AB78"/>
    <mergeCell ref="Q86:V87"/>
    <mergeCell ref="W86:AB87"/>
    <mergeCell ref="CO87:CO90"/>
    <mergeCell ref="Q88:V92"/>
    <mergeCell ref="W88:AB92"/>
    <mergeCell ref="AC77:AZ78"/>
    <mergeCell ref="AC79:AH79"/>
    <mergeCell ref="AI79:AN79"/>
    <mergeCell ref="AO79:AT79"/>
    <mergeCell ref="AU79:AZ79"/>
  </mergeCells>
  <phoneticPr fontId="2"/>
  <conditionalFormatting sqref="B56:G56">
    <cfRule type="cellIs" dxfId="76" priority="12" operator="greaterThan">
      <formula>0</formula>
    </cfRule>
  </conditionalFormatting>
  <conditionalFormatting sqref="B59:G79">
    <cfRule type="cellIs" dxfId="75" priority="10" operator="equal">
      <formula>0</formula>
    </cfRule>
  </conditionalFormatting>
  <conditionalFormatting sqref="H59 H62 H65 H68 H71">
    <cfRule type="expression" dxfId="74" priority="9">
      <formula>NOT(COUNTIF(INDIRECT(#REF!),H59))</formula>
    </cfRule>
  </conditionalFormatting>
  <conditionalFormatting sqref="S46:AP53">
    <cfRule type="containsBlanks" dxfId="73" priority="24">
      <formula>LEN(TRIM(S46))=0</formula>
    </cfRule>
  </conditionalFormatting>
  <conditionalFormatting sqref="S80:BA80">
    <cfRule type="cellIs" dxfId="72" priority="7" operator="greaterThanOrEqual">
      <formula>11</formula>
    </cfRule>
  </conditionalFormatting>
  <conditionalFormatting sqref="W33">
    <cfRule type="containsBlanks" dxfId="71" priority="4">
      <formula>LEN(TRIM(W33))=0</formula>
    </cfRule>
  </conditionalFormatting>
  <conditionalFormatting sqref="W39">
    <cfRule type="containsBlanks" dxfId="70" priority="6">
      <formula>LEN(TRIM(W39))=0</formula>
    </cfRule>
  </conditionalFormatting>
  <conditionalFormatting sqref="W42">
    <cfRule type="containsBlanks" dxfId="69" priority="5">
      <formula>LEN(TRIM(W42))=0</formula>
    </cfRule>
  </conditionalFormatting>
  <conditionalFormatting sqref="X59:AD79">
    <cfRule type="cellIs" dxfId="68" priority="8" operator="lessThanOrEqual">
      <formula>#REF!</formula>
    </cfRule>
  </conditionalFormatting>
  <conditionalFormatting sqref="AI33 BA33:BC34 BE33:BJ34">
    <cfRule type="expression" dxfId="67" priority="3">
      <formula>$M$33="その他"</formula>
    </cfRule>
  </conditionalFormatting>
  <conditionalFormatting sqref="AI33:AZ34">
    <cfRule type="expression" dxfId="66" priority="2">
      <formula>$W$33="その他"</formula>
    </cfRule>
  </conditionalFormatting>
  <conditionalFormatting sqref="AJ24">
    <cfRule type="containsBlanks" dxfId="65" priority="1">
      <formula>LEN(TRIM(AJ24))=0</formula>
    </cfRule>
  </conditionalFormatting>
  <conditionalFormatting sqref="AK13 AP13 AU13 AL16 AJ18 AJ20 AJ22 W30 W36">
    <cfRule type="containsBlanks" dxfId="64" priority="23">
      <formula>LEN(TRIM(W13))=0</formula>
    </cfRule>
  </conditionalFormatting>
  <conditionalFormatting sqref="BP59 BP62 BP65 BP68 BP71">
    <cfRule type="expression" dxfId="63" priority="22" stopIfTrue="1">
      <formula>NOT(COUNTIF(INDIRECT(#REF!),BP59))</formula>
    </cfRule>
  </conditionalFormatting>
  <conditionalFormatting sqref="BP59:BP75">
    <cfRule type="duplicateValues" dxfId="62" priority="124"/>
  </conditionalFormatting>
  <dataValidations count="11">
    <dataValidation type="list" allowBlank="1" showInputMessage="1" showErrorMessage="1" sqref="W33:AH34" xr:uid="{00000000-0002-0000-0100-000000000000}">
      <formula1>" 　,製品の性能評価,客先クレーム対策,試作,新製品開発,海外規格評価,その他"</formula1>
    </dataValidation>
    <dataValidation type="list" allowBlank="1" showInputMessage="1" showErrorMessage="1" sqref="W42:Z43" xr:uid="{00000000-0002-0000-0100-000001000000}">
      <formula1>"　,要,不要"</formula1>
    </dataValidation>
    <dataValidation type="list" allowBlank="1" showInputMessage="1" showErrorMessage="1" sqref="P1:R1" xr:uid="{00000000-0002-0000-0100-000002000000}">
      <formula1>"　,1,2,3,4,5,6,7,8,9,10,11,12"</formula1>
    </dataValidation>
    <dataValidation type="list" allowBlank="1" showInputMessage="1" showErrorMessage="1" sqref="AU13:AW13 U1:W1" xr:uid="{00000000-0002-0000-0100-000003000000}">
      <formula1>"　,1,2,3,4,5,6,7,8,9,10,11,12,13,14,15,16,17,18,19,20,21,22,23,24,25,26,27,28,29,30,31"</formula1>
    </dataValidation>
    <dataValidation type="list" allowBlank="1" showInputMessage="1" showErrorMessage="1" sqref="K1:M1" xr:uid="{00000000-0002-0000-0100-000004000000}">
      <formula1>"　,5,6,7,8,9,10"</formula1>
    </dataValidation>
    <dataValidation type="list" allowBlank="1" showInputMessage="1" showErrorMessage="1" sqref="BI8" xr:uid="{00000000-0002-0000-0100-000005000000}">
      <formula1>"指定した日付を記入,今日の日付を記入"</formula1>
    </dataValidation>
    <dataValidation type="list" showInputMessage="1" showErrorMessage="1" sqref="B56" xr:uid="{00000000-0002-0000-0100-000006000000}">
      <formula1>減免率</formula1>
    </dataValidation>
    <dataValidation type="list" allowBlank="1" showInputMessage="1" showErrorMessage="1" sqref="AV59:BA79" xr:uid="{00000000-0002-0000-0100-000007000000}">
      <formula1>担当者</formula1>
    </dataValidation>
    <dataValidation operator="greaterThanOrEqual" allowBlank="1" showInputMessage="1" showErrorMessage="1" sqref="B59:G79" xr:uid="{00000000-0002-0000-0100-000008000000}"/>
    <dataValidation type="list" allowBlank="1" showInputMessage="1" showErrorMessage="1" error="産業技術イノベーションセンターのHPにある最新の申請書様式をご利用ください。" sqref="AK13:AM13" xr:uid="{00000000-0002-0000-0100-000009000000}">
      <formula1>"　,8,9"</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10267BD2-BD74-476A-B8A3-067B6216A6A4}">
      <formula1>INDIRECT("_"&amp;AK13)</formula1>
    </dataValidation>
  </dataValidations>
  <hyperlinks>
    <hyperlink ref="BD31:BD35" r:id="rId1" display="https://www.itic.pref.ibaraki.jp/examination/" xr:uid="{00000000-0004-0000-0100-000000000000}"/>
  </hyperlinks>
  <printOptions horizontalCentered="1"/>
  <pageMargins left="0.19685039370078741" right="0.19685039370078741" top="0.15748031496062992" bottom="0.15748031496062992" header="0.31496062992125984" footer="0.31496062992125984"/>
  <pageSetup paperSize="9" scale="87"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100-00000A000000}">
          <x14:formula1>
            <xm:f>プルダウン用シート!$F$2:$F$103</xm:f>
          </x14:formula1>
          <xm:sqref>AJ59:AN76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O129"/>
  <sheetViews>
    <sheetView showGridLines="0" view="pageBreakPreview" zoomScaleNormal="100" zoomScaleSheetLayoutView="100" workbookViewId="0">
      <selection activeCell="BE57" sqref="BE57"/>
    </sheetView>
  </sheetViews>
  <sheetFormatPr defaultColWidth="1.88671875" defaultRowHeight="11.25" customHeight="1"/>
  <cols>
    <col min="1" max="2" width="1.88671875" style="113" customWidth="1"/>
    <col min="3" max="41" width="1.88671875" style="113"/>
    <col min="42" max="42" width="1.88671875" style="113" customWidth="1"/>
    <col min="43" max="53" width="1.88671875" style="113"/>
    <col min="54" max="54" width="2.44140625" style="113" bestFit="1" customWidth="1"/>
    <col min="55" max="55" width="1.88671875" style="113"/>
    <col min="56" max="56" width="3" style="113" bestFit="1" customWidth="1"/>
    <col min="57" max="57" width="7.88671875" style="113" customWidth="1"/>
    <col min="58" max="58" width="5.44140625" style="113" customWidth="1"/>
    <col min="59" max="59" width="5.6640625" style="113" customWidth="1"/>
    <col min="60" max="60" width="4.6640625" style="113" customWidth="1"/>
    <col min="61" max="62" width="1.88671875" style="113" customWidth="1"/>
    <col min="63" max="67" width="1.88671875" style="113" hidden="1" customWidth="1"/>
    <col min="68" max="68" width="31" style="113" hidden="1" customWidth="1"/>
    <col min="69" max="69" width="11.88671875" style="113" hidden="1" customWidth="1"/>
    <col min="70" max="70" width="9.44140625" style="113" hidden="1" customWidth="1"/>
    <col min="71" max="71" width="10.44140625" style="113" hidden="1" customWidth="1"/>
    <col min="72" max="73" width="10.21875" style="113" hidden="1" customWidth="1"/>
    <col min="74" max="75" width="9.6640625" style="113" hidden="1" customWidth="1"/>
    <col min="76" max="77" width="9.6640625" style="113" customWidth="1"/>
    <col min="78" max="79" width="2.33203125" style="113" customWidth="1"/>
    <col min="80" max="16384" width="1.88671875" style="113"/>
  </cols>
  <sheetData>
    <row r="1" spans="2:79" s="104" customFormat="1" ht="11.25" customHeight="1">
      <c r="B1" s="314" t="s">
        <v>209</v>
      </c>
      <c r="C1" s="315"/>
      <c r="D1" s="315"/>
      <c r="E1" s="315"/>
      <c r="F1" s="315"/>
      <c r="G1" s="316"/>
      <c r="H1" s="320" t="s">
        <v>18</v>
      </c>
      <c r="I1" s="307"/>
      <c r="J1" s="307"/>
      <c r="K1" s="306" t="s">
        <v>208</v>
      </c>
      <c r="L1" s="306"/>
      <c r="M1" s="306"/>
      <c r="N1" s="307" t="s">
        <v>15</v>
      </c>
      <c r="O1" s="307"/>
      <c r="P1" s="306"/>
      <c r="Q1" s="306"/>
      <c r="R1" s="306"/>
      <c r="S1" s="307" t="s">
        <v>16</v>
      </c>
      <c r="T1" s="307"/>
      <c r="U1" s="306"/>
      <c r="V1" s="306"/>
      <c r="W1" s="306"/>
      <c r="X1" s="307" t="s">
        <v>17</v>
      </c>
      <c r="Y1" s="308"/>
      <c r="AE1" s="311" t="str">
        <f>プルダウン用シート!J1</f>
        <v>ver.8（R8.4.1）</v>
      </c>
      <c r="AF1" s="311"/>
      <c r="AG1" s="311"/>
      <c r="AH1" s="311"/>
      <c r="AI1" s="311"/>
      <c r="AJ1" s="311"/>
      <c r="AK1" s="311"/>
      <c r="AL1" s="311"/>
      <c r="AM1" s="311"/>
      <c r="AN1" s="311"/>
      <c r="AO1" s="311"/>
      <c r="AP1" s="311"/>
      <c r="AQ1" s="311"/>
      <c r="AR1" s="311"/>
      <c r="AS1" s="311"/>
      <c r="AT1" s="311"/>
      <c r="AU1" s="311"/>
      <c r="AV1" s="311"/>
      <c r="AW1" s="311"/>
      <c r="AX1" s="311"/>
      <c r="AY1" s="311"/>
    </row>
    <row r="2" spans="2:79" s="104" customFormat="1" ht="11.25" customHeight="1" thickBot="1">
      <c r="B2" s="317"/>
      <c r="C2" s="318"/>
      <c r="D2" s="318"/>
      <c r="E2" s="318"/>
      <c r="F2" s="318"/>
      <c r="G2" s="319"/>
      <c r="H2" s="321"/>
      <c r="I2" s="309"/>
      <c r="J2" s="309"/>
      <c r="K2" s="105"/>
      <c r="L2" s="105"/>
      <c r="M2" s="105"/>
      <c r="N2" s="309"/>
      <c r="O2" s="309"/>
      <c r="P2" s="105"/>
      <c r="Q2" s="105"/>
      <c r="R2" s="105"/>
      <c r="S2" s="309"/>
      <c r="T2" s="309"/>
      <c r="U2" s="105"/>
      <c r="V2" s="105"/>
      <c r="W2" s="105"/>
      <c r="X2" s="309"/>
      <c r="Y2" s="310"/>
    </row>
    <row r="3" spans="2:79" s="104" customFormat="1" ht="11.25" customHeight="1">
      <c r="B3" s="104" t="s">
        <v>503</v>
      </c>
      <c r="C3" s="106"/>
      <c r="D3" s="106"/>
      <c r="E3" s="106"/>
      <c r="F3" s="106"/>
      <c r="G3" s="107"/>
      <c r="H3" s="108"/>
      <c r="I3" s="108"/>
      <c r="J3" s="108"/>
      <c r="K3" s="109"/>
      <c r="L3" s="109"/>
      <c r="M3" s="109"/>
      <c r="N3" s="108"/>
      <c r="O3" s="108"/>
      <c r="P3" s="109"/>
      <c r="Q3" s="109"/>
      <c r="R3" s="109"/>
      <c r="S3" s="108"/>
      <c r="T3" s="108"/>
      <c r="U3" s="109"/>
      <c r="V3" s="109"/>
      <c r="W3" s="109"/>
      <c r="X3" s="108"/>
      <c r="Y3" s="108"/>
      <c r="AF3" s="104" t="s">
        <v>504</v>
      </c>
    </row>
    <row r="4" spans="2:79" s="110" customFormat="1" ht="11.25" customHeight="1">
      <c r="B4" s="312" t="s">
        <v>12</v>
      </c>
      <c r="C4" s="312"/>
      <c r="D4" s="312"/>
      <c r="E4" s="312"/>
      <c r="F4" s="313" t="s">
        <v>9</v>
      </c>
      <c r="G4" s="313"/>
      <c r="H4" s="313"/>
      <c r="I4" s="313"/>
      <c r="J4" s="313"/>
      <c r="K4" s="313" t="s">
        <v>8</v>
      </c>
      <c r="L4" s="313"/>
      <c r="M4" s="313"/>
      <c r="N4" s="313"/>
      <c r="O4" s="313"/>
      <c r="P4" s="313" t="s">
        <v>10</v>
      </c>
      <c r="Q4" s="313"/>
      <c r="R4" s="313"/>
      <c r="S4" s="313"/>
      <c r="T4" s="313"/>
      <c r="U4" s="313"/>
      <c r="V4" s="313"/>
      <c r="W4" s="313"/>
      <c r="X4" s="313" t="s">
        <v>11</v>
      </c>
      <c r="Y4" s="313"/>
      <c r="Z4" s="313"/>
      <c r="AA4" s="313"/>
      <c r="AF4" s="313" t="s">
        <v>9</v>
      </c>
      <c r="AG4" s="313"/>
      <c r="AH4" s="313"/>
      <c r="AI4" s="313"/>
      <c r="AJ4" s="313"/>
      <c r="AK4" s="313" t="s">
        <v>8</v>
      </c>
      <c r="AL4" s="313"/>
      <c r="AM4" s="313"/>
      <c r="AN4" s="313"/>
      <c r="AO4" s="313"/>
      <c r="AP4" s="313" t="s">
        <v>10</v>
      </c>
      <c r="AQ4" s="313"/>
      <c r="AR4" s="313"/>
      <c r="AS4" s="313"/>
      <c r="AT4" s="313"/>
      <c r="AU4" s="313"/>
      <c r="AV4" s="313"/>
      <c r="AW4" s="313"/>
      <c r="AX4" s="313" t="s">
        <v>11</v>
      </c>
      <c r="AY4" s="313"/>
      <c r="AZ4" s="313"/>
      <c r="BA4" s="313"/>
    </row>
    <row r="5" spans="2:79" s="110" customFormat="1" ht="11.25" customHeight="1">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F5" s="322"/>
      <c r="AG5" s="322"/>
      <c r="AH5" s="322"/>
      <c r="AI5" s="322"/>
      <c r="AJ5" s="322"/>
      <c r="AK5" s="322"/>
      <c r="AL5" s="322"/>
      <c r="AM5" s="322"/>
      <c r="AN5" s="322"/>
      <c r="AO5" s="322"/>
      <c r="AP5" s="322"/>
      <c r="AQ5" s="322"/>
      <c r="AR5" s="322"/>
      <c r="AS5" s="322"/>
      <c r="AT5" s="322"/>
      <c r="AU5" s="322"/>
      <c r="AV5" s="322"/>
      <c r="AW5" s="322"/>
      <c r="AX5" s="322"/>
      <c r="AY5" s="322"/>
      <c r="AZ5" s="322"/>
      <c r="BA5" s="322"/>
    </row>
    <row r="6" spans="2:79" s="110" customFormat="1" ht="11.25" customHeight="1">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F6" s="322"/>
      <c r="AG6" s="322"/>
      <c r="AH6" s="322"/>
      <c r="AI6" s="322"/>
      <c r="AJ6" s="322"/>
      <c r="AK6" s="322"/>
      <c r="AL6" s="322"/>
      <c r="AM6" s="322"/>
      <c r="AN6" s="322"/>
      <c r="AO6" s="322"/>
      <c r="AP6" s="322"/>
      <c r="AQ6" s="322"/>
      <c r="AR6" s="322"/>
      <c r="AS6" s="322"/>
      <c r="AT6" s="322"/>
      <c r="AU6" s="322"/>
      <c r="AV6" s="322"/>
      <c r="AW6" s="322"/>
      <c r="AX6" s="322"/>
      <c r="AY6" s="322"/>
      <c r="AZ6" s="322"/>
      <c r="BA6" s="322"/>
    </row>
    <row r="7" spans="2:79" s="110" customFormat="1" ht="11.25" customHeight="1">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F7" s="322"/>
      <c r="AG7" s="322"/>
      <c r="AH7" s="322"/>
      <c r="AI7" s="322"/>
      <c r="AJ7" s="322"/>
      <c r="AK7" s="322"/>
      <c r="AL7" s="322"/>
      <c r="AM7" s="322"/>
      <c r="AN7" s="322"/>
      <c r="AO7" s="322"/>
      <c r="AP7" s="322"/>
      <c r="AQ7" s="322"/>
      <c r="AR7" s="322"/>
      <c r="AS7" s="322"/>
      <c r="AT7" s="322"/>
      <c r="AU7" s="322"/>
      <c r="AV7" s="322"/>
      <c r="AW7" s="322"/>
      <c r="AX7" s="322"/>
      <c r="AY7" s="322"/>
      <c r="AZ7" s="322"/>
      <c r="BA7" s="322"/>
    </row>
    <row r="8" spans="2:79" s="110" customFormat="1" ht="11.25" customHeight="1">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F8" s="322"/>
      <c r="AG8" s="322"/>
      <c r="AH8" s="322"/>
      <c r="AI8" s="322"/>
      <c r="AJ8" s="322"/>
      <c r="AK8" s="322"/>
      <c r="AL8" s="322"/>
      <c r="AM8" s="322"/>
      <c r="AN8" s="322"/>
      <c r="AO8" s="322"/>
      <c r="AP8" s="322"/>
      <c r="AQ8" s="322"/>
      <c r="AR8" s="322"/>
      <c r="AS8" s="322"/>
      <c r="AT8" s="322"/>
      <c r="AU8" s="322"/>
      <c r="AV8" s="322"/>
      <c r="AW8" s="322"/>
      <c r="AX8" s="322"/>
      <c r="AY8" s="322"/>
      <c r="AZ8" s="322"/>
      <c r="BA8" s="322"/>
      <c r="BE8" s="111"/>
      <c r="BF8" s="111"/>
      <c r="BG8" s="111"/>
      <c r="BH8" s="111"/>
      <c r="BI8" s="112"/>
      <c r="BJ8" s="112"/>
      <c r="BK8" s="112"/>
      <c r="BL8" s="112"/>
      <c r="BM8" s="112"/>
      <c r="BN8" s="112"/>
      <c r="BO8" s="112"/>
      <c r="BP8" s="112"/>
      <c r="BQ8" s="112"/>
      <c r="BR8" s="113"/>
    </row>
    <row r="9" spans="2:79" s="110" customFormat="1" ht="15" customHeight="1" thickBot="1">
      <c r="B9" s="113"/>
      <c r="C9" s="113"/>
      <c r="D9" s="113"/>
      <c r="E9" s="113"/>
      <c r="F9" s="114"/>
      <c r="G9" s="115"/>
      <c r="H9" s="113"/>
      <c r="I9" s="113"/>
      <c r="J9" s="113"/>
      <c r="K9" s="113"/>
      <c r="L9" s="113"/>
      <c r="M9" s="113"/>
      <c r="N9" s="113"/>
      <c r="O9" s="113"/>
      <c r="BE9" s="116"/>
      <c r="BF9" s="116"/>
      <c r="BG9" s="116"/>
      <c r="BH9" s="116"/>
      <c r="BI9" s="116"/>
      <c r="BJ9" s="116"/>
      <c r="BK9" s="116"/>
      <c r="BL9" s="116"/>
      <c r="BM9" s="116"/>
      <c r="BN9" s="116"/>
      <c r="BO9" s="116"/>
      <c r="BP9" s="116"/>
      <c r="BQ9" s="116"/>
    </row>
    <row r="10" spans="2:79" ht="11.25" customHeight="1">
      <c r="B10" s="323" t="s">
        <v>493</v>
      </c>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5"/>
      <c r="BI10" s="111"/>
      <c r="BJ10" s="111"/>
      <c r="BK10" s="111"/>
      <c r="BL10" s="111"/>
      <c r="BM10" s="111"/>
      <c r="BN10" s="111"/>
      <c r="BO10" s="111"/>
      <c r="BP10" s="111"/>
      <c r="BQ10" s="111"/>
      <c r="BT10" s="329"/>
      <c r="BU10" s="329"/>
      <c r="BV10" s="329"/>
      <c r="BW10" s="329"/>
      <c r="BX10" s="329"/>
      <c r="BY10" s="110"/>
      <c r="BZ10" s="104"/>
      <c r="CA10" s="104"/>
    </row>
    <row r="11" spans="2:79" ht="11.25" customHeight="1">
      <c r="B11" s="326"/>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8"/>
      <c r="BD11" s="330" t="s">
        <v>638</v>
      </c>
      <c r="BE11" s="330"/>
      <c r="BF11" s="330"/>
      <c r="BG11" s="330"/>
      <c r="BH11" s="117"/>
      <c r="BI11" s="117"/>
      <c r="BJ11" s="117"/>
      <c r="BK11" s="117"/>
      <c r="BL11" s="111"/>
      <c r="BM11" s="111"/>
      <c r="BN11" s="111"/>
      <c r="BO11" s="111"/>
      <c r="BP11" s="111"/>
      <c r="BQ11" s="111"/>
      <c r="BY11" s="104"/>
      <c r="BZ11" s="104"/>
      <c r="CA11" s="104"/>
    </row>
    <row r="12" spans="2:79" ht="11.25" customHeight="1">
      <c r="B12" s="326"/>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8"/>
      <c r="BD12" s="330"/>
      <c r="BE12" s="330"/>
      <c r="BF12" s="330"/>
      <c r="BG12" s="330"/>
      <c r="BH12" s="117"/>
      <c r="BI12" s="117"/>
      <c r="BJ12" s="117"/>
      <c r="BK12" s="117"/>
      <c r="BL12" s="116"/>
      <c r="BM12" s="116"/>
      <c r="BN12" s="116"/>
      <c r="BO12" s="116"/>
      <c r="BP12" s="116"/>
      <c r="BQ12" s="116"/>
      <c r="BY12" s="110"/>
      <c r="BZ12" s="104"/>
      <c r="CA12" s="104"/>
    </row>
    <row r="13" spans="2:79" s="122" customFormat="1" ht="1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331" t="s">
        <v>18</v>
      </c>
      <c r="AI13" s="331"/>
      <c r="AJ13" s="331"/>
      <c r="AK13" s="568" t="s">
        <v>31</v>
      </c>
      <c r="AL13" s="568"/>
      <c r="AM13" s="568"/>
      <c r="AN13" s="331" t="s">
        <v>15</v>
      </c>
      <c r="AO13" s="331"/>
      <c r="AP13" s="568" t="s">
        <v>31</v>
      </c>
      <c r="AQ13" s="568"/>
      <c r="AR13" s="568"/>
      <c r="AS13" s="331" t="s">
        <v>16</v>
      </c>
      <c r="AT13" s="331"/>
      <c r="AU13" s="568"/>
      <c r="AV13" s="568"/>
      <c r="AW13" s="568"/>
      <c r="AX13" s="331" t="s">
        <v>17</v>
      </c>
      <c r="AY13" s="331"/>
      <c r="AZ13" s="120"/>
      <c r="BA13" s="121"/>
      <c r="BD13" s="333">
        <f ca="1">YEAR(TODAY())-2018</f>
        <v>8</v>
      </c>
      <c r="BE13" s="333"/>
      <c r="BF13" s="123">
        <f ca="1">MONTH(TODAY())</f>
        <v>1</v>
      </c>
      <c r="BG13" s="124">
        <f ca="1">DAY(TODAY())</f>
        <v>5</v>
      </c>
      <c r="BH13" s="123"/>
      <c r="BJ13" s="124"/>
      <c r="BK13" s="124"/>
      <c r="BL13" s="124"/>
      <c r="BY13" s="104"/>
      <c r="BZ13" s="104"/>
      <c r="CA13" s="104"/>
    </row>
    <row r="14" spans="2:79" s="122" customFormat="1" ht="6.75" customHeight="1">
      <c r="B14" s="125"/>
      <c r="AH14" s="126"/>
      <c r="AI14" s="126"/>
      <c r="AJ14" s="126"/>
      <c r="AK14" s="126"/>
      <c r="AL14" s="126"/>
      <c r="AM14" s="126"/>
      <c r="AN14" s="126"/>
      <c r="AO14" s="126"/>
      <c r="AP14" s="126"/>
      <c r="AQ14" s="126"/>
      <c r="AR14" s="126"/>
      <c r="AS14" s="126"/>
      <c r="AT14" s="126"/>
      <c r="AU14" s="126"/>
      <c r="AV14" s="126"/>
      <c r="AW14" s="126"/>
      <c r="AX14" s="126"/>
      <c r="AY14" s="120"/>
      <c r="AZ14" s="120"/>
      <c r="BA14" s="121"/>
      <c r="BY14" s="110"/>
      <c r="BZ14" s="104"/>
      <c r="CA14" s="104"/>
    </row>
    <row r="15" spans="2:79" s="122" customFormat="1" ht="11.25" customHeight="1">
      <c r="B15" s="125"/>
      <c r="C15" s="334" t="s">
        <v>7</v>
      </c>
      <c r="D15" s="334"/>
      <c r="E15" s="334"/>
      <c r="F15" s="334"/>
      <c r="G15" s="334"/>
      <c r="H15" s="334"/>
      <c r="I15" s="334"/>
      <c r="J15" s="334"/>
      <c r="K15" s="334"/>
      <c r="L15" s="334"/>
      <c r="M15" s="334"/>
      <c r="N15" s="334"/>
      <c r="O15" s="334"/>
      <c r="P15" s="334"/>
      <c r="Q15" s="334"/>
      <c r="R15" s="334"/>
      <c r="S15" s="334"/>
      <c r="T15" s="334"/>
      <c r="U15" s="334"/>
      <c r="V15" s="334"/>
      <c r="W15" s="334"/>
      <c r="X15" s="334"/>
      <c r="AI15" s="127"/>
      <c r="AJ15" s="127"/>
      <c r="AK15" s="127"/>
      <c r="AL15" s="127"/>
      <c r="AM15" s="127"/>
      <c r="AN15" s="127"/>
      <c r="AO15" s="127"/>
      <c r="AP15" s="127"/>
      <c r="AQ15" s="127"/>
      <c r="AR15" s="127"/>
      <c r="AS15" s="127"/>
      <c r="AT15" s="127"/>
      <c r="AU15" s="127"/>
      <c r="AV15" s="127"/>
      <c r="AW15" s="127"/>
      <c r="AX15" s="127"/>
      <c r="AY15" s="127"/>
      <c r="AZ15" s="127"/>
      <c r="BA15" s="128"/>
      <c r="BY15" s="104"/>
      <c r="BZ15" s="104"/>
      <c r="CA15" s="104"/>
    </row>
    <row r="16" spans="2:79" s="122" customFormat="1" ht="11.25" customHeight="1">
      <c r="B16" s="125"/>
      <c r="C16" s="334"/>
      <c r="D16" s="334"/>
      <c r="E16" s="334"/>
      <c r="F16" s="334"/>
      <c r="G16" s="334"/>
      <c r="H16" s="334"/>
      <c r="I16" s="334"/>
      <c r="J16" s="334"/>
      <c r="K16" s="334"/>
      <c r="L16" s="334"/>
      <c r="M16" s="334"/>
      <c r="N16" s="334"/>
      <c r="O16" s="334"/>
      <c r="P16" s="334"/>
      <c r="Q16" s="334"/>
      <c r="R16" s="334"/>
      <c r="S16" s="334"/>
      <c r="T16" s="334"/>
      <c r="U16" s="334"/>
      <c r="V16" s="334"/>
      <c r="W16" s="334"/>
      <c r="X16" s="334"/>
      <c r="AD16" s="295"/>
      <c r="AE16" s="295"/>
      <c r="AF16" s="295"/>
      <c r="AG16" s="295"/>
      <c r="AH16" s="295"/>
      <c r="AI16" s="337" t="s">
        <v>1</v>
      </c>
      <c r="AJ16" s="337"/>
      <c r="AK16" s="337"/>
      <c r="AL16" s="559"/>
      <c r="AM16" s="559"/>
      <c r="AN16" s="559"/>
      <c r="AO16" s="559"/>
      <c r="AP16" s="559"/>
      <c r="AQ16" s="559"/>
      <c r="AR16" s="559"/>
      <c r="AS16" s="559"/>
      <c r="AT16" s="559"/>
      <c r="AU16" s="559"/>
      <c r="AV16" s="559"/>
      <c r="AW16" s="559"/>
      <c r="AX16" s="559"/>
      <c r="AY16" s="559"/>
      <c r="AZ16" s="559"/>
      <c r="BA16" s="129"/>
      <c r="BY16" s="110"/>
      <c r="BZ16" s="104"/>
      <c r="CA16" s="104"/>
    </row>
    <row r="17" spans="2:79" s="122" customFormat="1" ht="11.25" customHeight="1">
      <c r="B17" s="125"/>
      <c r="C17" s="334"/>
      <c r="D17" s="334"/>
      <c r="E17" s="334"/>
      <c r="F17" s="334"/>
      <c r="G17" s="334"/>
      <c r="H17" s="334"/>
      <c r="I17" s="334"/>
      <c r="J17" s="334"/>
      <c r="K17" s="334"/>
      <c r="L17" s="334"/>
      <c r="M17" s="334"/>
      <c r="N17" s="334"/>
      <c r="O17" s="334"/>
      <c r="P17" s="334"/>
      <c r="Q17" s="334"/>
      <c r="R17" s="334"/>
      <c r="S17" s="334"/>
      <c r="T17" s="334"/>
      <c r="U17" s="334"/>
      <c r="V17" s="334"/>
      <c r="W17" s="334"/>
      <c r="X17" s="334"/>
      <c r="Y17" s="130"/>
      <c r="Z17" s="130"/>
      <c r="AA17" s="130"/>
      <c r="AB17" s="130"/>
      <c r="AC17" s="130"/>
      <c r="AD17" s="294"/>
      <c r="AE17" s="294"/>
      <c r="AF17" s="295"/>
      <c r="AG17" s="295"/>
      <c r="AH17" s="295"/>
      <c r="AI17" s="337"/>
      <c r="AJ17" s="337"/>
      <c r="AK17" s="337"/>
      <c r="AL17" s="559"/>
      <c r="AM17" s="559"/>
      <c r="AN17" s="559"/>
      <c r="AO17" s="559"/>
      <c r="AP17" s="559"/>
      <c r="AQ17" s="559"/>
      <c r="AR17" s="559"/>
      <c r="AS17" s="559"/>
      <c r="AT17" s="559"/>
      <c r="AU17" s="559"/>
      <c r="AV17" s="559"/>
      <c r="AW17" s="559"/>
      <c r="AX17" s="559"/>
      <c r="AY17" s="559"/>
      <c r="AZ17" s="559"/>
      <c r="BA17" s="129"/>
      <c r="BY17" s="104"/>
      <c r="BZ17" s="104"/>
      <c r="CA17" s="104"/>
    </row>
    <row r="18" spans="2:79" s="122" customFormat="1" ht="11.25" customHeight="1">
      <c r="B18" s="125"/>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1"/>
      <c r="AC18" s="131"/>
      <c r="AD18" s="337" t="s">
        <v>5</v>
      </c>
      <c r="AE18" s="337"/>
      <c r="AF18" s="337"/>
      <c r="AG18" s="337"/>
      <c r="AH18" s="337"/>
      <c r="AI18" s="337"/>
      <c r="AJ18" s="559"/>
      <c r="AK18" s="559"/>
      <c r="AL18" s="559"/>
      <c r="AM18" s="559"/>
      <c r="AN18" s="559"/>
      <c r="AO18" s="559"/>
      <c r="AP18" s="559"/>
      <c r="AQ18" s="559"/>
      <c r="AR18" s="559"/>
      <c r="AS18" s="559"/>
      <c r="AT18" s="559"/>
      <c r="AU18" s="559"/>
      <c r="AV18" s="559"/>
      <c r="AW18" s="559"/>
      <c r="AX18" s="559"/>
      <c r="AY18" s="559"/>
      <c r="AZ18" s="559"/>
      <c r="BA18" s="132"/>
      <c r="BY18" s="110"/>
      <c r="BZ18" s="104"/>
      <c r="CA18" s="104"/>
    </row>
    <row r="19" spans="2:79" s="122" customFormat="1" ht="11.25" customHeight="1">
      <c r="B19" s="125"/>
      <c r="C19" s="566"/>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127"/>
      <c r="AC19" s="127"/>
      <c r="AD19" s="338"/>
      <c r="AE19" s="338"/>
      <c r="AF19" s="338"/>
      <c r="AG19" s="338"/>
      <c r="AH19" s="338"/>
      <c r="AI19" s="338"/>
      <c r="AJ19" s="560"/>
      <c r="AK19" s="560"/>
      <c r="AL19" s="560"/>
      <c r="AM19" s="560"/>
      <c r="AN19" s="560"/>
      <c r="AO19" s="560"/>
      <c r="AP19" s="560"/>
      <c r="AQ19" s="560"/>
      <c r="AR19" s="560"/>
      <c r="AS19" s="560"/>
      <c r="AT19" s="560"/>
      <c r="AU19" s="560"/>
      <c r="AV19" s="560"/>
      <c r="AW19" s="560"/>
      <c r="AX19" s="560"/>
      <c r="AY19" s="560"/>
      <c r="AZ19" s="560"/>
      <c r="BA19" s="132"/>
      <c r="BY19" s="104"/>
      <c r="BZ19" s="104"/>
      <c r="CA19" s="104"/>
    </row>
    <row r="20" spans="2:79" s="122" customFormat="1" ht="11.25" customHeight="1">
      <c r="B20" s="125"/>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133"/>
      <c r="AC20" s="133"/>
      <c r="AD20" s="343" t="s">
        <v>2</v>
      </c>
      <c r="AE20" s="343"/>
      <c r="AF20" s="343"/>
      <c r="AG20" s="343"/>
      <c r="AH20" s="343"/>
      <c r="AI20" s="343"/>
      <c r="AJ20" s="567"/>
      <c r="AK20" s="567"/>
      <c r="AL20" s="567"/>
      <c r="AM20" s="567"/>
      <c r="AN20" s="567"/>
      <c r="AO20" s="567"/>
      <c r="AP20" s="567"/>
      <c r="AQ20" s="567"/>
      <c r="AR20" s="567"/>
      <c r="AS20" s="567"/>
      <c r="AT20" s="567"/>
      <c r="AU20" s="567"/>
      <c r="AV20" s="567"/>
      <c r="AW20" s="567"/>
      <c r="AX20" s="567"/>
      <c r="AY20" s="567"/>
      <c r="AZ20" s="567"/>
      <c r="BA20" s="132"/>
      <c r="BY20" s="110"/>
      <c r="BZ20" s="104"/>
      <c r="CA20" s="104"/>
    </row>
    <row r="21" spans="2:79" s="122" customFormat="1" ht="11.25" customHeight="1">
      <c r="B21" s="125"/>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133"/>
      <c r="AC21" s="133"/>
      <c r="AD21" s="338"/>
      <c r="AE21" s="338"/>
      <c r="AF21" s="338"/>
      <c r="AG21" s="338"/>
      <c r="AH21" s="338"/>
      <c r="AI21" s="338"/>
      <c r="AJ21" s="560"/>
      <c r="AK21" s="560"/>
      <c r="AL21" s="560"/>
      <c r="AM21" s="560"/>
      <c r="AN21" s="560"/>
      <c r="AO21" s="560"/>
      <c r="AP21" s="560"/>
      <c r="AQ21" s="560"/>
      <c r="AR21" s="560"/>
      <c r="AS21" s="560"/>
      <c r="AT21" s="560"/>
      <c r="AU21" s="560"/>
      <c r="AV21" s="560"/>
      <c r="AW21" s="560"/>
      <c r="AX21" s="560"/>
      <c r="AY21" s="560"/>
      <c r="AZ21" s="560"/>
      <c r="BA21" s="132"/>
      <c r="BY21" s="104"/>
      <c r="BZ21" s="104"/>
      <c r="CA21" s="104"/>
    </row>
    <row r="22" spans="2:79" s="122" customFormat="1" ht="11.25" customHeight="1">
      <c r="B22" s="125"/>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D22" s="343" t="s">
        <v>3</v>
      </c>
      <c r="AE22" s="343"/>
      <c r="AF22" s="343"/>
      <c r="AG22" s="343"/>
      <c r="AH22" s="343"/>
      <c r="AI22" s="343"/>
      <c r="AJ22" s="559"/>
      <c r="AK22" s="559"/>
      <c r="AL22" s="559"/>
      <c r="AM22" s="559"/>
      <c r="AN22" s="559"/>
      <c r="AO22" s="559"/>
      <c r="AP22" s="559"/>
      <c r="AQ22" s="559"/>
      <c r="AR22" s="559"/>
      <c r="AS22" s="559"/>
      <c r="AT22" s="559"/>
      <c r="AU22" s="559"/>
      <c r="AV22" s="559"/>
      <c r="AW22" s="559"/>
      <c r="AX22" s="559"/>
      <c r="AY22" s="559"/>
      <c r="AZ22" s="559"/>
      <c r="BA22" s="132"/>
      <c r="BY22" s="110"/>
      <c r="BZ22" s="104"/>
      <c r="CA22" s="104"/>
    </row>
    <row r="23" spans="2:79" s="122" customFormat="1" ht="11.25" customHeight="1">
      <c r="B23" s="125"/>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D23" s="338"/>
      <c r="AE23" s="338"/>
      <c r="AF23" s="338"/>
      <c r="AG23" s="338"/>
      <c r="AH23" s="338"/>
      <c r="AI23" s="338"/>
      <c r="AJ23" s="560"/>
      <c r="AK23" s="560"/>
      <c r="AL23" s="560"/>
      <c r="AM23" s="560"/>
      <c r="AN23" s="560"/>
      <c r="AO23" s="560"/>
      <c r="AP23" s="560"/>
      <c r="AQ23" s="560"/>
      <c r="AR23" s="560"/>
      <c r="AS23" s="560"/>
      <c r="AT23" s="560"/>
      <c r="AU23" s="560"/>
      <c r="AV23" s="560"/>
      <c r="AW23" s="560"/>
      <c r="AX23" s="560"/>
      <c r="AY23" s="560"/>
      <c r="AZ23" s="560"/>
      <c r="BA23" s="132"/>
      <c r="BY23" s="104"/>
      <c r="BZ23" s="104"/>
      <c r="CA23" s="104"/>
    </row>
    <row r="24" spans="2:79" s="122" customFormat="1" ht="11.25" customHeight="1">
      <c r="B24" s="125"/>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D24" s="343" t="s">
        <v>6</v>
      </c>
      <c r="AE24" s="343"/>
      <c r="AF24" s="343"/>
      <c r="AG24" s="343"/>
      <c r="AH24" s="343"/>
      <c r="AI24" s="343"/>
      <c r="AJ24" s="561"/>
      <c r="AK24" s="561"/>
      <c r="AL24" s="561"/>
      <c r="AM24" s="561"/>
      <c r="AN24" s="561"/>
      <c r="AO24" s="561"/>
      <c r="AP24" s="561"/>
      <c r="AQ24" s="561"/>
      <c r="AR24" s="561"/>
      <c r="AS24" s="561"/>
      <c r="AT24" s="561"/>
      <c r="AU24" s="561"/>
      <c r="AV24" s="561"/>
      <c r="AW24" s="561"/>
      <c r="AX24" s="561"/>
      <c r="AY24" s="561"/>
      <c r="AZ24" s="561"/>
      <c r="BA24" s="132"/>
      <c r="BY24" s="110"/>
      <c r="BZ24" s="104"/>
      <c r="CA24" s="104"/>
    </row>
    <row r="25" spans="2:79" s="122" customFormat="1" ht="11.25" customHeight="1">
      <c r="B25" s="125"/>
      <c r="AD25" s="338"/>
      <c r="AE25" s="338"/>
      <c r="AF25" s="338"/>
      <c r="AG25" s="338"/>
      <c r="AH25" s="338"/>
      <c r="AI25" s="338"/>
      <c r="AJ25" s="562"/>
      <c r="AK25" s="562"/>
      <c r="AL25" s="562"/>
      <c r="AM25" s="562"/>
      <c r="AN25" s="562"/>
      <c r="AO25" s="562"/>
      <c r="AP25" s="562"/>
      <c r="AQ25" s="562"/>
      <c r="AR25" s="562"/>
      <c r="AS25" s="562"/>
      <c r="AT25" s="562"/>
      <c r="AU25" s="562"/>
      <c r="AV25" s="562"/>
      <c r="AW25" s="562"/>
      <c r="AX25" s="562"/>
      <c r="AY25" s="562"/>
      <c r="AZ25" s="562"/>
      <c r="BA25" s="132"/>
      <c r="BY25" s="104"/>
      <c r="BZ25" s="104"/>
      <c r="CA25" s="104"/>
    </row>
    <row r="26" spans="2:79" s="122" customFormat="1" ht="6.75" customHeight="1">
      <c r="B26" s="125"/>
      <c r="BA26" s="132"/>
      <c r="BY26" s="110"/>
      <c r="BZ26" s="104"/>
      <c r="CA26" s="104"/>
    </row>
    <row r="27" spans="2:79" s="122" customFormat="1" ht="11.25" customHeight="1">
      <c r="B27" s="125"/>
      <c r="C27" s="356" t="s">
        <v>494</v>
      </c>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132"/>
      <c r="BY27" s="104"/>
      <c r="BZ27" s="104"/>
      <c r="CA27" s="104"/>
    </row>
    <row r="28" spans="2:79" s="122" customFormat="1" ht="11.25" customHeight="1">
      <c r="B28" s="125"/>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128"/>
      <c r="BY28" s="110"/>
      <c r="BZ28" s="104"/>
      <c r="CA28" s="104"/>
    </row>
    <row r="29" spans="2:79" s="122" customFormat="1" ht="6" customHeight="1">
      <c r="B29" s="125"/>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8"/>
      <c r="BY29" s="104"/>
      <c r="BZ29" s="104"/>
      <c r="CA29" s="104"/>
    </row>
    <row r="30" spans="2:79" s="122" customFormat="1" ht="20.100000000000001" customHeight="1">
      <c r="B30" s="125"/>
      <c r="C30" s="347" t="s">
        <v>495</v>
      </c>
      <c r="D30" s="347"/>
      <c r="E30" s="347"/>
      <c r="F30" s="347"/>
      <c r="G30" s="347"/>
      <c r="H30" s="347"/>
      <c r="I30" s="347"/>
      <c r="J30" s="347"/>
      <c r="K30" s="347"/>
      <c r="L30" s="347"/>
      <c r="M30" s="347"/>
      <c r="N30" s="347"/>
      <c r="O30" s="347"/>
      <c r="P30" s="347"/>
      <c r="Q30" s="347"/>
      <c r="R30" s="347"/>
      <c r="S30" s="347"/>
      <c r="T30" s="347"/>
      <c r="U30" s="347"/>
      <c r="V30" s="347"/>
      <c r="W30" s="563" t="str">
        <f>試験項目一覧!N185</f>
        <v/>
      </c>
      <c r="X30" s="563"/>
      <c r="Y30" s="563"/>
      <c r="Z30" s="563"/>
      <c r="AA30" s="563"/>
      <c r="AB30" s="563"/>
      <c r="AC30" s="563"/>
      <c r="AD30" s="563"/>
      <c r="AE30" s="563"/>
      <c r="AF30" s="563"/>
      <c r="AG30" s="563"/>
      <c r="AH30" s="563"/>
      <c r="AI30" s="563"/>
      <c r="AJ30" s="563"/>
      <c r="AK30" s="563"/>
      <c r="AL30" s="563"/>
      <c r="AM30" s="563"/>
      <c r="AN30" s="563"/>
      <c r="AO30" s="563"/>
      <c r="AP30" s="563"/>
      <c r="AQ30" s="563"/>
      <c r="AR30" s="563"/>
      <c r="AS30" s="563"/>
      <c r="AT30" s="563"/>
      <c r="AU30" s="563"/>
      <c r="AV30" s="563"/>
      <c r="AW30" s="563"/>
      <c r="AX30" s="563"/>
      <c r="AY30" s="563"/>
      <c r="AZ30" s="563"/>
      <c r="BA30" s="128"/>
      <c r="BD30" s="346"/>
      <c r="BE30" s="570"/>
      <c r="BF30" s="570"/>
      <c r="BG30" s="570"/>
      <c r="BH30" s="570"/>
      <c r="BI30" s="570"/>
      <c r="BJ30" s="570"/>
      <c r="BK30" s="570"/>
      <c r="BL30" s="570"/>
      <c r="BM30" s="570"/>
      <c r="BN30" s="570"/>
      <c r="BO30" s="570"/>
      <c r="BP30" s="570"/>
      <c r="BY30" s="110"/>
      <c r="BZ30" s="104"/>
      <c r="CA30" s="104"/>
    </row>
    <row r="31" spans="2:79" s="122" customFormat="1" ht="20.100000000000001" customHeight="1">
      <c r="B31" s="135"/>
      <c r="C31" s="347"/>
      <c r="D31" s="347"/>
      <c r="E31" s="347"/>
      <c r="F31" s="347"/>
      <c r="G31" s="347"/>
      <c r="H31" s="347"/>
      <c r="I31" s="347"/>
      <c r="J31" s="347"/>
      <c r="K31" s="347"/>
      <c r="L31" s="347"/>
      <c r="M31" s="347"/>
      <c r="N31" s="347"/>
      <c r="O31" s="347"/>
      <c r="P31" s="347"/>
      <c r="Q31" s="347"/>
      <c r="R31" s="347"/>
      <c r="S31" s="347"/>
      <c r="T31" s="347"/>
      <c r="U31" s="347"/>
      <c r="V31" s="347"/>
      <c r="W31" s="564"/>
      <c r="X31" s="564"/>
      <c r="Y31" s="564"/>
      <c r="Z31" s="564"/>
      <c r="AA31" s="564"/>
      <c r="AB31" s="564"/>
      <c r="AC31" s="564"/>
      <c r="AD31" s="564"/>
      <c r="AE31" s="564"/>
      <c r="AF31" s="564"/>
      <c r="AG31" s="564"/>
      <c r="AH31" s="564"/>
      <c r="AI31" s="564"/>
      <c r="AJ31" s="564"/>
      <c r="AK31" s="564"/>
      <c r="AL31" s="564"/>
      <c r="AM31" s="564"/>
      <c r="AN31" s="564"/>
      <c r="AO31" s="564"/>
      <c r="AP31" s="564"/>
      <c r="AQ31" s="564"/>
      <c r="AR31" s="564"/>
      <c r="AS31" s="564"/>
      <c r="AT31" s="564"/>
      <c r="AU31" s="564"/>
      <c r="AV31" s="564"/>
      <c r="AW31" s="564"/>
      <c r="AX31" s="564"/>
      <c r="AY31" s="564"/>
      <c r="AZ31" s="564"/>
      <c r="BA31" s="128"/>
      <c r="BD31" s="570"/>
      <c r="BE31" s="570"/>
      <c r="BF31" s="570"/>
      <c r="BG31" s="570"/>
      <c r="BH31" s="570"/>
      <c r="BI31" s="570"/>
      <c r="BJ31" s="570"/>
      <c r="BK31" s="570"/>
      <c r="BL31" s="570"/>
      <c r="BM31" s="570"/>
      <c r="BN31" s="570"/>
      <c r="BO31" s="570"/>
      <c r="BP31" s="570"/>
      <c r="BY31" s="104"/>
      <c r="BZ31" s="104"/>
      <c r="CA31" s="104"/>
    </row>
    <row r="32" spans="2:79" s="122" customFormat="1" ht="6.75" customHeight="1">
      <c r="B32" s="135"/>
      <c r="C32" s="134"/>
      <c r="D32" s="134"/>
      <c r="E32" s="134"/>
      <c r="F32" s="134"/>
      <c r="G32" s="134"/>
      <c r="H32" s="134"/>
      <c r="I32" s="134"/>
      <c r="J32" s="134"/>
      <c r="K32" s="134"/>
      <c r="L32" s="134"/>
      <c r="M32" s="131"/>
      <c r="N32" s="131"/>
      <c r="O32" s="131"/>
      <c r="P32" s="131"/>
      <c r="Q32" s="131"/>
      <c r="R32" s="131"/>
      <c r="S32" s="131"/>
      <c r="T32" s="131"/>
      <c r="U32" s="131"/>
      <c r="V32" s="131"/>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8"/>
      <c r="BY32" s="110"/>
      <c r="BZ32" s="104"/>
      <c r="CA32" s="104"/>
    </row>
    <row r="33" spans="2:79" s="122" customFormat="1" ht="9.9" customHeight="1">
      <c r="B33" s="135"/>
      <c r="C33" s="347" t="s">
        <v>496</v>
      </c>
      <c r="D33" s="347"/>
      <c r="E33" s="347"/>
      <c r="F33" s="347"/>
      <c r="G33" s="347"/>
      <c r="H33" s="347"/>
      <c r="I33" s="347"/>
      <c r="J33" s="347"/>
      <c r="K33" s="347"/>
      <c r="L33" s="347"/>
      <c r="M33" s="347"/>
      <c r="N33" s="347"/>
      <c r="O33" s="347"/>
      <c r="P33" s="347"/>
      <c r="Q33" s="347"/>
      <c r="R33" s="347"/>
      <c r="S33" s="347"/>
      <c r="T33" s="347"/>
      <c r="U33" s="347"/>
      <c r="V33" s="347"/>
      <c r="W33" s="555"/>
      <c r="X33" s="555"/>
      <c r="Y33" s="555"/>
      <c r="Z33" s="555"/>
      <c r="AA33" s="555"/>
      <c r="AB33" s="555"/>
      <c r="AC33" s="555"/>
      <c r="AD33" s="555"/>
      <c r="AE33" s="555"/>
      <c r="AF33" s="555"/>
      <c r="AG33" s="555"/>
      <c r="AH33" s="555"/>
      <c r="AI33" s="557"/>
      <c r="AJ33" s="557"/>
      <c r="AK33" s="557"/>
      <c r="AL33" s="557"/>
      <c r="AM33" s="557"/>
      <c r="AN33" s="557"/>
      <c r="AO33" s="557"/>
      <c r="AP33" s="557"/>
      <c r="AQ33" s="557"/>
      <c r="AR33" s="557"/>
      <c r="AS33" s="557"/>
      <c r="AT33" s="557"/>
      <c r="AU33" s="557"/>
      <c r="AV33" s="557"/>
      <c r="AW33" s="557"/>
      <c r="AX33" s="557"/>
      <c r="AY33" s="557"/>
      <c r="AZ33" s="557"/>
      <c r="BA33" s="137"/>
      <c r="BB33" s="138"/>
      <c r="BC33" s="138"/>
      <c r="BD33" s="139" t="s">
        <v>492</v>
      </c>
      <c r="BE33" s="138"/>
      <c r="BF33" s="138"/>
      <c r="BG33" s="138"/>
      <c r="BH33" s="138"/>
      <c r="BI33" s="138"/>
      <c r="BJ33" s="138"/>
      <c r="BY33" s="104"/>
      <c r="BZ33" s="104"/>
      <c r="CA33" s="104"/>
    </row>
    <row r="34" spans="2:79" s="122" customFormat="1" ht="9.9" customHeight="1">
      <c r="B34" s="135"/>
      <c r="C34" s="347"/>
      <c r="D34" s="347"/>
      <c r="E34" s="347"/>
      <c r="F34" s="347"/>
      <c r="G34" s="347"/>
      <c r="H34" s="347"/>
      <c r="I34" s="347"/>
      <c r="J34" s="347"/>
      <c r="K34" s="347"/>
      <c r="L34" s="347"/>
      <c r="M34" s="347"/>
      <c r="N34" s="347"/>
      <c r="O34" s="347"/>
      <c r="P34" s="347"/>
      <c r="Q34" s="347"/>
      <c r="R34" s="347"/>
      <c r="S34" s="347"/>
      <c r="T34" s="347"/>
      <c r="U34" s="347"/>
      <c r="V34" s="347"/>
      <c r="W34" s="556"/>
      <c r="X34" s="556"/>
      <c r="Y34" s="556"/>
      <c r="Z34" s="556"/>
      <c r="AA34" s="556"/>
      <c r="AB34" s="556"/>
      <c r="AC34" s="556"/>
      <c r="AD34" s="556"/>
      <c r="AE34" s="556"/>
      <c r="AF34" s="556"/>
      <c r="AG34" s="556"/>
      <c r="AH34" s="556"/>
      <c r="AI34" s="558"/>
      <c r="AJ34" s="558"/>
      <c r="AK34" s="558"/>
      <c r="AL34" s="558"/>
      <c r="AM34" s="558"/>
      <c r="AN34" s="558"/>
      <c r="AO34" s="558"/>
      <c r="AP34" s="558"/>
      <c r="AQ34" s="558"/>
      <c r="AR34" s="558"/>
      <c r="AS34" s="558"/>
      <c r="AT34" s="558"/>
      <c r="AU34" s="558"/>
      <c r="AV34" s="558"/>
      <c r="AW34" s="558"/>
      <c r="AX34" s="558"/>
      <c r="AY34" s="558"/>
      <c r="AZ34" s="558"/>
      <c r="BA34" s="140"/>
      <c r="BB34" s="138"/>
      <c r="BC34" s="138"/>
      <c r="BD34" s="139"/>
      <c r="BE34" s="138"/>
      <c r="BF34" s="138"/>
      <c r="BG34" s="138"/>
      <c r="BH34" s="138"/>
      <c r="BI34" s="138"/>
      <c r="BJ34" s="138"/>
      <c r="BY34" s="110"/>
      <c r="BZ34" s="104"/>
      <c r="CA34" s="104"/>
    </row>
    <row r="35" spans="2:79" s="122" customFormat="1" ht="6.75" customHeight="1">
      <c r="B35" s="135"/>
      <c r="C35" s="134"/>
      <c r="D35" s="134"/>
      <c r="E35" s="134"/>
      <c r="F35" s="134"/>
      <c r="G35" s="134"/>
      <c r="H35" s="134"/>
      <c r="I35" s="134"/>
      <c r="J35" s="134"/>
      <c r="K35" s="134"/>
      <c r="L35" s="134"/>
      <c r="M35" s="131"/>
      <c r="N35" s="131"/>
      <c r="O35" s="131"/>
      <c r="P35" s="131"/>
      <c r="Q35" s="131"/>
      <c r="R35" s="131"/>
      <c r="S35" s="131"/>
      <c r="T35" s="131"/>
      <c r="U35" s="131"/>
      <c r="V35" s="131"/>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8"/>
      <c r="BD35" s="139"/>
      <c r="BY35" s="104"/>
      <c r="BZ35" s="104"/>
      <c r="CA35" s="104"/>
    </row>
    <row r="36" spans="2:79" s="122" customFormat="1" ht="9.9" customHeight="1">
      <c r="B36" s="135"/>
      <c r="C36" s="347" t="s">
        <v>497</v>
      </c>
      <c r="D36" s="347"/>
      <c r="E36" s="347"/>
      <c r="F36" s="347"/>
      <c r="G36" s="347"/>
      <c r="H36" s="347"/>
      <c r="I36" s="347"/>
      <c r="J36" s="347"/>
      <c r="K36" s="347"/>
      <c r="L36" s="347"/>
      <c r="M36" s="347"/>
      <c r="N36" s="347"/>
      <c r="O36" s="347"/>
      <c r="P36" s="347"/>
      <c r="Q36" s="347"/>
      <c r="R36" s="347"/>
      <c r="S36" s="347"/>
      <c r="T36" s="347"/>
      <c r="U36" s="347"/>
      <c r="V36" s="347"/>
      <c r="W36" s="555"/>
      <c r="X36" s="555"/>
      <c r="Y36" s="555"/>
      <c r="Z36" s="555"/>
      <c r="AA36" s="555"/>
      <c r="AB36" s="555"/>
      <c r="AC36" s="555"/>
      <c r="AD36" s="555"/>
      <c r="AE36" s="555"/>
      <c r="AF36" s="555"/>
      <c r="AG36" s="555"/>
      <c r="AH36" s="555"/>
      <c r="AI36" s="555"/>
      <c r="AJ36" s="555"/>
      <c r="AK36" s="555"/>
      <c r="AL36" s="555"/>
      <c r="AM36" s="555"/>
      <c r="AN36" s="555"/>
      <c r="AO36" s="555"/>
      <c r="AP36" s="555"/>
      <c r="AQ36" s="555"/>
      <c r="AR36" s="555"/>
      <c r="AS36" s="555"/>
      <c r="AT36" s="555"/>
      <c r="AU36" s="555"/>
      <c r="AV36" s="555"/>
      <c r="AW36" s="555"/>
      <c r="AX36" s="555"/>
      <c r="AY36" s="555"/>
      <c r="AZ36" s="555"/>
      <c r="BA36" s="128"/>
      <c r="BD36" s="139"/>
      <c r="BY36" s="110"/>
      <c r="BZ36" s="104"/>
      <c r="CA36" s="104"/>
    </row>
    <row r="37" spans="2:79" s="122" customFormat="1" ht="9.9" customHeight="1">
      <c r="B37" s="135"/>
      <c r="C37" s="347"/>
      <c r="D37" s="347"/>
      <c r="E37" s="347"/>
      <c r="F37" s="347"/>
      <c r="G37" s="347"/>
      <c r="H37" s="347"/>
      <c r="I37" s="347"/>
      <c r="J37" s="347"/>
      <c r="K37" s="347"/>
      <c r="L37" s="347"/>
      <c r="M37" s="347"/>
      <c r="N37" s="347"/>
      <c r="O37" s="347"/>
      <c r="P37" s="347"/>
      <c r="Q37" s="347"/>
      <c r="R37" s="347"/>
      <c r="S37" s="347"/>
      <c r="T37" s="347"/>
      <c r="U37" s="347"/>
      <c r="V37" s="347"/>
      <c r="W37" s="556"/>
      <c r="X37" s="556"/>
      <c r="Y37" s="556"/>
      <c r="Z37" s="556"/>
      <c r="AA37" s="556"/>
      <c r="AB37" s="556"/>
      <c r="AC37" s="556"/>
      <c r="AD37" s="556"/>
      <c r="AE37" s="556"/>
      <c r="AF37" s="556"/>
      <c r="AG37" s="556"/>
      <c r="AH37" s="556"/>
      <c r="AI37" s="556"/>
      <c r="AJ37" s="556"/>
      <c r="AK37" s="556"/>
      <c r="AL37" s="556"/>
      <c r="AM37" s="556"/>
      <c r="AN37" s="556"/>
      <c r="AO37" s="556"/>
      <c r="AP37" s="556"/>
      <c r="AQ37" s="556"/>
      <c r="AR37" s="556"/>
      <c r="AS37" s="556"/>
      <c r="AT37" s="556"/>
      <c r="AU37" s="556"/>
      <c r="AV37" s="556"/>
      <c r="AW37" s="556"/>
      <c r="AX37" s="556"/>
      <c r="AY37" s="556"/>
      <c r="AZ37" s="556"/>
      <c r="BA37" s="128"/>
      <c r="BD37" s="139"/>
      <c r="BY37" s="104"/>
      <c r="BZ37" s="104"/>
      <c r="CA37" s="104"/>
    </row>
    <row r="38" spans="2:79" s="122" customFormat="1" ht="5.25" customHeight="1">
      <c r="B38" s="135"/>
      <c r="C38" s="134"/>
      <c r="D38" s="134"/>
      <c r="E38" s="134"/>
      <c r="F38" s="134"/>
      <c r="G38" s="134"/>
      <c r="H38" s="134"/>
      <c r="I38" s="134"/>
      <c r="J38" s="134"/>
      <c r="K38" s="134"/>
      <c r="L38" s="134"/>
      <c r="M38" s="131"/>
      <c r="N38" s="131"/>
      <c r="O38" s="131"/>
      <c r="P38" s="131"/>
      <c r="Q38" s="131"/>
      <c r="R38" s="131"/>
      <c r="S38" s="131"/>
      <c r="T38" s="131"/>
      <c r="U38" s="131"/>
      <c r="V38" s="131"/>
      <c r="W38" s="127"/>
      <c r="X38" s="127"/>
      <c r="Y38" s="127"/>
      <c r="Z38" s="127"/>
      <c r="AA38" s="127"/>
      <c r="AB38" s="127"/>
      <c r="AC38" s="23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8"/>
      <c r="BY38" s="110"/>
      <c r="BZ38" s="104"/>
      <c r="CA38" s="104"/>
    </row>
    <row r="39" spans="2:79" s="122" customFormat="1" ht="9.9" customHeight="1">
      <c r="B39" s="135"/>
      <c r="C39" s="347" t="s">
        <v>499</v>
      </c>
      <c r="D39" s="347"/>
      <c r="E39" s="347"/>
      <c r="F39" s="347"/>
      <c r="G39" s="347"/>
      <c r="H39" s="347"/>
      <c r="I39" s="347"/>
      <c r="J39" s="347"/>
      <c r="K39" s="347"/>
      <c r="L39" s="347"/>
      <c r="M39" s="347"/>
      <c r="N39" s="347"/>
      <c r="O39" s="347"/>
      <c r="P39" s="347"/>
      <c r="Q39" s="347"/>
      <c r="R39" s="347"/>
      <c r="S39" s="347"/>
      <c r="T39" s="347"/>
      <c r="U39" s="347"/>
      <c r="V39" s="347"/>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555"/>
      <c r="AV39" s="555"/>
      <c r="AW39" s="555"/>
      <c r="AX39" s="555"/>
      <c r="AY39" s="555"/>
      <c r="AZ39" s="555"/>
      <c r="BA39" s="141"/>
      <c r="BY39" s="104"/>
      <c r="BZ39" s="104"/>
      <c r="CA39" s="104"/>
    </row>
    <row r="40" spans="2:79" s="122" customFormat="1" ht="9.9" customHeight="1">
      <c r="B40" s="135"/>
      <c r="C40" s="347"/>
      <c r="D40" s="347"/>
      <c r="E40" s="347"/>
      <c r="F40" s="347"/>
      <c r="G40" s="347"/>
      <c r="H40" s="347"/>
      <c r="I40" s="347"/>
      <c r="J40" s="347"/>
      <c r="K40" s="347"/>
      <c r="L40" s="347"/>
      <c r="M40" s="347"/>
      <c r="N40" s="347"/>
      <c r="O40" s="347"/>
      <c r="P40" s="347"/>
      <c r="Q40" s="347"/>
      <c r="R40" s="347"/>
      <c r="S40" s="347"/>
      <c r="T40" s="347"/>
      <c r="U40" s="347"/>
      <c r="V40" s="347"/>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6"/>
      <c r="AS40" s="556"/>
      <c r="AT40" s="556"/>
      <c r="AU40" s="556"/>
      <c r="AV40" s="556"/>
      <c r="AW40" s="556"/>
      <c r="AX40" s="556"/>
      <c r="AY40" s="556"/>
      <c r="AZ40" s="556"/>
      <c r="BA40" s="141"/>
      <c r="BY40" s="110"/>
      <c r="BZ40" s="104"/>
      <c r="CA40" s="104"/>
    </row>
    <row r="41" spans="2:79" s="122" customFormat="1" ht="5.25" customHeight="1">
      <c r="B41" s="135"/>
      <c r="C41" s="134"/>
      <c r="D41" s="134"/>
      <c r="E41" s="134"/>
      <c r="F41" s="134"/>
      <c r="G41" s="134"/>
      <c r="H41" s="134"/>
      <c r="I41" s="134"/>
      <c r="J41" s="134"/>
      <c r="K41" s="134"/>
      <c r="L41" s="134"/>
      <c r="M41" s="134"/>
      <c r="N41" s="134"/>
      <c r="O41" s="134"/>
      <c r="P41" s="134"/>
      <c r="Q41" s="134"/>
      <c r="R41" s="134"/>
      <c r="S41" s="134"/>
      <c r="T41" s="134"/>
      <c r="U41" s="134"/>
      <c r="V41" s="134"/>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1"/>
      <c r="BY41" s="110"/>
      <c r="BZ41" s="104"/>
      <c r="CA41" s="104"/>
    </row>
    <row r="42" spans="2:79" s="122" customFormat="1" ht="9.9" customHeight="1">
      <c r="B42" s="135"/>
      <c r="C42" s="347" t="s">
        <v>500</v>
      </c>
      <c r="D42" s="347"/>
      <c r="E42" s="347"/>
      <c r="F42" s="347"/>
      <c r="G42" s="347"/>
      <c r="H42" s="347"/>
      <c r="I42" s="347"/>
      <c r="J42" s="347"/>
      <c r="K42" s="347"/>
      <c r="L42" s="347"/>
      <c r="M42" s="347"/>
      <c r="N42" s="347"/>
      <c r="O42" s="347"/>
      <c r="P42" s="347"/>
      <c r="Q42" s="347"/>
      <c r="R42" s="347"/>
      <c r="S42" s="347"/>
      <c r="T42" s="347"/>
      <c r="U42" s="347"/>
      <c r="V42" s="347"/>
      <c r="W42" s="555" t="s">
        <v>31</v>
      </c>
      <c r="X42" s="555"/>
      <c r="Y42" s="555"/>
      <c r="Z42" s="555"/>
      <c r="AA42" s="138"/>
      <c r="AB42" s="557"/>
      <c r="AC42" s="557"/>
      <c r="AD42" s="557"/>
      <c r="AE42" s="557"/>
      <c r="AF42" s="557"/>
      <c r="AG42" s="557"/>
      <c r="AH42" s="557"/>
      <c r="AI42" s="557"/>
      <c r="AJ42" s="557"/>
      <c r="AK42" s="557"/>
      <c r="AL42" s="557"/>
      <c r="AM42" s="557"/>
      <c r="AN42" s="557"/>
      <c r="AO42" s="557"/>
      <c r="AP42" s="557"/>
      <c r="AQ42" s="557"/>
      <c r="AR42" s="557"/>
      <c r="AS42" s="557"/>
      <c r="AT42" s="557"/>
      <c r="AU42" s="557"/>
      <c r="AV42" s="557"/>
      <c r="AW42" s="557"/>
      <c r="AX42" s="557"/>
      <c r="AY42" s="557"/>
      <c r="AZ42" s="557"/>
      <c r="BA42" s="143"/>
      <c r="BY42" s="104"/>
      <c r="BZ42" s="104"/>
      <c r="CA42" s="104"/>
    </row>
    <row r="43" spans="2:79" s="122" customFormat="1" ht="9.9" customHeight="1">
      <c r="B43" s="135"/>
      <c r="C43" s="347"/>
      <c r="D43" s="347"/>
      <c r="E43" s="347"/>
      <c r="F43" s="347"/>
      <c r="G43" s="347"/>
      <c r="H43" s="347"/>
      <c r="I43" s="347"/>
      <c r="J43" s="347"/>
      <c r="K43" s="347"/>
      <c r="L43" s="347"/>
      <c r="M43" s="347"/>
      <c r="N43" s="347"/>
      <c r="O43" s="347"/>
      <c r="P43" s="347"/>
      <c r="Q43" s="347"/>
      <c r="R43" s="347"/>
      <c r="S43" s="347"/>
      <c r="T43" s="347"/>
      <c r="U43" s="347"/>
      <c r="V43" s="347"/>
      <c r="W43" s="556"/>
      <c r="X43" s="556"/>
      <c r="Y43" s="556"/>
      <c r="Z43" s="556"/>
      <c r="AA43" s="144"/>
      <c r="AB43" s="558"/>
      <c r="AC43" s="558"/>
      <c r="AD43" s="558"/>
      <c r="AE43" s="558"/>
      <c r="AF43" s="558"/>
      <c r="AG43" s="558"/>
      <c r="AH43" s="558"/>
      <c r="AI43" s="558"/>
      <c r="AJ43" s="558"/>
      <c r="AK43" s="558"/>
      <c r="AL43" s="558"/>
      <c r="AM43" s="558"/>
      <c r="AN43" s="558"/>
      <c r="AO43" s="558"/>
      <c r="AP43" s="558"/>
      <c r="AQ43" s="558"/>
      <c r="AR43" s="558"/>
      <c r="AS43" s="558"/>
      <c r="AT43" s="558"/>
      <c r="AU43" s="558"/>
      <c r="AV43" s="558"/>
      <c r="AW43" s="558"/>
      <c r="AX43" s="558"/>
      <c r="AY43" s="558"/>
      <c r="AZ43" s="558"/>
      <c r="BA43" s="143"/>
      <c r="BY43" s="110"/>
      <c r="BZ43" s="104"/>
      <c r="CA43" s="104"/>
    </row>
    <row r="44" spans="2:79" s="122" customFormat="1" ht="6" customHeight="1" thickBot="1">
      <c r="B44" s="145"/>
      <c r="C44" s="146"/>
      <c r="D44" s="146"/>
      <c r="E44" s="146"/>
      <c r="F44" s="146"/>
      <c r="G44" s="146"/>
      <c r="H44" s="146"/>
      <c r="I44" s="146"/>
      <c r="J44" s="146"/>
      <c r="K44" s="146"/>
      <c r="L44" s="146"/>
      <c r="M44" s="146"/>
      <c r="N44" s="146"/>
      <c r="O44" s="146"/>
      <c r="P44" s="146"/>
      <c r="Q44" s="146"/>
      <c r="R44" s="146"/>
      <c r="S44" s="146"/>
      <c r="T44" s="146"/>
      <c r="U44" s="146"/>
      <c r="V44" s="146"/>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8"/>
      <c r="BY44" s="104"/>
      <c r="BZ44" s="104"/>
      <c r="CA44" s="104"/>
    </row>
    <row r="45" spans="2:79" ht="11.25" customHeight="1">
      <c r="B45" s="149"/>
      <c r="C45" s="149"/>
      <c r="D45" s="149"/>
      <c r="E45" s="149"/>
      <c r="F45" s="149"/>
      <c r="G45" s="149"/>
      <c r="H45" s="149"/>
      <c r="I45" s="149"/>
      <c r="J45" s="149"/>
      <c r="K45" s="149"/>
      <c r="L45" s="149"/>
      <c r="M45" s="149"/>
      <c r="N45" s="149"/>
      <c r="O45" s="149"/>
      <c r="P45" s="149"/>
      <c r="Q45" s="149"/>
      <c r="R45" s="149"/>
      <c r="S45" s="149"/>
      <c r="T45" s="150"/>
      <c r="U45" s="150"/>
      <c r="V45" s="151"/>
      <c r="W45" s="151"/>
      <c r="X45" s="151"/>
      <c r="Y45" s="151"/>
      <c r="Z45" s="151"/>
      <c r="AA45" s="151"/>
      <c r="AB45" s="150"/>
      <c r="AC45" s="150"/>
      <c r="AD45" s="151"/>
      <c r="AE45" s="151"/>
      <c r="AF45" s="151"/>
      <c r="AG45" s="151"/>
      <c r="AH45" s="151"/>
      <c r="AI45" s="151"/>
      <c r="AJ45" s="151"/>
      <c r="BY45" s="110"/>
      <c r="BZ45" s="104"/>
      <c r="CA45" s="104"/>
    </row>
    <row r="46" spans="2:79" ht="11.25" customHeight="1">
      <c r="B46" s="360" t="s">
        <v>511</v>
      </c>
      <c r="C46" s="360"/>
      <c r="D46" s="360"/>
      <c r="E46" s="360"/>
      <c r="F46" s="360"/>
      <c r="G46" s="360"/>
      <c r="H46" s="360"/>
      <c r="I46" s="360"/>
      <c r="J46" s="361"/>
      <c r="K46" s="362" t="s">
        <v>508</v>
      </c>
      <c r="L46" s="362"/>
      <c r="M46" s="363" t="s">
        <v>506</v>
      </c>
      <c r="N46" s="363"/>
      <c r="O46" s="363"/>
      <c r="P46" s="363"/>
      <c r="Q46" s="363"/>
      <c r="R46" s="363"/>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54"/>
      <c r="AP46" s="554"/>
      <c r="BY46" s="110"/>
      <c r="BZ46" s="104"/>
      <c r="CA46" s="104"/>
    </row>
    <row r="47" spans="2:79" ht="11.25" customHeight="1">
      <c r="B47" s="360"/>
      <c r="C47" s="360"/>
      <c r="D47" s="360"/>
      <c r="E47" s="360"/>
      <c r="F47" s="360"/>
      <c r="G47" s="360"/>
      <c r="H47" s="360"/>
      <c r="I47" s="360"/>
      <c r="J47" s="361"/>
      <c r="K47" s="362"/>
      <c r="L47" s="362"/>
      <c r="M47" s="363"/>
      <c r="N47" s="363"/>
      <c r="O47" s="363"/>
      <c r="P47" s="363"/>
      <c r="Q47" s="363"/>
      <c r="R47" s="363"/>
      <c r="S47" s="554"/>
      <c r="T47" s="554"/>
      <c r="U47" s="554"/>
      <c r="V47" s="554"/>
      <c r="W47" s="554"/>
      <c r="X47" s="554"/>
      <c r="Y47" s="554"/>
      <c r="Z47" s="554"/>
      <c r="AA47" s="554"/>
      <c r="AB47" s="554"/>
      <c r="AC47" s="554"/>
      <c r="AD47" s="554"/>
      <c r="AE47" s="554"/>
      <c r="AF47" s="554"/>
      <c r="AG47" s="554"/>
      <c r="AH47" s="554"/>
      <c r="AI47" s="554"/>
      <c r="AJ47" s="554"/>
      <c r="AK47" s="554"/>
      <c r="AL47" s="554"/>
      <c r="AM47" s="554"/>
      <c r="AN47" s="554"/>
      <c r="AO47" s="554"/>
      <c r="AP47" s="554"/>
      <c r="BY47" s="110"/>
      <c r="BZ47" s="104"/>
      <c r="CA47" s="104"/>
    </row>
    <row r="48" spans="2:79" ht="11.25" customHeight="1">
      <c r="B48" s="149"/>
      <c r="C48" s="149"/>
      <c r="D48" s="149"/>
      <c r="E48" s="149"/>
      <c r="F48" s="149"/>
      <c r="G48" s="149"/>
      <c r="H48" s="149"/>
      <c r="I48" s="149"/>
      <c r="J48" s="149"/>
      <c r="K48" s="362" t="s">
        <v>509</v>
      </c>
      <c r="L48" s="362"/>
      <c r="M48" s="363" t="s">
        <v>507</v>
      </c>
      <c r="N48" s="363"/>
      <c r="O48" s="363"/>
      <c r="P48" s="363"/>
      <c r="Q48" s="363"/>
      <c r="R48" s="363"/>
      <c r="S48" s="554"/>
      <c r="T48" s="554"/>
      <c r="U48" s="554"/>
      <c r="V48" s="554"/>
      <c r="W48" s="554"/>
      <c r="X48" s="554"/>
      <c r="Y48" s="554"/>
      <c r="Z48" s="554"/>
      <c r="AA48" s="554"/>
      <c r="AB48" s="554"/>
      <c r="AC48" s="554"/>
      <c r="AD48" s="554"/>
      <c r="AE48" s="554"/>
      <c r="AF48" s="554"/>
      <c r="AG48" s="554"/>
      <c r="AH48" s="554"/>
      <c r="AI48" s="554"/>
      <c r="AJ48" s="554"/>
      <c r="AK48" s="554"/>
      <c r="AL48" s="554"/>
      <c r="AM48" s="554"/>
      <c r="AN48" s="554"/>
      <c r="AO48" s="554"/>
      <c r="AP48" s="554"/>
      <c r="BY48" s="110"/>
      <c r="BZ48" s="104"/>
      <c r="CA48" s="104"/>
    </row>
    <row r="49" spans="1:142" ht="11.25" customHeight="1">
      <c r="B49" s="149"/>
      <c r="C49" s="149"/>
      <c r="D49" s="149"/>
      <c r="E49" s="149"/>
      <c r="F49" s="149"/>
      <c r="G49" s="149"/>
      <c r="H49" s="149"/>
      <c r="I49" s="149"/>
      <c r="J49" s="149"/>
      <c r="K49" s="362"/>
      <c r="L49" s="362"/>
      <c r="M49" s="363"/>
      <c r="N49" s="363"/>
      <c r="O49" s="363"/>
      <c r="P49" s="363"/>
      <c r="Q49" s="363"/>
      <c r="R49" s="363"/>
      <c r="S49" s="554"/>
      <c r="T49" s="554"/>
      <c r="U49" s="554"/>
      <c r="V49" s="554"/>
      <c r="W49" s="554"/>
      <c r="X49" s="554"/>
      <c r="Y49" s="554"/>
      <c r="Z49" s="554"/>
      <c r="AA49" s="554"/>
      <c r="AB49" s="554"/>
      <c r="AC49" s="554"/>
      <c r="AD49" s="554"/>
      <c r="AE49" s="554"/>
      <c r="AF49" s="554"/>
      <c r="AG49" s="554"/>
      <c r="AH49" s="554"/>
      <c r="AI49" s="554"/>
      <c r="AJ49" s="554"/>
      <c r="AK49" s="554"/>
      <c r="AL49" s="554"/>
      <c r="AM49" s="554"/>
      <c r="AN49" s="554"/>
      <c r="AO49" s="554"/>
      <c r="AP49" s="554"/>
      <c r="BY49" s="110"/>
      <c r="BZ49" s="104"/>
      <c r="CA49" s="104"/>
    </row>
    <row r="50" spans="1:142" ht="11.25" customHeight="1">
      <c r="B50" s="149"/>
      <c r="C50" s="149"/>
      <c r="D50" s="149"/>
      <c r="E50" s="149"/>
      <c r="F50" s="149"/>
      <c r="G50" s="149"/>
      <c r="H50" s="149"/>
      <c r="I50" s="149"/>
      <c r="J50" s="149"/>
      <c r="K50" s="362" t="s">
        <v>510</v>
      </c>
      <c r="L50" s="362"/>
      <c r="M50" s="363" t="s">
        <v>516</v>
      </c>
      <c r="N50" s="363"/>
      <c r="O50" s="363"/>
      <c r="P50" s="363"/>
      <c r="Q50" s="363"/>
      <c r="R50" s="363"/>
      <c r="S50" s="554"/>
      <c r="T50" s="554"/>
      <c r="U50" s="554"/>
      <c r="V50" s="554"/>
      <c r="W50" s="554"/>
      <c r="X50" s="554"/>
      <c r="Y50" s="554"/>
      <c r="Z50" s="554"/>
      <c r="AA50" s="554"/>
      <c r="AB50" s="554"/>
      <c r="AC50" s="554"/>
      <c r="AD50" s="554"/>
      <c r="AE50" s="554"/>
      <c r="AF50" s="554"/>
      <c r="AG50" s="554"/>
      <c r="AH50" s="554"/>
      <c r="AI50" s="554"/>
      <c r="AJ50" s="554"/>
      <c r="AK50" s="554"/>
      <c r="AL50" s="554"/>
      <c r="AM50" s="554"/>
      <c r="AN50" s="554"/>
      <c r="AO50" s="554"/>
      <c r="AP50" s="554"/>
      <c r="BY50" s="110"/>
      <c r="BZ50" s="104"/>
      <c r="CA50" s="104"/>
    </row>
    <row r="51" spans="1:142" ht="11.25" customHeight="1">
      <c r="B51" s="149"/>
      <c r="C51" s="149"/>
      <c r="D51" s="149"/>
      <c r="E51" s="149"/>
      <c r="F51" s="149"/>
      <c r="G51" s="149"/>
      <c r="H51" s="149"/>
      <c r="I51" s="149"/>
      <c r="J51" s="149"/>
      <c r="K51" s="362"/>
      <c r="L51" s="362"/>
      <c r="M51" s="363"/>
      <c r="N51" s="363"/>
      <c r="O51" s="363"/>
      <c r="P51" s="363"/>
      <c r="Q51" s="363"/>
      <c r="R51" s="363"/>
      <c r="S51" s="554"/>
      <c r="T51" s="554"/>
      <c r="U51" s="554"/>
      <c r="V51" s="554"/>
      <c r="W51" s="554"/>
      <c r="X51" s="554"/>
      <c r="Y51" s="554"/>
      <c r="Z51" s="554"/>
      <c r="AA51" s="554"/>
      <c r="AB51" s="554"/>
      <c r="AC51" s="554"/>
      <c r="AD51" s="554"/>
      <c r="AE51" s="554"/>
      <c r="AF51" s="554"/>
      <c r="AG51" s="554"/>
      <c r="AH51" s="554"/>
      <c r="AI51" s="554"/>
      <c r="AJ51" s="554"/>
      <c r="AK51" s="554"/>
      <c r="AL51" s="554"/>
      <c r="AM51" s="554"/>
      <c r="AN51" s="554"/>
      <c r="AO51" s="554"/>
      <c r="AP51" s="554"/>
      <c r="BY51" s="110"/>
      <c r="BZ51" s="104"/>
      <c r="CA51" s="104"/>
    </row>
    <row r="52" spans="1:142" ht="11.25" customHeight="1">
      <c r="B52" s="149"/>
      <c r="C52" s="149"/>
      <c r="D52" s="149"/>
      <c r="E52" s="149"/>
      <c r="F52" s="149"/>
      <c r="G52" s="149"/>
      <c r="H52" s="149"/>
      <c r="I52" s="149"/>
      <c r="J52" s="149"/>
      <c r="K52" s="362" t="s">
        <v>512</v>
      </c>
      <c r="L52" s="362"/>
      <c r="M52" s="363" t="s">
        <v>505</v>
      </c>
      <c r="N52" s="363"/>
      <c r="O52" s="363"/>
      <c r="P52" s="363"/>
      <c r="Q52" s="363"/>
      <c r="R52" s="363"/>
      <c r="S52" s="554"/>
      <c r="T52" s="554"/>
      <c r="U52" s="554"/>
      <c r="V52" s="554"/>
      <c r="W52" s="554"/>
      <c r="X52" s="554"/>
      <c r="Y52" s="554"/>
      <c r="Z52" s="554"/>
      <c r="AA52" s="554"/>
      <c r="AB52" s="554"/>
      <c r="AC52" s="554"/>
      <c r="AD52" s="554"/>
      <c r="AE52" s="554"/>
      <c r="AF52" s="554"/>
      <c r="AG52" s="554"/>
      <c r="AH52" s="554"/>
      <c r="AI52" s="554"/>
      <c r="AJ52" s="554"/>
      <c r="AK52" s="554"/>
      <c r="AL52" s="554"/>
      <c r="AM52" s="554"/>
      <c r="AN52" s="554"/>
      <c r="AO52" s="554"/>
      <c r="AP52" s="554"/>
      <c r="BY52" s="110"/>
      <c r="BZ52" s="104"/>
      <c r="CA52" s="104"/>
    </row>
    <row r="53" spans="1:142" ht="11.25" customHeight="1">
      <c r="B53" s="149"/>
      <c r="C53" s="149"/>
      <c r="D53" s="149"/>
      <c r="E53" s="149"/>
      <c r="F53" s="149"/>
      <c r="G53" s="149"/>
      <c r="H53" s="149"/>
      <c r="I53" s="149"/>
      <c r="J53" s="149"/>
      <c r="K53" s="362"/>
      <c r="L53" s="362"/>
      <c r="M53" s="363"/>
      <c r="N53" s="363"/>
      <c r="O53" s="363"/>
      <c r="P53" s="363"/>
      <c r="Q53" s="363"/>
      <c r="R53" s="363"/>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c r="BY53" s="110"/>
      <c r="BZ53" s="104"/>
      <c r="CA53" s="104"/>
    </row>
    <row r="54" spans="1:142" ht="11.25" customHeight="1">
      <c r="C54" s="149"/>
      <c r="D54" s="149"/>
      <c r="E54" s="149"/>
      <c r="F54" s="149"/>
      <c r="G54" s="149"/>
      <c r="H54" s="149"/>
      <c r="I54" s="149"/>
      <c r="J54" s="149"/>
      <c r="K54" s="149"/>
      <c r="L54" s="149"/>
      <c r="M54" s="149"/>
      <c r="N54" s="149"/>
      <c r="O54" s="149"/>
      <c r="P54" s="149"/>
      <c r="Q54" s="149"/>
      <c r="R54" s="149"/>
      <c r="S54" s="149"/>
      <c r="T54" s="149"/>
      <c r="AT54" s="152"/>
      <c r="AU54" s="152"/>
      <c r="AV54" s="152"/>
      <c r="AW54" s="152"/>
      <c r="AX54" s="152"/>
      <c r="AY54" s="152"/>
      <c r="AZ54" s="152"/>
      <c r="BA54" s="152"/>
      <c r="BY54" s="110"/>
      <c r="BZ54" s="104"/>
      <c r="CA54" s="104"/>
    </row>
    <row r="55" spans="1:142" ht="11.25" customHeight="1">
      <c r="A55" s="153"/>
      <c r="B55" s="154"/>
      <c r="C55" s="154"/>
      <c r="D55" s="154"/>
      <c r="E55" s="154"/>
      <c r="F55" s="154"/>
      <c r="G55" s="154"/>
      <c r="H55" s="155"/>
      <c r="I55" s="155"/>
      <c r="J55" s="155"/>
      <c r="K55" s="155"/>
      <c r="L55" s="155"/>
      <c r="M55" s="155"/>
      <c r="N55" s="155"/>
      <c r="O55" s="155"/>
      <c r="P55" s="155"/>
      <c r="Q55" s="155"/>
      <c r="R55" s="155"/>
      <c r="S55" s="155"/>
      <c r="T55" s="155"/>
      <c r="U55" s="365" t="s">
        <v>217</v>
      </c>
      <c r="V55" s="365"/>
      <c r="W55" s="365"/>
      <c r="X55" s="365"/>
      <c r="Y55" s="365"/>
      <c r="Z55" s="365"/>
      <c r="AA55" s="365"/>
      <c r="AB55" s="365"/>
      <c r="AC55" s="365"/>
      <c r="AD55" s="365"/>
      <c r="AE55" s="365"/>
      <c r="AF55" s="365"/>
      <c r="AG55" s="365"/>
      <c r="AH55" s="365"/>
      <c r="AI55" s="365"/>
      <c r="AJ55" s="365"/>
      <c r="AK55" s="365"/>
      <c r="AL55" s="365"/>
      <c r="AM55" s="365"/>
      <c r="AN55" s="365"/>
      <c r="AO55" s="155"/>
      <c r="AP55" s="155"/>
      <c r="AQ55" s="155"/>
      <c r="AR55" s="155"/>
      <c r="AS55" s="155"/>
      <c r="AT55" s="156"/>
      <c r="AU55" s="156"/>
      <c r="AV55" s="157"/>
      <c r="AW55" s="157"/>
      <c r="AX55" s="157"/>
      <c r="AY55" s="157"/>
      <c r="AZ55" s="157"/>
      <c r="BA55" s="158"/>
      <c r="BB55" s="158"/>
      <c r="BY55" s="110"/>
      <c r="BZ55" s="104"/>
      <c r="CA55" s="104"/>
    </row>
    <row r="56" spans="1:142" ht="11.25" customHeight="1" thickBot="1">
      <c r="A56" s="153"/>
      <c r="B56" s="553">
        <v>0</v>
      </c>
      <c r="C56" s="553"/>
      <c r="D56" s="553"/>
      <c r="E56" s="553"/>
      <c r="F56" s="553"/>
      <c r="G56" s="553"/>
      <c r="H56" s="368" t="str">
        <f>IF(B56&lt;&gt;0,"()内の金額は減免前の金額です","")</f>
        <v/>
      </c>
      <c r="I56" s="368"/>
      <c r="J56" s="368"/>
      <c r="K56" s="368"/>
      <c r="L56" s="368"/>
      <c r="M56" s="368"/>
      <c r="N56" s="368"/>
      <c r="O56" s="368"/>
      <c r="P56" s="368"/>
      <c r="Q56" s="368"/>
      <c r="R56" s="368"/>
      <c r="S56" s="368"/>
      <c r="T56" s="368"/>
      <c r="U56" s="366"/>
      <c r="V56" s="366"/>
      <c r="W56" s="366"/>
      <c r="X56" s="366"/>
      <c r="Y56" s="366"/>
      <c r="Z56" s="366"/>
      <c r="AA56" s="366"/>
      <c r="AB56" s="366"/>
      <c r="AC56" s="366"/>
      <c r="AD56" s="366"/>
      <c r="AE56" s="366"/>
      <c r="AF56" s="366"/>
      <c r="AG56" s="366"/>
      <c r="AH56" s="366"/>
      <c r="AI56" s="366"/>
      <c r="AJ56" s="366"/>
      <c r="AK56" s="366"/>
      <c r="AL56" s="366"/>
      <c r="AM56" s="366"/>
      <c r="AN56" s="366"/>
      <c r="AO56" s="160"/>
      <c r="AP56" s="160"/>
      <c r="AQ56" s="160"/>
      <c r="AR56" s="160"/>
      <c r="AS56" s="160"/>
      <c r="AT56" s="160"/>
      <c r="AU56" s="160"/>
      <c r="AV56" s="157"/>
      <c r="AW56" s="157"/>
      <c r="AX56" s="157"/>
      <c r="AY56" s="157"/>
      <c r="AZ56" s="157"/>
      <c r="BA56" s="158"/>
      <c r="BB56" s="158"/>
      <c r="BY56" s="110"/>
      <c r="BZ56" s="104"/>
      <c r="CA56" s="104"/>
    </row>
    <row r="57" spans="1:142" s="110" customFormat="1" ht="11.25" customHeight="1">
      <c r="B57" s="421" t="s">
        <v>629</v>
      </c>
      <c r="C57" s="421"/>
      <c r="D57" s="421"/>
      <c r="E57" s="421"/>
      <c r="F57" s="421"/>
      <c r="G57" s="421"/>
      <c r="H57" s="421" t="s">
        <v>630</v>
      </c>
      <c r="I57" s="421"/>
      <c r="J57" s="421"/>
      <c r="K57" s="421"/>
      <c r="L57" s="421"/>
      <c r="M57" s="421"/>
      <c r="N57" s="421"/>
      <c r="O57" s="421"/>
      <c r="P57" s="421"/>
      <c r="Q57" s="421"/>
      <c r="R57" s="421"/>
      <c r="S57" s="421"/>
      <c r="T57" s="421"/>
      <c r="U57" s="421"/>
      <c r="V57" s="421"/>
      <c r="W57" s="421"/>
      <c r="X57" s="421" t="s">
        <v>631</v>
      </c>
      <c r="Y57" s="421"/>
      <c r="Z57" s="421"/>
      <c r="AA57" s="421"/>
      <c r="AB57" s="421"/>
      <c r="AC57" s="421"/>
      <c r="AD57" s="421"/>
      <c r="AE57" s="410" t="s">
        <v>203</v>
      </c>
      <c r="AF57" s="411"/>
      <c r="AG57" s="411"/>
      <c r="AH57" s="411"/>
      <c r="AI57" s="412"/>
      <c r="AJ57" s="410" t="s">
        <v>632</v>
      </c>
      <c r="AK57" s="411"/>
      <c r="AL57" s="411"/>
      <c r="AM57" s="411"/>
      <c r="AN57" s="412"/>
      <c r="AO57" s="421" t="s">
        <v>633</v>
      </c>
      <c r="AP57" s="421"/>
      <c r="AQ57" s="421"/>
      <c r="AR57" s="421"/>
      <c r="AS57" s="421"/>
      <c r="AT57" s="421"/>
      <c r="AU57" s="421"/>
      <c r="AV57" s="410" t="s">
        <v>634</v>
      </c>
      <c r="AW57" s="411"/>
      <c r="AX57" s="411"/>
      <c r="AY57" s="411"/>
      <c r="AZ57" s="411"/>
      <c r="BA57" s="412"/>
      <c r="BB57" s="416"/>
      <c r="BE57" s="161"/>
      <c r="BP57" s="417" t="s">
        <v>197</v>
      </c>
      <c r="BQ57" s="419" t="s">
        <v>204</v>
      </c>
      <c r="BR57" s="370" t="s">
        <v>205</v>
      </c>
      <c r="BS57" s="372" t="s">
        <v>206</v>
      </c>
      <c r="BT57" s="370" t="s">
        <v>207</v>
      </c>
      <c r="BU57" s="372" t="s">
        <v>211</v>
      </c>
      <c r="BV57" s="374" t="s">
        <v>203</v>
      </c>
      <c r="BZ57" s="104"/>
      <c r="CA57" s="104"/>
    </row>
    <row r="58" spans="1:142" s="110" customFormat="1" ht="11.25" customHeight="1" thickBot="1">
      <c r="B58" s="421"/>
      <c r="C58" s="421"/>
      <c r="D58" s="421"/>
      <c r="E58" s="421"/>
      <c r="F58" s="421"/>
      <c r="G58" s="421"/>
      <c r="H58" s="421"/>
      <c r="I58" s="421"/>
      <c r="J58" s="421"/>
      <c r="K58" s="421"/>
      <c r="L58" s="421"/>
      <c r="M58" s="421"/>
      <c r="N58" s="421"/>
      <c r="O58" s="421"/>
      <c r="P58" s="421"/>
      <c r="Q58" s="421"/>
      <c r="R58" s="421"/>
      <c r="S58" s="421"/>
      <c r="T58" s="421"/>
      <c r="U58" s="421"/>
      <c r="V58" s="421"/>
      <c r="W58" s="421"/>
      <c r="X58" s="421"/>
      <c r="Y58" s="421"/>
      <c r="Z58" s="421"/>
      <c r="AA58" s="421"/>
      <c r="AB58" s="421"/>
      <c r="AC58" s="421"/>
      <c r="AD58" s="421"/>
      <c r="AE58" s="413"/>
      <c r="AF58" s="414"/>
      <c r="AG58" s="414"/>
      <c r="AH58" s="414"/>
      <c r="AI58" s="415"/>
      <c r="AJ58" s="413"/>
      <c r="AK58" s="414"/>
      <c r="AL58" s="414"/>
      <c r="AM58" s="414"/>
      <c r="AN58" s="415"/>
      <c r="AO58" s="421"/>
      <c r="AP58" s="421"/>
      <c r="AQ58" s="421"/>
      <c r="AR58" s="421"/>
      <c r="AS58" s="421"/>
      <c r="AT58" s="421"/>
      <c r="AU58" s="421"/>
      <c r="AV58" s="413"/>
      <c r="AW58" s="414"/>
      <c r="AX58" s="414"/>
      <c r="AY58" s="414"/>
      <c r="AZ58" s="414"/>
      <c r="BA58" s="415"/>
      <c r="BB58" s="416"/>
      <c r="BP58" s="418"/>
      <c r="BQ58" s="420"/>
      <c r="BR58" s="371"/>
      <c r="BS58" s="373"/>
      <c r="BT58" s="371"/>
      <c r="BU58" s="373"/>
      <c r="BV58" s="375"/>
      <c r="BZ58" s="104"/>
      <c r="CA58" s="104"/>
    </row>
    <row r="59" spans="1:142" ht="11.1" customHeight="1">
      <c r="A59" s="376"/>
      <c r="B59" s="377" t="str">
        <f>IF($B$56=0,BR59,IF($B$56=0.5,BT59,IF($B$56=1,"","")))</f>
        <v/>
      </c>
      <c r="C59" s="378"/>
      <c r="D59" s="378"/>
      <c r="E59" s="378"/>
      <c r="F59" s="378"/>
      <c r="G59" s="379"/>
      <c r="H59" s="386" t="str">
        <f>IFERROR(BP59,"")</f>
        <v/>
      </c>
      <c r="I59" s="387"/>
      <c r="J59" s="387"/>
      <c r="K59" s="387"/>
      <c r="L59" s="387"/>
      <c r="M59" s="387"/>
      <c r="N59" s="387"/>
      <c r="O59" s="387"/>
      <c r="P59" s="387"/>
      <c r="Q59" s="387"/>
      <c r="R59" s="387"/>
      <c r="S59" s="387"/>
      <c r="T59" s="387"/>
      <c r="U59" s="387"/>
      <c r="V59" s="387"/>
      <c r="W59" s="388"/>
      <c r="X59" s="395" t="str">
        <f>IF($H59="","",IF($B$56=0,BQ59,IF($B$56=0.5,BS59,IF($B$56=1,BU59,""))))</f>
        <v/>
      </c>
      <c r="Y59" s="396"/>
      <c r="Z59" s="396"/>
      <c r="AA59" s="396"/>
      <c r="AB59" s="396"/>
      <c r="AC59" s="396"/>
      <c r="AD59" s="396"/>
      <c r="AE59" s="386" t="str">
        <f>IF($H59="","",IF(BQ59=0,0,BV59))</f>
        <v/>
      </c>
      <c r="AF59" s="387"/>
      <c r="AG59" s="387"/>
      <c r="AH59" s="387"/>
      <c r="AI59" s="388"/>
      <c r="AJ59" s="544"/>
      <c r="AK59" s="545"/>
      <c r="AL59" s="545"/>
      <c r="AM59" s="545"/>
      <c r="AN59" s="546"/>
      <c r="AO59" s="406" t="str">
        <f>IF(AJ59="","",IFERROR(X59*AJ59,""))</f>
        <v/>
      </c>
      <c r="AP59" s="407"/>
      <c r="AQ59" s="407"/>
      <c r="AR59" s="407"/>
      <c r="AS59" s="407"/>
      <c r="AT59" s="407"/>
      <c r="AU59" s="408"/>
      <c r="AV59" s="535"/>
      <c r="AW59" s="536"/>
      <c r="AX59" s="536"/>
      <c r="AY59" s="536"/>
      <c r="AZ59" s="536"/>
      <c r="BA59" s="537"/>
      <c r="BB59" s="438"/>
      <c r="BM59" s="439">
        <v>1</v>
      </c>
      <c r="BN59" s="439"/>
      <c r="BO59" s="439"/>
      <c r="BP59" s="440" t="e">
        <f>VLOOKUP(BM59,試験項目一覧!M:N,2,FALSE)</f>
        <v>#N/A</v>
      </c>
      <c r="BQ59" s="442">
        <f>IFERROR(VLOOKUP(BP59,試験項目一覧!E:J,2,FALSE),0)</f>
        <v>0</v>
      </c>
      <c r="BR59" s="425" t="str">
        <f>IFERROR(VLOOKUP(BP59,試験項目一覧!E:J,3,FALSE),"")</f>
        <v/>
      </c>
      <c r="BS59" s="422">
        <f>IFERROR(VLOOKUP(BP59,試験項目一覧!E:J,4,FALSE),0)</f>
        <v>0</v>
      </c>
      <c r="BT59" s="425">
        <f>IFERROR(VLOOKUP(BP59,試験項目一覧!E:J,5,FALSE),0)</f>
        <v>0</v>
      </c>
      <c r="BU59" s="425">
        <v>0</v>
      </c>
      <c r="BV59" s="425">
        <f>IFERROR(VLOOKUP(BP59,試験項目一覧!E:J,6,FALSE),0)</f>
        <v>0</v>
      </c>
      <c r="BZ59" s="104"/>
      <c r="CA59" s="104"/>
    </row>
    <row r="60" spans="1:142" ht="11.1" customHeight="1">
      <c r="A60" s="376"/>
      <c r="B60" s="380"/>
      <c r="C60" s="381"/>
      <c r="D60" s="381"/>
      <c r="E60" s="381"/>
      <c r="F60" s="381"/>
      <c r="G60" s="382"/>
      <c r="H60" s="389"/>
      <c r="I60" s="390"/>
      <c r="J60" s="390"/>
      <c r="K60" s="390"/>
      <c r="L60" s="390"/>
      <c r="M60" s="390"/>
      <c r="N60" s="390"/>
      <c r="O60" s="390"/>
      <c r="P60" s="390"/>
      <c r="Q60" s="390"/>
      <c r="R60" s="390"/>
      <c r="S60" s="390"/>
      <c r="T60" s="390"/>
      <c r="U60" s="390"/>
      <c r="V60" s="390"/>
      <c r="W60" s="391"/>
      <c r="X60" s="395"/>
      <c r="Y60" s="396"/>
      <c r="Z60" s="396"/>
      <c r="AA60" s="396"/>
      <c r="AB60" s="396"/>
      <c r="AC60" s="396"/>
      <c r="AD60" s="396"/>
      <c r="AE60" s="389"/>
      <c r="AF60" s="390"/>
      <c r="AG60" s="390"/>
      <c r="AH60" s="390"/>
      <c r="AI60" s="391"/>
      <c r="AJ60" s="547"/>
      <c r="AK60" s="548"/>
      <c r="AL60" s="548"/>
      <c r="AM60" s="548"/>
      <c r="AN60" s="549"/>
      <c r="AO60" s="395"/>
      <c r="AP60" s="396"/>
      <c r="AQ60" s="396"/>
      <c r="AR60" s="396"/>
      <c r="AS60" s="396"/>
      <c r="AT60" s="396"/>
      <c r="AU60" s="409"/>
      <c r="AV60" s="538"/>
      <c r="AW60" s="539"/>
      <c r="AX60" s="539"/>
      <c r="AY60" s="539"/>
      <c r="AZ60" s="539"/>
      <c r="BA60" s="540"/>
      <c r="BB60" s="438"/>
      <c r="BE60" s="161"/>
      <c r="BM60" s="439"/>
      <c r="BN60" s="439"/>
      <c r="BO60" s="439"/>
      <c r="BP60" s="440"/>
      <c r="BQ60" s="443"/>
      <c r="BR60" s="426"/>
      <c r="BS60" s="423"/>
      <c r="BT60" s="426"/>
      <c r="BU60" s="426"/>
      <c r="BV60" s="426"/>
      <c r="BZ60" s="104"/>
      <c r="CA60" s="104"/>
      <c r="CT60" s="167"/>
      <c r="CU60" s="167"/>
      <c r="CV60" s="167"/>
      <c r="CW60" s="167"/>
      <c r="CX60" s="167"/>
      <c r="CY60" s="167"/>
      <c r="CZ60" s="167"/>
      <c r="DA60" s="167"/>
      <c r="DB60" s="167"/>
      <c r="DC60" s="167"/>
      <c r="DD60" s="167"/>
      <c r="DE60" s="167"/>
      <c r="DF60" s="167"/>
      <c r="DG60" s="167"/>
      <c r="DH60" s="167"/>
      <c r="DI60" s="167"/>
      <c r="DJ60" s="167"/>
      <c r="DK60" s="167"/>
      <c r="DL60" s="167"/>
      <c r="DM60" s="167"/>
      <c r="DN60" s="167"/>
      <c r="DO60" s="167"/>
      <c r="DP60" s="167"/>
      <c r="DQ60" s="167"/>
      <c r="DR60" s="167"/>
      <c r="DS60" s="167"/>
      <c r="DT60" s="167"/>
      <c r="DU60" s="167"/>
      <c r="DV60" s="167"/>
      <c r="DW60" s="167"/>
      <c r="DX60" s="167"/>
      <c r="DY60" s="167"/>
      <c r="DZ60" s="167"/>
      <c r="EA60" s="167"/>
      <c r="EB60" s="167"/>
      <c r="EC60" s="167"/>
      <c r="ED60" s="167"/>
      <c r="EE60" s="167"/>
      <c r="EF60" s="167"/>
      <c r="EG60" s="167"/>
      <c r="EH60" s="167"/>
      <c r="EI60" s="167"/>
      <c r="EJ60" s="167"/>
      <c r="EK60" s="167"/>
      <c r="EL60" s="167"/>
    </row>
    <row r="61" spans="1:142" ht="11.1" customHeight="1">
      <c r="A61" s="376"/>
      <c r="B61" s="383"/>
      <c r="C61" s="384"/>
      <c r="D61" s="384"/>
      <c r="E61" s="384"/>
      <c r="F61" s="384"/>
      <c r="G61" s="385"/>
      <c r="H61" s="392"/>
      <c r="I61" s="393"/>
      <c r="J61" s="393"/>
      <c r="K61" s="393"/>
      <c r="L61" s="393"/>
      <c r="M61" s="393"/>
      <c r="N61" s="393"/>
      <c r="O61" s="393"/>
      <c r="P61" s="393"/>
      <c r="Q61" s="393"/>
      <c r="R61" s="393"/>
      <c r="S61" s="393"/>
      <c r="T61" s="393"/>
      <c r="U61" s="393"/>
      <c r="V61" s="393"/>
      <c r="W61" s="394"/>
      <c r="X61" s="168" t="s">
        <v>201</v>
      </c>
      <c r="Y61" s="428" t="str">
        <f>IF($H59="","",IF($B$56=0,"",BQ59))</f>
        <v/>
      </c>
      <c r="Z61" s="428"/>
      <c r="AA61" s="428"/>
      <c r="AB61" s="428"/>
      <c r="AC61" s="428"/>
      <c r="AD61" s="169" t="s">
        <v>202</v>
      </c>
      <c r="AE61" s="392"/>
      <c r="AF61" s="393"/>
      <c r="AG61" s="393"/>
      <c r="AH61" s="393"/>
      <c r="AI61" s="394"/>
      <c r="AJ61" s="550"/>
      <c r="AK61" s="551"/>
      <c r="AL61" s="551"/>
      <c r="AM61" s="551"/>
      <c r="AN61" s="552"/>
      <c r="AO61" s="168" t="s">
        <v>201</v>
      </c>
      <c r="AP61" s="428" t="str">
        <f>IF(AJ59="","",IF($B$56=0,"",IFERROR(Y61*AJ59,"")))</f>
        <v/>
      </c>
      <c r="AQ61" s="428"/>
      <c r="AR61" s="428"/>
      <c r="AS61" s="428"/>
      <c r="AT61" s="428"/>
      <c r="AU61" s="169" t="s">
        <v>202</v>
      </c>
      <c r="AV61" s="541"/>
      <c r="AW61" s="542"/>
      <c r="AX61" s="542"/>
      <c r="AY61" s="542"/>
      <c r="AZ61" s="542"/>
      <c r="BA61" s="543"/>
      <c r="BB61" s="438"/>
      <c r="BE61" s="111"/>
      <c r="BM61" s="439"/>
      <c r="BN61" s="439"/>
      <c r="BO61" s="439"/>
      <c r="BP61" s="441"/>
      <c r="BQ61" s="444"/>
      <c r="BR61" s="427"/>
      <c r="BS61" s="424"/>
      <c r="BT61" s="427"/>
      <c r="BU61" s="427"/>
      <c r="BV61" s="427"/>
      <c r="BZ61" s="104"/>
      <c r="CA61" s="104"/>
      <c r="CT61" s="167"/>
      <c r="CU61" s="167"/>
      <c r="CV61" s="167"/>
      <c r="CW61" s="167"/>
      <c r="CX61" s="167"/>
      <c r="CY61" s="167"/>
      <c r="CZ61" s="167"/>
      <c r="DA61" s="167"/>
      <c r="DB61" s="167"/>
      <c r="DC61" s="167"/>
      <c r="DD61" s="167"/>
      <c r="DE61" s="167"/>
      <c r="DF61" s="167"/>
      <c r="DG61" s="167"/>
      <c r="DH61" s="167"/>
      <c r="DI61" s="167"/>
      <c r="DJ61" s="167"/>
      <c r="DK61" s="167"/>
      <c r="DL61" s="167"/>
      <c r="DM61" s="167"/>
      <c r="DN61" s="167"/>
      <c r="DO61" s="167"/>
      <c r="DP61" s="167"/>
      <c r="DQ61" s="167"/>
      <c r="DR61" s="167"/>
      <c r="DS61" s="167"/>
      <c r="DT61" s="167"/>
      <c r="DU61" s="167"/>
      <c r="DV61" s="167"/>
      <c r="DW61" s="167"/>
      <c r="DX61" s="167"/>
      <c r="DY61" s="167"/>
      <c r="DZ61" s="167"/>
      <c r="EA61" s="167"/>
      <c r="EB61" s="167"/>
      <c r="EC61" s="167"/>
      <c r="ED61" s="167"/>
      <c r="EE61" s="167"/>
      <c r="EF61" s="167"/>
      <c r="EG61" s="167"/>
      <c r="EH61" s="167"/>
      <c r="EI61" s="167"/>
      <c r="EJ61" s="167"/>
      <c r="EK61" s="167"/>
      <c r="EL61" s="167"/>
    </row>
    <row r="62" spans="1:142" ht="11.1" customHeight="1">
      <c r="A62" s="376"/>
      <c r="B62" s="377" t="str">
        <f>IF($B$56=0,BR62,IF($B$56=0.5,BT62,IF($B$56=1,"","")))</f>
        <v/>
      </c>
      <c r="C62" s="378"/>
      <c r="D62" s="378"/>
      <c r="E62" s="378"/>
      <c r="F62" s="378"/>
      <c r="G62" s="379"/>
      <c r="H62" s="386" t="str">
        <f>IFERROR(BP62,"")</f>
        <v/>
      </c>
      <c r="I62" s="387"/>
      <c r="J62" s="387"/>
      <c r="K62" s="387"/>
      <c r="L62" s="387"/>
      <c r="M62" s="387"/>
      <c r="N62" s="387"/>
      <c r="O62" s="387"/>
      <c r="P62" s="387"/>
      <c r="Q62" s="387"/>
      <c r="R62" s="387"/>
      <c r="S62" s="387"/>
      <c r="T62" s="387"/>
      <c r="U62" s="387"/>
      <c r="V62" s="387"/>
      <c r="W62" s="388"/>
      <c r="X62" s="395" t="str">
        <f t="shared" ref="X62" si="0">IF($H62="","",IF($B$56=0,BQ62,IF($B$56=0.5,BS62,IF($B$56=1,BU62,""))))</f>
        <v/>
      </c>
      <c r="Y62" s="396"/>
      <c r="Z62" s="396"/>
      <c r="AA62" s="396"/>
      <c r="AB62" s="396"/>
      <c r="AC62" s="396"/>
      <c r="AD62" s="396"/>
      <c r="AE62" s="386" t="str">
        <f t="shared" ref="AE62" si="1">IF($H62="","",IF(BQ62=0,0,BV62))</f>
        <v/>
      </c>
      <c r="AF62" s="387"/>
      <c r="AG62" s="387"/>
      <c r="AH62" s="387"/>
      <c r="AI62" s="388"/>
      <c r="AJ62" s="544"/>
      <c r="AK62" s="545"/>
      <c r="AL62" s="545"/>
      <c r="AM62" s="545"/>
      <c r="AN62" s="546"/>
      <c r="AO62" s="406" t="str">
        <f t="shared" ref="AO62" si="2">IF(AJ62="","",IFERROR(X62*AJ62,""))</f>
        <v/>
      </c>
      <c r="AP62" s="407"/>
      <c r="AQ62" s="407"/>
      <c r="AR62" s="407"/>
      <c r="AS62" s="407"/>
      <c r="AT62" s="407"/>
      <c r="AU62" s="408"/>
      <c r="AV62" s="535"/>
      <c r="AW62" s="536"/>
      <c r="AX62" s="536"/>
      <c r="AY62" s="536"/>
      <c r="AZ62" s="536"/>
      <c r="BA62" s="537"/>
      <c r="BB62" s="438"/>
      <c r="BE62" s="170"/>
      <c r="BM62" s="439">
        <v>2</v>
      </c>
      <c r="BN62" s="439"/>
      <c r="BO62" s="439"/>
      <c r="BP62" s="448" t="e">
        <f>VLOOKUP(BM62,試験項目一覧!M:N,2,FALSE)</f>
        <v>#N/A</v>
      </c>
      <c r="BQ62" s="449">
        <f>IFERROR(VLOOKUP(BP62,試験項目一覧!E:J,2,FALSE),0)</f>
        <v>0</v>
      </c>
      <c r="BR62" s="534" t="str">
        <f>IFERROR(VLOOKUP(BP62,試験項目一覧!E:J,3,FALSE),"")</f>
        <v/>
      </c>
      <c r="BS62" s="447">
        <f>IFERROR(VLOOKUP(BP62,試験項目一覧!E:J,4,FALSE),0)</f>
        <v>0</v>
      </c>
      <c r="BT62" s="446">
        <f>IFERROR(VLOOKUP(BP62,試験項目一覧!E:J,5,FALSE),0)</f>
        <v>0</v>
      </c>
      <c r="BU62" s="446">
        <v>0</v>
      </c>
      <c r="BV62" s="446">
        <f>IFERROR(VLOOKUP(BP62,試験項目一覧!E:J,6,FALSE),0)</f>
        <v>0</v>
      </c>
      <c r="BZ62" s="104"/>
      <c r="CA62" s="104"/>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row>
    <row r="63" spans="1:142" ht="11.1" customHeight="1">
      <c r="A63" s="376"/>
      <c r="B63" s="380"/>
      <c r="C63" s="381"/>
      <c r="D63" s="381"/>
      <c r="E63" s="381"/>
      <c r="F63" s="381"/>
      <c r="G63" s="382"/>
      <c r="H63" s="389"/>
      <c r="I63" s="390"/>
      <c r="J63" s="390"/>
      <c r="K63" s="390"/>
      <c r="L63" s="390"/>
      <c r="M63" s="390"/>
      <c r="N63" s="390"/>
      <c r="O63" s="390"/>
      <c r="P63" s="390"/>
      <c r="Q63" s="390"/>
      <c r="R63" s="390"/>
      <c r="S63" s="390"/>
      <c r="T63" s="390"/>
      <c r="U63" s="390"/>
      <c r="V63" s="390"/>
      <c r="W63" s="391"/>
      <c r="X63" s="395"/>
      <c r="Y63" s="396"/>
      <c r="Z63" s="396"/>
      <c r="AA63" s="396"/>
      <c r="AB63" s="396"/>
      <c r="AC63" s="396"/>
      <c r="AD63" s="396"/>
      <c r="AE63" s="389"/>
      <c r="AF63" s="390"/>
      <c r="AG63" s="390"/>
      <c r="AH63" s="390"/>
      <c r="AI63" s="391"/>
      <c r="AJ63" s="547"/>
      <c r="AK63" s="548"/>
      <c r="AL63" s="548"/>
      <c r="AM63" s="548"/>
      <c r="AN63" s="549"/>
      <c r="AO63" s="395"/>
      <c r="AP63" s="396"/>
      <c r="AQ63" s="396"/>
      <c r="AR63" s="396"/>
      <c r="AS63" s="396"/>
      <c r="AT63" s="396"/>
      <c r="AU63" s="409"/>
      <c r="AV63" s="538"/>
      <c r="AW63" s="539"/>
      <c r="AX63" s="539"/>
      <c r="AY63" s="539"/>
      <c r="AZ63" s="539"/>
      <c r="BA63" s="540"/>
      <c r="BB63" s="438"/>
      <c r="BE63" s="170"/>
      <c r="BM63" s="439"/>
      <c r="BN63" s="439"/>
      <c r="BO63" s="439"/>
      <c r="BP63" s="440"/>
      <c r="BQ63" s="449"/>
      <c r="BR63" s="426"/>
      <c r="BS63" s="447"/>
      <c r="BT63" s="446"/>
      <c r="BU63" s="446"/>
      <c r="BV63" s="446"/>
      <c r="BZ63" s="104"/>
      <c r="CA63" s="104"/>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row>
    <row r="64" spans="1:142" ht="11.1" customHeight="1">
      <c r="A64" s="376"/>
      <c r="B64" s="383"/>
      <c r="C64" s="384"/>
      <c r="D64" s="384"/>
      <c r="E64" s="384"/>
      <c r="F64" s="384"/>
      <c r="G64" s="385"/>
      <c r="H64" s="392"/>
      <c r="I64" s="393"/>
      <c r="J64" s="393"/>
      <c r="K64" s="393"/>
      <c r="L64" s="393"/>
      <c r="M64" s="393"/>
      <c r="N64" s="393"/>
      <c r="O64" s="393"/>
      <c r="P64" s="393"/>
      <c r="Q64" s="393"/>
      <c r="R64" s="393"/>
      <c r="S64" s="393"/>
      <c r="T64" s="393"/>
      <c r="U64" s="393"/>
      <c r="V64" s="393"/>
      <c r="W64" s="394"/>
      <c r="X64" s="168" t="s">
        <v>201</v>
      </c>
      <c r="Y64" s="428" t="str">
        <f t="shared" ref="Y64" si="3">IF($H62="","",IF($B$56=0,"",BQ62))</f>
        <v/>
      </c>
      <c r="Z64" s="428"/>
      <c r="AA64" s="428"/>
      <c r="AB64" s="428"/>
      <c r="AC64" s="428"/>
      <c r="AD64" s="169" t="s">
        <v>202</v>
      </c>
      <c r="AE64" s="392"/>
      <c r="AF64" s="393"/>
      <c r="AG64" s="393"/>
      <c r="AH64" s="393"/>
      <c r="AI64" s="394"/>
      <c r="AJ64" s="550"/>
      <c r="AK64" s="551"/>
      <c r="AL64" s="551"/>
      <c r="AM64" s="551"/>
      <c r="AN64" s="552"/>
      <c r="AO64" s="168" t="s">
        <v>201</v>
      </c>
      <c r="AP64" s="428" t="str">
        <f t="shared" ref="AP64" si="4">IF(AJ62="","",IF($B$56=0,"",IFERROR(Y64*AJ62,"")))</f>
        <v/>
      </c>
      <c r="AQ64" s="428"/>
      <c r="AR64" s="428"/>
      <c r="AS64" s="428"/>
      <c r="AT64" s="428"/>
      <c r="AU64" s="169" t="s">
        <v>202</v>
      </c>
      <c r="AV64" s="541"/>
      <c r="AW64" s="542"/>
      <c r="AX64" s="542"/>
      <c r="AY64" s="542"/>
      <c r="AZ64" s="542"/>
      <c r="BA64" s="543"/>
      <c r="BB64" s="438"/>
      <c r="BE64" s="170"/>
      <c r="BM64" s="439"/>
      <c r="BN64" s="439"/>
      <c r="BO64" s="439"/>
      <c r="BP64" s="441"/>
      <c r="BQ64" s="449"/>
      <c r="BR64" s="427"/>
      <c r="BS64" s="447"/>
      <c r="BT64" s="446"/>
      <c r="BU64" s="446"/>
      <c r="BV64" s="446"/>
      <c r="BZ64" s="104"/>
      <c r="CA64" s="104"/>
      <c r="CN64" s="171"/>
      <c r="CO64" s="445"/>
      <c r="CP64" s="445"/>
      <c r="CQ64" s="445"/>
      <c r="CR64" s="445"/>
      <c r="CS64" s="445"/>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row>
    <row r="65" spans="1:142" ht="11.1" customHeight="1">
      <c r="A65" s="376"/>
      <c r="B65" s="377" t="str">
        <f>IF($B$56=0,BR65,IF($B$56=0.5,BT65,IF($B$56=1,"","")))</f>
        <v/>
      </c>
      <c r="C65" s="378"/>
      <c r="D65" s="378"/>
      <c r="E65" s="378"/>
      <c r="F65" s="378"/>
      <c r="G65" s="379"/>
      <c r="H65" s="386" t="str">
        <f>IFERROR(BP65,"")</f>
        <v/>
      </c>
      <c r="I65" s="387"/>
      <c r="J65" s="387"/>
      <c r="K65" s="387"/>
      <c r="L65" s="387"/>
      <c r="M65" s="387"/>
      <c r="N65" s="387"/>
      <c r="O65" s="387"/>
      <c r="P65" s="387"/>
      <c r="Q65" s="387"/>
      <c r="R65" s="387"/>
      <c r="S65" s="387"/>
      <c r="T65" s="387"/>
      <c r="U65" s="387"/>
      <c r="V65" s="387"/>
      <c r="W65" s="388"/>
      <c r="X65" s="395" t="str">
        <f t="shared" ref="X65" si="5">IF($H65="","",IF($B$56=0,BQ65,IF($B$56=0.5,BS65,IF($B$56=1,BU65,""))))</f>
        <v/>
      </c>
      <c r="Y65" s="396"/>
      <c r="Z65" s="396"/>
      <c r="AA65" s="396"/>
      <c r="AB65" s="396"/>
      <c r="AC65" s="396"/>
      <c r="AD65" s="396"/>
      <c r="AE65" s="386" t="str">
        <f t="shared" ref="AE65" si="6">IF($H65="","",IF(BQ65=0,0,BV65))</f>
        <v/>
      </c>
      <c r="AF65" s="387"/>
      <c r="AG65" s="387"/>
      <c r="AH65" s="387"/>
      <c r="AI65" s="388"/>
      <c r="AJ65" s="544"/>
      <c r="AK65" s="545"/>
      <c r="AL65" s="545"/>
      <c r="AM65" s="545"/>
      <c r="AN65" s="546"/>
      <c r="AO65" s="406" t="str">
        <f t="shared" ref="AO65" si="7">IF(AJ65="","",IFERROR(X65*AJ65,""))</f>
        <v/>
      </c>
      <c r="AP65" s="407"/>
      <c r="AQ65" s="407"/>
      <c r="AR65" s="407"/>
      <c r="AS65" s="407"/>
      <c r="AT65" s="407"/>
      <c r="AU65" s="408"/>
      <c r="AV65" s="535"/>
      <c r="AW65" s="536"/>
      <c r="AX65" s="536"/>
      <c r="AY65" s="536"/>
      <c r="AZ65" s="536"/>
      <c r="BA65" s="537"/>
      <c r="BB65" s="438"/>
      <c r="BE65" s="172"/>
      <c r="BM65" s="439">
        <v>3</v>
      </c>
      <c r="BN65" s="439"/>
      <c r="BO65" s="439"/>
      <c r="BP65" s="448" t="e">
        <f>VLOOKUP(BM65,試験項目一覧!M:N,2,FALSE)</f>
        <v>#N/A</v>
      </c>
      <c r="BQ65" s="449">
        <f>IFERROR(VLOOKUP(BP65,試験項目一覧!E:J,2,FALSE),0)</f>
        <v>0</v>
      </c>
      <c r="BR65" s="534" t="str">
        <f>IFERROR(VLOOKUP(BP65,試験項目一覧!E:J,3,FALSE),"")</f>
        <v/>
      </c>
      <c r="BS65" s="447">
        <f>IFERROR(VLOOKUP(BP65,試験項目一覧!E:J,4,FALSE),0)</f>
        <v>0</v>
      </c>
      <c r="BT65" s="446">
        <f>IFERROR(VLOOKUP(BP65,試験項目一覧!E:J,5,FALSE),0)</f>
        <v>0</v>
      </c>
      <c r="BU65" s="446">
        <v>0</v>
      </c>
      <c r="BV65" s="446">
        <f>IFERROR(VLOOKUP(BP65,試験項目一覧!E:J,6,FALSE),0)</f>
        <v>0</v>
      </c>
      <c r="BZ65" s="104"/>
      <c r="CA65" s="104"/>
      <c r="CN65" s="171"/>
      <c r="CO65" s="445"/>
      <c r="CP65" s="445"/>
      <c r="CQ65" s="445"/>
      <c r="CR65" s="445"/>
      <c r="CS65" s="445"/>
      <c r="CT65" s="167"/>
      <c r="CU65" s="167"/>
      <c r="CV65" s="167"/>
      <c r="CW65" s="167"/>
      <c r="CX65" s="167"/>
      <c r="CY65" s="167"/>
      <c r="CZ65" s="167"/>
      <c r="DA65" s="167"/>
      <c r="DB65" s="167"/>
      <c r="DC65" s="167"/>
      <c r="DD65" s="167"/>
      <c r="DE65" s="167"/>
      <c r="DF65" s="167"/>
      <c r="DG65" s="167"/>
      <c r="DH65" s="167"/>
      <c r="DI65" s="167"/>
      <c r="DJ65" s="167"/>
      <c r="DK65" s="167"/>
      <c r="DL65" s="167"/>
      <c r="DM65" s="167"/>
      <c r="DN65" s="167"/>
      <c r="DO65" s="167"/>
      <c r="DP65" s="167"/>
      <c r="DQ65" s="167"/>
      <c r="DR65" s="167"/>
      <c r="DS65" s="167"/>
      <c r="DT65" s="167"/>
      <c r="DU65" s="167"/>
      <c r="DV65" s="167"/>
      <c r="DW65" s="167"/>
      <c r="DX65" s="167"/>
      <c r="DY65" s="167"/>
      <c r="DZ65" s="167"/>
      <c r="EA65" s="167"/>
      <c r="EB65" s="167"/>
      <c r="EC65" s="167"/>
      <c r="ED65" s="167"/>
      <c r="EE65" s="167"/>
      <c r="EF65" s="167"/>
      <c r="EG65" s="167"/>
      <c r="EH65" s="167"/>
      <c r="EI65" s="167"/>
      <c r="EJ65" s="167"/>
      <c r="EK65" s="167"/>
      <c r="EL65" s="167"/>
    </row>
    <row r="66" spans="1:142" ht="11.1" customHeight="1">
      <c r="A66" s="376"/>
      <c r="B66" s="380"/>
      <c r="C66" s="381"/>
      <c r="D66" s="381"/>
      <c r="E66" s="381"/>
      <c r="F66" s="381"/>
      <c r="G66" s="382"/>
      <c r="H66" s="389"/>
      <c r="I66" s="390"/>
      <c r="J66" s="390"/>
      <c r="K66" s="390"/>
      <c r="L66" s="390"/>
      <c r="M66" s="390"/>
      <c r="N66" s="390"/>
      <c r="O66" s="390"/>
      <c r="P66" s="390"/>
      <c r="Q66" s="390"/>
      <c r="R66" s="390"/>
      <c r="S66" s="390"/>
      <c r="T66" s="390"/>
      <c r="U66" s="390"/>
      <c r="V66" s="390"/>
      <c r="W66" s="391"/>
      <c r="X66" s="395"/>
      <c r="Y66" s="396"/>
      <c r="Z66" s="396"/>
      <c r="AA66" s="396"/>
      <c r="AB66" s="396"/>
      <c r="AC66" s="396"/>
      <c r="AD66" s="396"/>
      <c r="AE66" s="389"/>
      <c r="AF66" s="390"/>
      <c r="AG66" s="390"/>
      <c r="AH66" s="390"/>
      <c r="AI66" s="391"/>
      <c r="AJ66" s="547"/>
      <c r="AK66" s="548"/>
      <c r="AL66" s="548"/>
      <c r="AM66" s="548"/>
      <c r="AN66" s="549"/>
      <c r="AO66" s="395"/>
      <c r="AP66" s="396"/>
      <c r="AQ66" s="396"/>
      <c r="AR66" s="396"/>
      <c r="AS66" s="396"/>
      <c r="AT66" s="396"/>
      <c r="AU66" s="409"/>
      <c r="AV66" s="538"/>
      <c r="AW66" s="539"/>
      <c r="AX66" s="539"/>
      <c r="AY66" s="539"/>
      <c r="AZ66" s="539"/>
      <c r="BA66" s="540"/>
      <c r="BB66" s="438"/>
      <c r="BE66" s="172"/>
      <c r="BM66" s="439"/>
      <c r="BN66" s="439"/>
      <c r="BO66" s="439"/>
      <c r="BP66" s="440"/>
      <c r="BQ66" s="449"/>
      <c r="BR66" s="426"/>
      <c r="BS66" s="447"/>
      <c r="BT66" s="446"/>
      <c r="BU66" s="446"/>
      <c r="BV66" s="446"/>
      <c r="BZ66" s="104"/>
      <c r="CA66" s="104"/>
      <c r="CN66" s="171"/>
      <c r="CO66" s="445"/>
      <c r="CP66" s="445"/>
      <c r="CQ66" s="445"/>
      <c r="CR66" s="445"/>
      <c r="CS66" s="445"/>
      <c r="CT66" s="167"/>
      <c r="CU66" s="167"/>
      <c r="CV66" s="167"/>
      <c r="CW66" s="167"/>
      <c r="CX66" s="167"/>
      <c r="CY66" s="167"/>
      <c r="CZ66" s="167"/>
      <c r="DA66" s="167"/>
      <c r="DB66" s="167"/>
      <c r="DC66" s="167"/>
      <c r="DD66" s="167"/>
      <c r="DE66" s="167"/>
      <c r="DF66" s="167"/>
      <c r="DG66" s="167"/>
      <c r="DH66" s="167"/>
      <c r="DI66" s="167"/>
      <c r="DJ66" s="167"/>
      <c r="DK66" s="167"/>
      <c r="DL66" s="167"/>
      <c r="DM66" s="167"/>
      <c r="DN66" s="167"/>
      <c r="DO66" s="167"/>
      <c r="DP66" s="167"/>
      <c r="DQ66" s="167"/>
      <c r="DR66" s="167"/>
      <c r="DS66" s="167"/>
      <c r="DT66" s="167"/>
      <c r="DU66" s="167"/>
      <c r="DV66" s="167"/>
      <c r="DW66" s="167"/>
      <c r="DX66" s="167"/>
      <c r="DY66" s="167"/>
      <c r="DZ66" s="167"/>
      <c r="EA66" s="167"/>
      <c r="EB66" s="167"/>
      <c r="EC66" s="167"/>
      <c r="ED66" s="167"/>
      <c r="EE66" s="167"/>
      <c r="EF66" s="167"/>
      <c r="EG66" s="167"/>
      <c r="EH66" s="167"/>
      <c r="EI66" s="167"/>
      <c r="EJ66" s="167"/>
      <c r="EK66" s="167"/>
      <c r="EL66" s="167"/>
    </row>
    <row r="67" spans="1:142" ht="11.1" customHeight="1">
      <c r="A67" s="376"/>
      <c r="B67" s="383"/>
      <c r="C67" s="384"/>
      <c r="D67" s="384"/>
      <c r="E67" s="384"/>
      <c r="F67" s="384"/>
      <c r="G67" s="385"/>
      <c r="H67" s="392"/>
      <c r="I67" s="393"/>
      <c r="J67" s="393"/>
      <c r="K67" s="393"/>
      <c r="L67" s="393"/>
      <c r="M67" s="393"/>
      <c r="N67" s="393"/>
      <c r="O67" s="393"/>
      <c r="P67" s="393"/>
      <c r="Q67" s="393"/>
      <c r="R67" s="393"/>
      <c r="S67" s="393"/>
      <c r="T67" s="393"/>
      <c r="U67" s="393"/>
      <c r="V67" s="393"/>
      <c r="W67" s="394"/>
      <c r="X67" s="168" t="s">
        <v>201</v>
      </c>
      <c r="Y67" s="428" t="str">
        <f t="shared" ref="Y67" si="8">IF($H65="","",IF($B$56=0,"",BQ65))</f>
        <v/>
      </c>
      <c r="Z67" s="428"/>
      <c r="AA67" s="428"/>
      <c r="AB67" s="428"/>
      <c r="AC67" s="428"/>
      <c r="AD67" s="169" t="s">
        <v>202</v>
      </c>
      <c r="AE67" s="392"/>
      <c r="AF67" s="393"/>
      <c r="AG67" s="393"/>
      <c r="AH67" s="393"/>
      <c r="AI67" s="394"/>
      <c r="AJ67" s="550"/>
      <c r="AK67" s="551"/>
      <c r="AL67" s="551"/>
      <c r="AM67" s="551"/>
      <c r="AN67" s="552"/>
      <c r="AO67" s="168" t="s">
        <v>201</v>
      </c>
      <c r="AP67" s="428" t="str">
        <f t="shared" ref="AP67" si="9">IF(AJ65="","",IF($B$56=0,"",IFERROR(Y67*AJ65,"")))</f>
        <v/>
      </c>
      <c r="AQ67" s="428"/>
      <c r="AR67" s="428"/>
      <c r="AS67" s="428"/>
      <c r="AT67" s="428"/>
      <c r="AU67" s="169" t="s">
        <v>202</v>
      </c>
      <c r="AV67" s="541"/>
      <c r="AW67" s="542"/>
      <c r="AX67" s="542"/>
      <c r="AY67" s="542"/>
      <c r="AZ67" s="542"/>
      <c r="BA67" s="543"/>
      <c r="BB67" s="438"/>
      <c r="BE67" s="172"/>
      <c r="BM67" s="439"/>
      <c r="BN67" s="439"/>
      <c r="BO67" s="439"/>
      <c r="BP67" s="441"/>
      <c r="BQ67" s="449"/>
      <c r="BR67" s="427"/>
      <c r="BS67" s="447"/>
      <c r="BT67" s="446"/>
      <c r="BU67" s="446"/>
      <c r="BV67" s="446"/>
      <c r="BZ67" s="104"/>
      <c r="CA67" s="104"/>
      <c r="CN67" s="171"/>
      <c r="CO67" s="173"/>
      <c r="CP67" s="173"/>
      <c r="CQ67" s="173"/>
      <c r="CR67" s="173"/>
      <c r="CS67" s="174"/>
      <c r="CT67" s="167"/>
      <c r="CU67" s="167"/>
      <c r="CV67" s="167"/>
      <c r="CW67" s="167"/>
      <c r="CX67" s="167"/>
      <c r="CY67" s="167"/>
      <c r="CZ67" s="167"/>
      <c r="DA67" s="167"/>
      <c r="DB67" s="167"/>
      <c r="DC67" s="167"/>
      <c r="DD67" s="167"/>
      <c r="DE67" s="167"/>
      <c r="DF67" s="167"/>
      <c r="DG67" s="167"/>
      <c r="DH67" s="167"/>
      <c r="DI67" s="167"/>
      <c r="DJ67" s="167"/>
      <c r="DK67" s="167"/>
      <c r="DL67" s="167"/>
      <c r="DM67" s="167"/>
      <c r="DN67" s="167"/>
      <c r="DO67" s="167"/>
      <c r="DP67" s="167"/>
      <c r="DQ67" s="167"/>
      <c r="DR67" s="167"/>
      <c r="DS67" s="167"/>
      <c r="DT67" s="167"/>
      <c r="DU67" s="167"/>
      <c r="DV67" s="167"/>
      <c r="DW67" s="167"/>
      <c r="DX67" s="167"/>
      <c r="DY67" s="167"/>
      <c r="DZ67" s="167"/>
      <c r="EA67" s="167"/>
      <c r="EB67" s="167"/>
      <c r="EC67" s="167"/>
      <c r="ED67" s="167"/>
      <c r="EE67" s="167"/>
      <c r="EF67" s="167"/>
      <c r="EG67" s="167"/>
      <c r="EH67" s="167"/>
      <c r="EI67" s="167"/>
      <c r="EJ67" s="167"/>
      <c r="EK67" s="167"/>
      <c r="EL67" s="167"/>
    </row>
    <row r="68" spans="1:142" ht="11.1" customHeight="1">
      <c r="A68" s="376"/>
      <c r="B68" s="377" t="str">
        <f>IF($B$56=0,BR68,IF($B$56=0.5,BT68,IF($B$56=1,"","")))</f>
        <v/>
      </c>
      <c r="C68" s="378"/>
      <c r="D68" s="378"/>
      <c r="E68" s="378"/>
      <c r="F68" s="378"/>
      <c r="G68" s="379"/>
      <c r="H68" s="386" t="str">
        <f t="shared" ref="H68" si="10">IFERROR(BP68,"")</f>
        <v/>
      </c>
      <c r="I68" s="387"/>
      <c r="J68" s="387"/>
      <c r="K68" s="387"/>
      <c r="L68" s="387"/>
      <c r="M68" s="387"/>
      <c r="N68" s="387"/>
      <c r="O68" s="387"/>
      <c r="P68" s="387"/>
      <c r="Q68" s="387"/>
      <c r="R68" s="387"/>
      <c r="S68" s="387"/>
      <c r="T68" s="387"/>
      <c r="U68" s="387"/>
      <c r="V68" s="387"/>
      <c r="W68" s="388"/>
      <c r="X68" s="395" t="str">
        <f t="shared" ref="X68" si="11">IF($H68="","",IF($B$56=0,BQ68,IF($B$56=0.5,BS68,IF($B$56=1,BU68,""))))</f>
        <v/>
      </c>
      <c r="Y68" s="396"/>
      <c r="Z68" s="396"/>
      <c r="AA68" s="396"/>
      <c r="AB68" s="396"/>
      <c r="AC68" s="396"/>
      <c r="AD68" s="396"/>
      <c r="AE68" s="386" t="str">
        <f t="shared" ref="AE68" si="12">IF($H68="","",IF(BQ68=0,0,BV68))</f>
        <v/>
      </c>
      <c r="AF68" s="387"/>
      <c r="AG68" s="387"/>
      <c r="AH68" s="387"/>
      <c r="AI68" s="388"/>
      <c r="AJ68" s="544"/>
      <c r="AK68" s="545"/>
      <c r="AL68" s="545"/>
      <c r="AM68" s="545"/>
      <c r="AN68" s="546"/>
      <c r="AO68" s="406" t="str">
        <f t="shared" ref="AO68" si="13">IF(AJ68="","",IFERROR(X68*AJ68,""))</f>
        <v/>
      </c>
      <c r="AP68" s="407"/>
      <c r="AQ68" s="407"/>
      <c r="AR68" s="407"/>
      <c r="AS68" s="407"/>
      <c r="AT68" s="407"/>
      <c r="AU68" s="408"/>
      <c r="AV68" s="535"/>
      <c r="AW68" s="536"/>
      <c r="AX68" s="536"/>
      <c r="AY68" s="536"/>
      <c r="AZ68" s="536"/>
      <c r="BA68" s="537"/>
      <c r="BB68" s="438"/>
      <c r="BE68" s="172"/>
      <c r="BM68" s="439">
        <v>4</v>
      </c>
      <c r="BN68" s="439"/>
      <c r="BO68" s="439"/>
      <c r="BP68" s="448" t="e">
        <f>VLOOKUP(BM68,試験項目一覧!M:N,2,FALSE)</f>
        <v>#N/A</v>
      </c>
      <c r="BQ68" s="449">
        <f>IFERROR(VLOOKUP(BP68,試験項目一覧!E:J,2,FALSE),0)</f>
        <v>0</v>
      </c>
      <c r="BR68" s="534" t="str">
        <f>IFERROR(VLOOKUP(BP68,試験項目一覧!E:J,3,FALSE),"")</f>
        <v/>
      </c>
      <c r="BS68" s="447">
        <f>IFERROR(VLOOKUP(BP68,試験項目一覧!E:J,4,FALSE),0)</f>
        <v>0</v>
      </c>
      <c r="BT68" s="446">
        <f>IFERROR(VLOOKUP(BP68,試験項目一覧!E:J,5,FALSE),0)</f>
        <v>0</v>
      </c>
      <c r="BU68" s="446">
        <v>0</v>
      </c>
      <c r="BV68" s="446">
        <f>IFERROR(VLOOKUP(BP68,試験項目一覧!E:J,6,FALSE),0)</f>
        <v>0</v>
      </c>
      <c r="BZ68" s="104"/>
      <c r="CA68" s="104"/>
      <c r="CN68" s="171"/>
      <c r="CO68" s="174"/>
      <c r="CP68" s="174"/>
      <c r="CQ68" s="174"/>
      <c r="CR68" s="174"/>
      <c r="CS68" s="174"/>
      <c r="CT68" s="167"/>
      <c r="CU68" s="167"/>
      <c r="CV68" s="167"/>
      <c r="CW68" s="167"/>
      <c r="CX68" s="167"/>
      <c r="CY68" s="167"/>
      <c r="CZ68" s="167"/>
      <c r="DA68" s="167"/>
      <c r="DB68" s="167"/>
      <c r="DC68" s="167"/>
      <c r="DD68" s="167"/>
      <c r="DE68" s="167"/>
      <c r="DF68" s="167"/>
      <c r="DG68" s="167"/>
      <c r="DH68" s="167"/>
      <c r="DI68" s="167"/>
      <c r="DJ68" s="167"/>
      <c r="DK68" s="167"/>
      <c r="DL68" s="167"/>
      <c r="DM68" s="167"/>
      <c r="DN68" s="167"/>
      <c r="DO68" s="167"/>
      <c r="DP68" s="167"/>
      <c r="DQ68" s="167"/>
      <c r="DR68" s="167"/>
      <c r="DS68" s="167"/>
      <c r="DT68" s="167"/>
      <c r="DU68" s="167"/>
      <c r="DV68" s="167"/>
      <c r="DW68" s="167"/>
      <c r="DX68" s="167"/>
      <c r="DY68" s="167"/>
      <c r="DZ68" s="167"/>
      <c r="EA68" s="167"/>
      <c r="EB68" s="167"/>
      <c r="EC68" s="167"/>
      <c r="ED68" s="167"/>
      <c r="EE68" s="167"/>
      <c r="EF68" s="167"/>
      <c r="EG68" s="167"/>
      <c r="EH68" s="167"/>
      <c r="EI68" s="167"/>
      <c r="EJ68" s="167"/>
      <c r="EK68" s="167"/>
      <c r="EL68" s="167"/>
    </row>
    <row r="69" spans="1:142" ht="10.5" customHeight="1">
      <c r="A69" s="376"/>
      <c r="B69" s="380"/>
      <c r="C69" s="381"/>
      <c r="D69" s="381"/>
      <c r="E69" s="381"/>
      <c r="F69" s="381"/>
      <c r="G69" s="382"/>
      <c r="H69" s="389"/>
      <c r="I69" s="390"/>
      <c r="J69" s="390"/>
      <c r="K69" s="390"/>
      <c r="L69" s="390"/>
      <c r="M69" s="390"/>
      <c r="N69" s="390"/>
      <c r="O69" s="390"/>
      <c r="P69" s="390"/>
      <c r="Q69" s="390"/>
      <c r="R69" s="390"/>
      <c r="S69" s="390"/>
      <c r="T69" s="390"/>
      <c r="U69" s="390"/>
      <c r="V69" s="390"/>
      <c r="W69" s="391"/>
      <c r="X69" s="395"/>
      <c r="Y69" s="396"/>
      <c r="Z69" s="396"/>
      <c r="AA69" s="396"/>
      <c r="AB69" s="396"/>
      <c r="AC69" s="396"/>
      <c r="AD69" s="396"/>
      <c r="AE69" s="389"/>
      <c r="AF69" s="390"/>
      <c r="AG69" s="390"/>
      <c r="AH69" s="390"/>
      <c r="AI69" s="391"/>
      <c r="AJ69" s="547"/>
      <c r="AK69" s="548"/>
      <c r="AL69" s="548"/>
      <c r="AM69" s="548"/>
      <c r="AN69" s="549"/>
      <c r="AO69" s="395"/>
      <c r="AP69" s="396"/>
      <c r="AQ69" s="396"/>
      <c r="AR69" s="396"/>
      <c r="AS69" s="396"/>
      <c r="AT69" s="396"/>
      <c r="AU69" s="409"/>
      <c r="AV69" s="538"/>
      <c r="AW69" s="539"/>
      <c r="AX69" s="539"/>
      <c r="AY69" s="539"/>
      <c r="AZ69" s="539"/>
      <c r="BA69" s="540"/>
      <c r="BB69" s="438"/>
      <c r="BE69" s="172"/>
      <c r="BM69" s="439"/>
      <c r="BN69" s="439"/>
      <c r="BO69" s="439"/>
      <c r="BP69" s="440"/>
      <c r="BQ69" s="449"/>
      <c r="BR69" s="426"/>
      <c r="BS69" s="447"/>
      <c r="BT69" s="446"/>
      <c r="BU69" s="446"/>
      <c r="BV69" s="446"/>
      <c r="BZ69" s="104"/>
      <c r="CA69" s="104"/>
      <c r="CN69" s="171"/>
      <c r="CO69" s="174"/>
      <c r="CP69" s="174"/>
      <c r="CQ69" s="174"/>
      <c r="CR69" s="174"/>
      <c r="CS69" s="174"/>
      <c r="CT69" s="167"/>
      <c r="CU69" s="167"/>
      <c r="CV69" s="167"/>
      <c r="CW69" s="167"/>
      <c r="CX69" s="167"/>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c r="DU69" s="167"/>
      <c r="DV69" s="167"/>
      <c r="DW69" s="167"/>
      <c r="DX69" s="167"/>
      <c r="DY69" s="167"/>
      <c r="DZ69" s="167"/>
      <c r="EA69" s="167"/>
      <c r="EB69" s="167"/>
      <c r="EC69" s="167"/>
      <c r="ED69" s="167"/>
      <c r="EE69" s="167"/>
      <c r="EF69" s="167"/>
      <c r="EG69" s="167"/>
      <c r="EH69" s="167"/>
      <c r="EI69" s="167"/>
      <c r="EJ69" s="167"/>
      <c r="EK69" s="167"/>
      <c r="EL69" s="167"/>
    </row>
    <row r="70" spans="1:142" ht="12" customHeight="1">
      <c r="A70" s="376"/>
      <c r="B70" s="383"/>
      <c r="C70" s="384"/>
      <c r="D70" s="384"/>
      <c r="E70" s="384"/>
      <c r="F70" s="384"/>
      <c r="G70" s="385"/>
      <c r="H70" s="392"/>
      <c r="I70" s="393"/>
      <c r="J70" s="393"/>
      <c r="K70" s="393"/>
      <c r="L70" s="393"/>
      <c r="M70" s="393"/>
      <c r="N70" s="393"/>
      <c r="O70" s="393"/>
      <c r="P70" s="393"/>
      <c r="Q70" s="393"/>
      <c r="R70" s="393"/>
      <c r="S70" s="393"/>
      <c r="T70" s="393"/>
      <c r="U70" s="393"/>
      <c r="V70" s="393"/>
      <c r="W70" s="394"/>
      <c r="X70" s="168" t="s">
        <v>201</v>
      </c>
      <c r="Y70" s="428" t="str">
        <f t="shared" ref="Y70" si="14">IF($H68="","",IF($B$56=0,"",BQ68))</f>
        <v/>
      </c>
      <c r="Z70" s="428"/>
      <c r="AA70" s="428"/>
      <c r="AB70" s="428"/>
      <c r="AC70" s="428"/>
      <c r="AD70" s="169" t="s">
        <v>202</v>
      </c>
      <c r="AE70" s="392"/>
      <c r="AF70" s="393"/>
      <c r="AG70" s="393"/>
      <c r="AH70" s="393"/>
      <c r="AI70" s="394"/>
      <c r="AJ70" s="550"/>
      <c r="AK70" s="551"/>
      <c r="AL70" s="551"/>
      <c r="AM70" s="551"/>
      <c r="AN70" s="552"/>
      <c r="AO70" s="168" t="s">
        <v>201</v>
      </c>
      <c r="AP70" s="428" t="str">
        <f t="shared" ref="AP70" si="15">IF(AJ68="","",IF($B$56=0,"",IFERROR(Y70*AJ68,"")))</f>
        <v/>
      </c>
      <c r="AQ70" s="428"/>
      <c r="AR70" s="428"/>
      <c r="AS70" s="428"/>
      <c r="AT70" s="428"/>
      <c r="AU70" s="169" t="s">
        <v>202</v>
      </c>
      <c r="AV70" s="541"/>
      <c r="AW70" s="542"/>
      <c r="AX70" s="542"/>
      <c r="AY70" s="542"/>
      <c r="AZ70" s="542"/>
      <c r="BA70" s="543"/>
      <c r="BB70" s="438"/>
      <c r="BM70" s="439"/>
      <c r="BN70" s="439"/>
      <c r="BO70" s="439"/>
      <c r="BP70" s="441"/>
      <c r="BQ70" s="449"/>
      <c r="BR70" s="427"/>
      <c r="BS70" s="447"/>
      <c r="BT70" s="446"/>
      <c r="BU70" s="446"/>
      <c r="BV70" s="446"/>
      <c r="BZ70" s="104"/>
      <c r="CA70" s="104"/>
      <c r="CN70" s="171"/>
      <c r="CO70" s="173"/>
      <c r="CP70" s="175"/>
      <c r="CQ70" s="175"/>
      <c r="CR70" s="175"/>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row>
    <row r="71" spans="1:142" ht="11.1" customHeight="1">
      <c r="A71" s="376"/>
      <c r="B71" s="377" t="str">
        <f>IF($B$56=0,BR71,IF($B$56=0.5,BT71,IF($B$56=1,"","")))</f>
        <v/>
      </c>
      <c r="C71" s="378"/>
      <c r="D71" s="378"/>
      <c r="E71" s="378"/>
      <c r="F71" s="378"/>
      <c r="G71" s="379"/>
      <c r="H71" s="386" t="str">
        <f t="shared" ref="H71" si="16">IFERROR(BP71,"")</f>
        <v/>
      </c>
      <c r="I71" s="387"/>
      <c r="J71" s="387"/>
      <c r="K71" s="387"/>
      <c r="L71" s="387"/>
      <c r="M71" s="387"/>
      <c r="N71" s="387"/>
      <c r="O71" s="387"/>
      <c r="P71" s="387"/>
      <c r="Q71" s="387"/>
      <c r="R71" s="387"/>
      <c r="S71" s="387"/>
      <c r="T71" s="387"/>
      <c r="U71" s="387"/>
      <c r="V71" s="387"/>
      <c r="W71" s="388"/>
      <c r="X71" s="395" t="str">
        <f t="shared" ref="X71" si="17">IF($H71="","",IF($B$56=0,BQ71,IF($B$56=0.5,BS71,IF($B$56=1,BU71,""))))</f>
        <v/>
      </c>
      <c r="Y71" s="396"/>
      <c r="Z71" s="396"/>
      <c r="AA71" s="396"/>
      <c r="AB71" s="396"/>
      <c r="AC71" s="396"/>
      <c r="AD71" s="396"/>
      <c r="AE71" s="386" t="str">
        <f t="shared" ref="AE71" si="18">IF($H71="","",IF(BQ71=0,0,BV71))</f>
        <v/>
      </c>
      <c r="AF71" s="387"/>
      <c r="AG71" s="387"/>
      <c r="AH71" s="387"/>
      <c r="AI71" s="388"/>
      <c r="AJ71" s="544"/>
      <c r="AK71" s="545"/>
      <c r="AL71" s="545"/>
      <c r="AM71" s="545"/>
      <c r="AN71" s="546"/>
      <c r="AO71" s="406" t="str">
        <f t="shared" ref="AO71" si="19">IF(AJ71="","",IFERROR(X71*AJ71,""))</f>
        <v/>
      </c>
      <c r="AP71" s="407"/>
      <c r="AQ71" s="407"/>
      <c r="AR71" s="407"/>
      <c r="AS71" s="407"/>
      <c r="AT71" s="407"/>
      <c r="AU71" s="408"/>
      <c r="AV71" s="535"/>
      <c r="AW71" s="536"/>
      <c r="AX71" s="536"/>
      <c r="AY71" s="536"/>
      <c r="AZ71" s="536"/>
      <c r="BA71" s="537"/>
      <c r="BB71" s="438"/>
      <c r="BM71" s="439">
        <v>5</v>
      </c>
      <c r="BN71" s="439"/>
      <c r="BO71" s="439"/>
      <c r="BP71" s="448" t="e">
        <f>VLOOKUP(BM71,試験項目一覧!M:N,2,FALSE)</f>
        <v>#N/A</v>
      </c>
      <c r="BQ71" s="449">
        <f>IFERROR(VLOOKUP(BP71,試験項目一覧!E:J,2,FALSE),0)</f>
        <v>0</v>
      </c>
      <c r="BR71" s="534" t="str">
        <f>IFERROR(VLOOKUP(BP71,試験項目一覧!E:J,3,FALSE),"")</f>
        <v/>
      </c>
      <c r="BS71" s="447">
        <f>IFERROR(VLOOKUP(BP71,試験項目一覧!E:J,4,FALSE),0)</f>
        <v>0</v>
      </c>
      <c r="BT71" s="446">
        <f>IFERROR(VLOOKUP(BP71,試験項目一覧!E:J,5,FALSE),0)</f>
        <v>0</v>
      </c>
      <c r="BU71" s="446">
        <v>0</v>
      </c>
      <c r="BV71" s="446">
        <f>IFERROR(VLOOKUP(BP71,試験項目一覧!E:J,6,FALSE),0)</f>
        <v>0</v>
      </c>
      <c r="BZ71" s="104"/>
      <c r="CA71" s="104"/>
      <c r="CN71" s="171"/>
      <c r="CO71" s="173"/>
      <c r="CP71" s="175"/>
      <c r="CQ71" s="175"/>
      <c r="CR71" s="175"/>
      <c r="CT71" s="167"/>
      <c r="CU71" s="167"/>
      <c r="CV71" s="167"/>
      <c r="CW71" s="167"/>
      <c r="CX71" s="167"/>
      <c r="CY71" s="167"/>
      <c r="CZ71" s="167"/>
      <c r="DA71" s="167"/>
      <c r="DB71" s="167"/>
      <c r="DC71" s="167"/>
      <c r="DD71" s="167"/>
      <c r="DE71" s="167"/>
      <c r="DF71" s="167"/>
      <c r="DG71" s="167"/>
      <c r="DH71" s="167"/>
      <c r="DI71" s="167"/>
      <c r="DJ71" s="167"/>
      <c r="DK71" s="167"/>
      <c r="DL71" s="167"/>
      <c r="DM71" s="167"/>
      <c r="DN71" s="167"/>
      <c r="DO71" s="167"/>
      <c r="DP71" s="167"/>
      <c r="DQ71" s="167"/>
      <c r="DR71" s="167"/>
      <c r="DS71" s="167"/>
      <c r="DT71" s="167"/>
      <c r="DU71" s="167"/>
      <c r="DV71" s="167"/>
      <c r="DW71" s="167"/>
      <c r="DX71" s="167"/>
      <c r="DY71" s="167"/>
      <c r="DZ71" s="167"/>
      <c r="EA71" s="167"/>
      <c r="EB71" s="167"/>
      <c r="EC71" s="167"/>
      <c r="ED71" s="167"/>
      <c r="EE71" s="167"/>
      <c r="EF71" s="167"/>
      <c r="EG71" s="167"/>
      <c r="EH71" s="167"/>
      <c r="EI71" s="167"/>
      <c r="EJ71" s="167"/>
      <c r="EK71" s="167"/>
      <c r="EL71" s="167"/>
    </row>
    <row r="72" spans="1:142" ht="11.1" customHeight="1">
      <c r="A72" s="376"/>
      <c r="B72" s="380"/>
      <c r="C72" s="381"/>
      <c r="D72" s="381"/>
      <c r="E72" s="381"/>
      <c r="F72" s="381"/>
      <c r="G72" s="382"/>
      <c r="H72" s="389"/>
      <c r="I72" s="390"/>
      <c r="J72" s="390"/>
      <c r="K72" s="390"/>
      <c r="L72" s="390"/>
      <c r="M72" s="390"/>
      <c r="N72" s="390"/>
      <c r="O72" s="390"/>
      <c r="P72" s="390"/>
      <c r="Q72" s="390"/>
      <c r="R72" s="390"/>
      <c r="S72" s="390"/>
      <c r="T72" s="390"/>
      <c r="U72" s="390"/>
      <c r="V72" s="390"/>
      <c r="W72" s="391"/>
      <c r="X72" s="395"/>
      <c r="Y72" s="396"/>
      <c r="Z72" s="396"/>
      <c r="AA72" s="396"/>
      <c r="AB72" s="396"/>
      <c r="AC72" s="396"/>
      <c r="AD72" s="396"/>
      <c r="AE72" s="389"/>
      <c r="AF72" s="390"/>
      <c r="AG72" s="390"/>
      <c r="AH72" s="390"/>
      <c r="AI72" s="391"/>
      <c r="AJ72" s="547"/>
      <c r="AK72" s="548"/>
      <c r="AL72" s="548"/>
      <c r="AM72" s="548"/>
      <c r="AN72" s="549"/>
      <c r="AO72" s="395"/>
      <c r="AP72" s="396"/>
      <c r="AQ72" s="396"/>
      <c r="AR72" s="396"/>
      <c r="AS72" s="396"/>
      <c r="AT72" s="396"/>
      <c r="AU72" s="409"/>
      <c r="AV72" s="538"/>
      <c r="AW72" s="539"/>
      <c r="AX72" s="539"/>
      <c r="AY72" s="539"/>
      <c r="AZ72" s="539"/>
      <c r="BA72" s="540"/>
      <c r="BB72" s="438"/>
      <c r="BM72" s="439"/>
      <c r="BN72" s="439"/>
      <c r="BO72" s="439"/>
      <c r="BP72" s="440"/>
      <c r="BQ72" s="449"/>
      <c r="BR72" s="426"/>
      <c r="BS72" s="447"/>
      <c r="BT72" s="446"/>
      <c r="BU72" s="446"/>
      <c r="BV72" s="446"/>
      <c r="BZ72" s="104"/>
      <c r="CA72" s="104"/>
      <c r="CN72" s="171"/>
      <c r="CO72" s="173"/>
      <c r="CP72" s="175"/>
      <c r="CQ72" s="175"/>
      <c r="CR72" s="175"/>
      <c r="CT72" s="167"/>
      <c r="CU72" s="16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c r="DU72" s="167"/>
      <c r="DV72" s="167"/>
      <c r="DW72" s="167"/>
      <c r="DX72" s="167"/>
      <c r="DY72" s="167"/>
      <c r="DZ72" s="167"/>
      <c r="EA72" s="167"/>
      <c r="EB72" s="167"/>
      <c r="EC72" s="167"/>
      <c r="ED72" s="167"/>
      <c r="EE72" s="167"/>
      <c r="EF72" s="167"/>
      <c r="EG72" s="167"/>
      <c r="EH72" s="167"/>
      <c r="EI72" s="167"/>
      <c r="EJ72" s="167"/>
      <c r="EK72" s="167"/>
      <c r="EL72" s="167"/>
    </row>
    <row r="73" spans="1:142" ht="11.1" customHeight="1">
      <c r="A73" s="376"/>
      <c r="B73" s="383"/>
      <c r="C73" s="384"/>
      <c r="D73" s="384"/>
      <c r="E73" s="384"/>
      <c r="F73" s="384"/>
      <c r="G73" s="385"/>
      <c r="H73" s="392"/>
      <c r="I73" s="393"/>
      <c r="J73" s="393"/>
      <c r="K73" s="393"/>
      <c r="L73" s="393"/>
      <c r="M73" s="393"/>
      <c r="N73" s="393"/>
      <c r="O73" s="393"/>
      <c r="P73" s="393"/>
      <c r="Q73" s="393"/>
      <c r="R73" s="393"/>
      <c r="S73" s="393"/>
      <c r="T73" s="393"/>
      <c r="U73" s="393"/>
      <c r="V73" s="393"/>
      <c r="W73" s="394"/>
      <c r="X73" s="168" t="s">
        <v>201</v>
      </c>
      <c r="Y73" s="428" t="str">
        <f t="shared" ref="Y73" si="20">IF($H71="","",IF($B$56=0,"",BQ71))</f>
        <v/>
      </c>
      <c r="Z73" s="428"/>
      <c r="AA73" s="428"/>
      <c r="AB73" s="428"/>
      <c r="AC73" s="428"/>
      <c r="AD73" s="169" t="s">
        <v>202</v>
      </c>
      <c r="AE73" s="392"/>
      <c r="AF73" s="393"/>
      <c r="AG73" s="393"/>
      <c r="AH73" s="393"/>
      <c r="AI73" s="394"/>
      <c r="AJ73" s="550"/>
      <c r="AK73" s="551"/>
      <c r="AL73" s="551"/>
      <c r="AM73" s="551"/>
      <c r="AN73" s="552"/>
      <c r="AO73" s="168" t="s">
        <v>201</v>
      </c>
      <c r="AP73" s="428" t="str">
        <f t="shared" ref="AP73" si="21">IF(AJ71="","",IF($B$56=0,"",IFERROR(Y73*AJ71,"")))</f>
        <v/>
      </c>
      <c r="AQ73" s="428"/>
      <c r="AR73" s="428"/>
      <c r="AS73" s="428"/>
      <c r="AT73" s="428"/>
      <c r="AU73" s="169" t="s">
        <v>202</v>
      </c>
      <c r="AV73" s="541"/>
      <c r="AW73" s="542"/>
      <c r="AX73" s="542"/>
      <c r="AY73" s="542"/>
      <c r="AZ73" s="542"/>
      <c r="BA73" s="543"/>
      <c r="BB73" s="438"/>
      <c r="BM73" s="439"/>
      <c r="BN73" s="439"/>
      <c r="BO73" s="439"/>
      <c r="BP73" s="441"/>
      <c r="BQ73" s="449"/>
      <c r="BR73" s="427"/>
      <c r="BS73" s="447"/>
      <c r="BT73" s="446"/>
      <c r="BU73" s="446"/>
      <c r="BV73" s="446"/>
      <c r="BZ73" s="104"/>
      <c r="CA73" s="104"/>
      <c r="CN73" s="171"/>
      <c r="CO73" s="173"/>
      <c r="CP73" s="175"/>
      <c r="CQ73" s="175"/>
      <c r="CR73" s="175"/>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c r="DU73" s="167"/>
      <c r="DV73" s="167"/>
      <c r="DW73" s="167"/>
      <c r="DX73" s="167"/>
      <c r="DY73" s="167"/>
      <c r="DZ73" s="167"/>
      <c r="EA73" s="167"/>
      <c r="EB73" s="167"/>
      <c r="EC73" s="167"/>
      <c r="ED73" s="167"/>
      <c r="EE73" s="167"/>
      <c r="EF73" s="167"/>
      <c r="EG73" s="167"/>
      <c r="EH73" s="167"/>
      <c r="EI73" s="167"/>
      <c r="EJ73" s="167"/>
      <c r="EK73" s="167"/>
      <c r="EL73" s="167"/>
    </row>
    <row r="74" spans="1:142" ht="11.1" customHeight="1">
      <c r="A74" s="376"/>
      <c r="B74" s="377" t="str">
        <f>IF($B$56=0,BR74,IF($B$56=0.5,BT74,IF($B$56=1,"","")))</f>
        <v/>
      </c>
      <c r="C74" s="378"/>
      <c r="D74" s="378"/>
      <c r="E74" s="378"/>
      <c r="F74" s="378"/>
      <c r="G74" s="379"/>
      <c r="H74" s="386" t="str">
        <f t="shared" ref="H74" si="22">IFERROR(BP74,"")</f>
        <v/>
      </c>
      <c r="I74" s="387"/>
      <c r="J74" s="387"/>
      <c r="K74" s="387"/>
      <c r="L74" s="387"/>
      <c r="M74" s="387"/>
      <c r="N74" s="387"/>
      <c r="O74" s="387"/>
      <c r="P74" s="387"/>
      <c r="Q74" s="387"/>
      <c r="R74" s="387"/>
      <c r="S74" s="387"/>
      <c r="T74" s="387"/>
      <c r="U74" s="387"/>
      <c r="V74" s="387"/>
      <c r="W74" s="388"/>
      <c r="X74" s="395" t="str">
        <f t="shared" ref="X74" si="23">IF($H74="","",IF($B$56=0,BQ74,IF($B$56=0.5,BS74,IF($B$56=1,BU74,""))))</f>
        <v/>
      </c>
      <c r="Y74" s="396"/>
      <c r="Z74" s="396"/>
      <c r="AA74" s="396"/>
      <c r="AB74" s="396"/>
      <c r="AC74" s="396"/>
      <c r="AD74" s="396"/>
      <c r="AE74" s="386" t="str">
        <f t="shared" ref="AE74" si="24">IF($H74="","",IF(BQ74=0,0,BV74))</f>
        <v/>
      </c>
      <c r="AF74" s="387"/>
      <c r="AG74" s="387"/>
      <c r="AH74" s="387"/>
      <c r="AI74" s="388"/>
      <c r="AJ74" s="544"/>
      <c r="AK74" s="545"/>
      <c r="AL74" s="545"/>
      <c r="AM74" s="545"/>
      <c r="AN74" s="546"/>
      <c r="AO74" s="406" t="str">
        <f t="shared" ref="AO74" si="25">IF(AJ74="","",IFERROR(X74*AJ74,""))</f>
        <v/>
      </c>
      <c r="AP74" s="407"/>
      <c r="AQ74" s="407"/>
      <c r="AR74" s="407"/>
      <c r="AS74" s="407"/>
      <c r="AT74" s="407"/>
      <c r="AU74" s="408"/>
      <c r="AV74" s="535"/>
      <c r="AW74" s="536"/>
      <c r="AX74" s="536"/>
      <c r="AY74" s="536"/>
      <c r="AZ74" s="536"/>
      <c r="BA74" s="537"/>
      <c r="BB74" s="438"/>
      <c r="BM74" s="439">
        <v>6</v>
      </c>
      <c r="BN74" s="439"/>
      <c r="BO74" s="439"/>
      <c r="BP74" s="448" t="e">
        <f>VLOOKUP(BM74,試験項目一覧!M:N,2,FALSE)</f>
        <v>#N/A</v>
      </c>
      <c r="BQ74" s="449">
        <f>IFERROR(VLOOKUP(BP74,試験項目一覧!E:J,2,FALSE),0)</f>
        <v>0</v>
      </c>
      <c r="BR74" s="534" t="str">
        <f>IFERROR(VLOOKUP(BP74,試験項目一覧!E:J,3,FALSE),"")</f>
        <v/>
      </c>
      <c r="BS74" s="447">
        <f>IFERROR(VLOOKUP(BP74,試験項目一覧!E:J,4,FALSE),0)</f>
        <v>0</v>
      </c>
      <c r="BT74" s="446">
        <f>IFERROR(VLOOKUP(BP74,試験項目一覧!E:J,5,FALSE),0)</f>
        <v>0</v>
      </c>
      <c r="BU74" s="446">
        <v>0</v>
      </c>
      <c r="BV74" s="446">
        <f>IFERROR(VLOOKUP(BP74,試験項目一覧!E:J,6,FALSE),0)</f>
        <v>0</v>
      </c>
      <c r="BZ74" s="104"/>
      <c r="CA74" s="104"/>
      <c r="CN74" s="171"/>
      <c r="CO74" s="173"/>
      <c r="CP74" s="175"/>
      <c r="CQ74" s="175"/>
      <c r="CR74" s="175"/>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c r="DU74" s="167"/>
      <c r="DV74" s="167"/>
      <c r="DW74" s="167"/>
      <c r="DX74" s="167"/>
      <c r="DY74" s="167"/>
      <c r="DZ74" s="167"/>
      <c r="EA74" s="167"/>
      <c r="EB74" s="167"/>
      <c r="EC74" s="167"/>
      <c r="ED74" s="167"/>
      <c r="EE74" s="167"/>
      <c r="EF74" s="167"/>
      <c r="EG74" s="167"/>
      <c r="EH74" s="167"/>
      <c r="EI74" s="167"/>
      <c r="EJ74" s="167"/>
      <c r="EK74" s="167"/>
      <c r="EL74" s="167"/>
    </row>
    <row r="75" spans="1:142" ht="11.1" customHeight="1">
      <c r="A75" s="376"/>
      <c r="B75" s="380"/>
      <c r="C75" s="381"/>
      <c r="D75" s="381"/>
      <c r="E75" s="381"/>
      <c r="F75" s="381"/>
      <c r="G75" s="382"/>
      <c r="H75" s="389"/>
      <c r="I75" s="390"/>
      <c r="J75" s="390"/>
      <c r="K75" s="390"/>
      <c r="L75" s="390"/>
      <c r="M75" s="390"/>
      <c r="N75" s="390"/>
      <c r="O75" s="390"/>
      <c r="P75" s="390"/>
      <c r="Q75" s="390"/>
      <c r="R75" s="390"/>
      <c r="S75" s="390"/>
      <c r="T75" s="390"/>
      <c r="U75" s="390"/>
      <c r="V75" s="390"/>
      <c r="W75" s="391"/>
      <c r="X75" s="395"/>
      <c r="Y75" s="396"/>
      <c r="Z75" s="396"/>
      <c r="AA75" s="396"/>
      <c r="AB75" s="396"/>
      <c r="AC75" s="396"/>
      <c r="AD75" s="396"/>
      <c r="AE75" s="389"/>
      <c r="AF75" s="390"/>
      <c r="AG75" s="390"/>
      <c r="AH75" s="390"/>
      <c r="AI75" s="391"/>
      <c r="AJ75" s="547"/>
      <c r="AK75" s="548"/>
      <c r="AL75" s="548"/>
      <c r="AM75" s="548"/>
      <c r="AN75" s="549"/>
      <c r="AO75" s="395"/>
      <c r="AP75" s="396"/>
      <c r="AQ75" s="396"/>
      <c r="AR75" s="396"/>
      <c r="AS75" s="396"/>
      <c r="AT75" s="396"/>
      <c r="AU75" s="409"/>
      <c r="AV75" s="538"/>
      <c r="AW75" s="539"/>
      <c r="AX75" s="539"/>
      <c r="AY75" s="539"/>
      <c r="AZ75" s="539"/>
      <c r="BA75" s="540"/>
      <c r="BB75" s="438"/>
      <c r="BM75" s="439"/>
      <c r="BN75" s="439"/>
      <c r="BO75" s="439"/>
      <c r="BP75" s="440"/>
      <c r="BQ75" s="449"/>
      <c r="BR75" s="426"/>
      <c r="BS75" s="447"/>
      <c r="BT75" s="446"/>
      <c r="BU75" s="446"/>
      <c r="BV75" s="446"/>
      <c r="BZ75" s="104"/>
      <c r="CA75" s="104"/>
      <c r="CN75" s="171"/>
      <c r="CO75" s="173"/>
      <c r="CP75" s="175"/>
      <c r="CQ75" s="175"/>
      <c r="CR75" s="175"/>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167"/>
      <c r="EK75" s="167"/>
      <c r="EL75" s="167"/>
    </row>
    <row r="76" spans="1:142" ht="11.1" customHeight="1">
      <c r="A76" s="376"/>
      <c r="B76" s="383"/>
      <c r="C76" s="384"/>
      <c r="D76" s="384"/>
      <c r="E76" s="384"/>
      <c r="F76" s="384"/>
      <c r="G76" s="385"/>
      <c r="H76" s="392"/>
      <c r="I76" s="393"/>
      <c r="J76" s="393"/>
      <c r="K76" s="393"/>
      <c r="L76" s="393"/>
      <c r="M76" s="393"/>
      <c r="N76" s="393"/>
      <c r="O76" s="393"/>
      <c r="P76" s="393"/>
      <c r="Q76" s="393"/>
      <c r="R76" s="393"/>
      <c r="S76" s="393"/>
      <c r="T76" s="393"/>
      <c r="U76" s="393"/>
      <c r="V76" s="393"/>
      <c r="W76" s="394"/>
      <c r="X76" s="168" t="s">
        <v>201</v>
      </c>
      <c r="Y76" s="428" t="str">
        <f t="shared" ref="Y76" si="26">IF($H74="","",IF($B$56=0,"",BQ74))</f>
        <v/>
      </c>
      <c r="Z76" s="428"/>
      <c r="AA76" s="428"/>
      <c r="AB76" s="428"/>
      <c r="AC76" s="428"/>
      <c r="AD76" s="169" t="s">
        <v>202</v>
      </c>
      <c r="AE76" s="392"/>
      <c r="AF76" s="393"/>
      <c r="AG76" s="393"/>
      <c r="AH76" s="393"/>
      <c r="AI76" s="394"/>
      <c r="AJ76" s="550"/>
      <c r="AK76" s="551"/>
      <c r="AL76" s="551"/>
      <c r="AM76" s="551"/>
      <c r="AN76" s="552"/>
      <c r="AO76" s="168" t="s">
        <v>201</v>
      </c>
      <c r="AP76" s="428" t="str">
        <f t="shared" ref="AP76" si="27">IF(AJ74="","",IF($B$56=0,"",IFERROR(Y76*AJ74,"")))</f>
        <v/>
      </c>
      <c r="AQ76" s="428"/>
      <c r="AR76" s="428"/>
      <c r="AS76" s="428"/>
      <c r="AT76" s="428"/>
      <c r="AU76" s="169" t="s">
        <v>202</v>
      </c>
      <c r="AV76" s="541"/>
      <c r="AW76" s="542"/>
      <c r="AX76" s="542"/>
      <c r="AY76" s="542"/>
      <c r="AZ76" s="542"/>
      <c r="BA76" s="543"/>
      <c r="BB76" s="438"/>
      <c r="BM76" s="439"/>
      <c r="BN76" s="439"/>
      <c r="BO76" s="439"/>
      <c r="BP76" s="441"/>
      <c r="BQ76" s="449"/>
      <c r="BR76" s="427"/>
      <c r="BS76" s="447"/>
      <c r="BT76" s="446"/>
      <c r="BU76" s="446"/>
      <c r="BV76" s="446"/>
      <c r="BZ76" s="104"/>
      <c r="CA76" s="104"/>
      <c r="CN76" s="171"/>
      <c r="CO76" s="173"/>
      <c r="CP76" s="175"/>
      <c r="CQ76" s="175"/>
      <c r="CR76" s="175"/>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row>
    <row r="77" spans="1:142" ht="11.1" customHeight="1">
      <c r="A77" s="376"/>
      <c r="B77" s="377" t="str">
        <f>IF($B$56=0,BR77,IF($B$56=0.5,BT77,IF($B$56=1,"","")))</f>
        <v/>
      </c>
      <c r="C77" s="378"/>
      <c r="D77" s="378"/>
      <c r="E77" s="378"/>
      <c r="F77" s="378"/>
      <c r="G77" s="379"/>
      <c r="H77" s="386" t="str">
        <f t="shared" ref="H77" si="28">IFERROR(BP77,"")</f>
        <v/>
      </c>
      <c r="I77" s="387"/>
      <c r="J77" s="387"/>
      <c r="K77" s="387"/>
      <c r="L77" s="387"/>
      <c r="M77" s="387"/>
      <c r="N77" s="387"/>
      <c r="O77" s="387"/>
      <c r="P77" s="387"/>
      <c r="Q77" s="387"/>
      <c r="R77" s="387"/>
      <c r="S77" s="387"/>
      <c r="T77" s="387"/>
      <c r="U77" s="387"/>
      <c r="V77" s="387"/>
      <c r="W77" s="388"/>
      <c r="X77" s="395" t="str">
        <f t="shared" ref="X77" si="29">IF($H77="","",IF($B$56=0,BQ77,IF($B$56=0.5,BS77,IF($B$56=1,BU77,""))))</f>
        <v/>
      </c>
      <c r="Y77" s="396"/>
      <c r="Z77" s="396"/>
      <c r="AA77" s="396"/>
      <c r="AB77" s="396"/>
      <c r="AC77" s="396"/>
      <c r="AD77" s="396"/>
      <c r="AE77" s="386" t="str">
        <f t="shared" ref="AE77" si="30">IF($H77="","",IF(BQ77=0,0,BV77))</f>
        <v/>
      </c>
      <c r="AF77" s="387"/>
      <c r="AG77" s="387"/>
      <c r="AH77" s="387"/>
      <c r="AI77" s="388"/>
      <c r="AJ77" s="544"/>
      <c r="AK77" s="545"/>
      <c r="AL77" s="545"/>
      <c r="AM77" s="545"/>
      <c r="AN77" s="546"/>
      <c r="AO77" s="406" t="str">
        <f t="shared" ref="AO77" si="31">IF(AJ77="","",IFERROR(X77*AJ77,""))</f>
        <v/>
      </c>
      <c r="AP77" s="407"/>
      <c r="AQ77" s="407"/>
      <c r="AR77" s="407"/>
      <c r="AS77" s="407"/>
      <c r="AT77" s="407"/>
      <c r="AU77" s="408"/>
      <c r="AV77" s="535"/>
      <c r="AW77" s="536"/>
      <c r="AX77" s="536"/>
      <c r="AY77" s="536"/>
      <c r="AZ77" s="536"/>
      <c r="BA77" s="537"/>
      <c r="BB77" s="438"/>
      <c r="BM77" s="439">
        <v>7</v>
      </c>
      <c r="BN77" s="439"/>
      <c r="BO77" s="439"/>
      <c r="BP77" s="448" t="e">
        <f>VLOOKUP(BM77,試験項目一覧!M:N,2,FALSE)</f>
        <v>#N/A</v>
      </c>
      <c r="BQ77" s="449">
        <f>IFERROR(VLOOKUP(BP77,試験項目一覧!E:J,2,FALSE),0)</f>
        <v>0</v>
      </c>
      <c r="BR77" s="534" t="str">
        <f>IFERROR(VLOOKUP(BP77,試験項目一覧!E:J,3,FALSE),"")</f>
        <v/>
      </c>
      <c r="BS77" s="447">
        <f>IFERROR(VLOOKUP(BP77,試験項目一覧!E:J,4,FALSE),0)</f>
        <v>0</v>
      </c>
      <c r="BT77" s="446">
        <f>IFERROR(VLOOKUP(BP77,試験項目一覧!E:J,5,FALSE),0)</f>
        <v>0</v>
      </c>
      <c r="BU77" s="446">
        <v>0</v>
      </c>
      <c r="BV77" s="446">
        <f>IFERROR(VLOOKUP(BP77,試験項目一覧!E:J,6,FALSE),0)</f>
        <v>0</v>
      </c>
      <c r="BZ77" s="104"/>
      <c r="CA77" s="104"/>
      <c r="CN77" s="171"/>
      <c r="CO77" s="173"/>
      <c r="CP77" s="175"/>
      <c r="CQ77" s="175"/>
      <c r="CR77" s="175"/>
      <c r="CT77" s="167"/>
      <c r="CU77" s="167"/>
      <c r="CV77" s="167"/>
      <c r="CW77" s="167"/>
      <c r="CX77" s="167"/>
      <c r="CY77" s="167"/>
      <c r="CZ77" s="167"/>
      <c r="DA77" s="167"/>
      <c r="DB77" s="167"/>
      <c r="DC77" s="167"/>
      <c r="DD77" s="167"/>
      <c r="DE77" s="167"/>
      <c r="DF77" s="167"/>
      <c r="DG77" s="167"/>
      <c r="DH77" s="167"/>
      <c r="DI77" s="167"/>
      <c r="DJ77" s="167"/>
      <c r="DK77" s="167"/>
      <c r="DL77" s="167"/>
      <c r="DM77" s="167"/>
      <c r="DN77" s="167"/>
      <c r="DO77" s="167"/>
      <c r="DP77" s="167"/>
      <c r="DQ77" s="167"/>
      <c r="DR77" s="167"/>
      <c r="DS77" s="167"/>
      <c r="DT77" s="167"/>
      <c r="DU77" s="167"/>
      <c r="DV77" s="167"/>
      <c r="DW77" s="167"/>
      <c r="DX77" s="167"/>
      <c r="DY77" s="167"/>
      <c r="DZ77" s="167"/>
      <c r="EA77" s="167"/>
      <c r="EB77" s="167"/>
      <c r="EC77" s="167"/>
      <c r="ED77" s="167"/>
      <c r="EE77" s="167"/>
      <c r="EF77" s="167"/>
      <c r="EG77" s="167"/>
      <c r="EH77" s="167"/>
      <c r="EI77" s="167"/>
      <c r="EJ77" s="167"/>
      <c r="EK77" s="167"/>
      <c r="EL77" s="167"/>
    </row>
    <row r="78" spans="1:142" ht="11.1" customHeight="1">
      <c r="A78" s="376"/>
      <c r="B78" s="380"/>
      <c r="C78" s="381"/>
      <c r="D78" s="381"/>
      <c r="E78" s="381"/>
      <c r="F78" s="381"/>
      <c r="G78" s="382"/>
      <c r="H78" s="389"/>
      <c r="I78" s="390"/>
      <c r="J78" s="390"/>
      <c r="K78" s="390"/>
      <c r="L78" s="390"/>
      <c r="M78" s="390"/>
      <c r="N78" s="390"/>
      <c r="O78" s="390"/>
      <c r="P78" s="390"/>
      <c r="Q78" s="390"/>
      <c r="R78" s="390"/>
      <c r="S78" s="390"/>
      <c r="T78" s="390"/>
      <c r="U78" s="390"/>
      <c r="V78" s="390"/>
      <c r="W78" s="391"/>
      <c r="X78" s="395"/>
      <c r="Y78" s="396"/>
      <c r="Z78" s="396"/>
      <c r="AA78" s="396"/>
      <c r="AB78" s="396"/>
      <c r="AC78" s="396"/>
      <c r="AD78" s="396"/>
      <c r="AE78" s="389"/>
      <c r="AF78" s="390"/>
      <c r="AG78" s="390"/>
      <c r="AH78" s="390"/>
      <c r="AI78" s="391"/>
      <c r="AJ78" s="547"/>
      <c r="AK78" s="548"/>
      <c r="AL78" s="548"/>
      <c r="AM78" s="548"/>
      <c r="AN78" s="549"/>
      <c r="AO78" s="395"/>
      <c r="AP78" s="396"/>
      <c r="AQ78" s="396"/>
      <c r="AR78" s="396"/>
      <c r="AS78" s="396"/>
      <c r="AT78" s="396"/>
      <c r="AU78" s="409"/>
      <c r="AV78" s="538"/>
      <c r="AW78" s="539"/>
      <c r="AX78" s="539"/>
      <c r="AY78" s="539"/>
      <c r="AZ78" s="539"/>
      <c r="BA78" s="540"/>
      <c r="BB78" s="438"/>
      <c r="BM78" s="439"/>
      <c r="BN78" s="439"/>
      <c r="BO78" s="439"/>
      <c r="BP78" s="440"/>
      <c r="BQ78" s="449"/>
      <c r="BR78" s="426"/>
      <c r="BS78" s="447"/>
      <c r="BT78" s="446"/>
      <c r="BU78" s="446"/>
      <c r="BV78" s="446"/>
      <c r="BZ78" s="104"/>
      <c r="CA78" s="104"/>
      <c r="CN78" s="171"/>
      <c r="CO78" s="173"/>
      <c r="CP78" s="175"/>
      <c r="CQ78" s="175"/>
      <c r="CR78" s="175"/>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67"/>
      <c r="DP78" s="167"/>
      <c r="DQ78" s="167"/>
      <c r="DR78" s="167"/>
      <c r="DS78" s="167"/>
      <c r="DT78" s="167"/>
      <c r="DU78" s="167"/>
      <c r="DV78" s="167"/>
      <c r="DW78" s="167"/>
      <c r="DX78" s="167"/>
      <c r="DY78" s="167"/>
      <c r="DZ78" s="167"/>
      <c r="EA78" s="167"/>
      <c r="EB78" s="167"/>
      <c r="EC78" s="167"/>
      <c r="ED78" s="167"/>
      <c r="EE78" s="167"/>
      <c r="EF78" s="167"/>
      <c r="EG78" s="167"/>
      <c r="EH78" s="167"/>
      <c r="EI78" s="167"/>
      <c r="EJ78" s="167"/>
      <c r="EK78" s="167"/>
      <c r="EL78" s="167"/>
    </row>
    <row r="79" spans="1:142" ht="11.1" customHeight="1">
      <c r="A79" s="376"/>
      <c r="B79" s="383"/>
      <c r="C79" s="384"/>
      <c r="D79" s="384"/>
      <c r="E79" s="384"/>
      <c r="F79" s="384"/>
      <c r="G79" s="385"/>
      <c r="H79" s="392"/>
      <c r="I79" s="393"/>
      <c r="J79" s="393"/>
      <c r="K79" s="393"/>
      <c r="L79" s="393"/>
      <c r="M79" s="393"/>
      <c r="N79" s="393"/>
      <c r="O79" s="393"/>
      <c r="P79" s="393"/>
      <c r="Q79" s="393"/>
      <c r="R79" s="393"/>
      <c r="S79" s="393"/>
      <c r="T79" s="393"/>
      <c r="U79" s="393"/>
      <c r="V79" s="393"/>
      <c r="W79" s="394"/>
      <c r="X79" s="168" t="s">
        <v>201</v>
      </c>
      <c r="Y79" s="428" t="str">
        <f t="shared" ref="Y79" si="32">IF($H77="","",IF($B$56=0,"",BQ77))</f>
        <v/>
      </c>
      <c r="Z79" s="428"/>
      <c r="AA79" s="428"/>
      <c r="AB79" s="428"/>
      <c r="AC79" s="428"/>
      <c r="AD79" s="169" t="s">
        <v>202</v>
      </c>
      <c r="AE79" s="392"/>
      <c r="AF79" s="393"/>
      <c r="AG79" s="393"/>
      <c r="AH79" s="393"/>
      <c r="AI79" s="394"/>
      <c r="AJ79" s="550"/>
      <c r="AK79" s="551"/>
      <c r="AL79" s="551"/>
      <c r="AM79" s="551"/>
      <c r="AN79" s="552"/>
      <c r="AO79" s="168" t="s">
        <v>201</v>
      </c>
      <c r="AP79" s="428" t="str">
        <f t="shared" ref="AP79" si="33">IF(AJ77="","",IF($B$56=0,"",IFERROR(Y79*AJ77,"")))</f>
        <v/>
      </c>
      <c r="AQ79" s="428"/>
      <c r="AR79" s="428"/>
      <c r="AS79" s="428"/>
      <c r="AT79" s="428"/>
      <c r="AU79" s="169" t="s">
        <v>202</v>
      </c>
      <c r="AV79" s="541"/>
      <c r="AW79" s="542"/>
      <c r="AX79" s="542"/>
      <c r="AY79" s="542"/>
      <c r="AZ79" s="542"/>
      <c r="BA79" s="543"/>
      <c r="BB79" s="438"/>
      <c r="BM79" s="439"/>
      <c r="BN79" s="439"/>
      <c r="BO79" s="439"/>
      <c r="BP79" s="441"/>
      <c r="BQ79" s="449"/>
      <c r="BR79" s="427"/>
      <c r="BS79" s="447"/>
      <c r="BT79" s="446"/>
      <c r="BU79" s="446"/>
      <c r="BV79" s="446"/>
      <c r="BZ79" s="104"/>
      <c r="CA79" s="104"/>
      <c r="CN79" s="171"/>
      <c r="CO79" s="173"/>
      <c r="CP79" s="175"/>
      <c r="CQ79" s="175"/>
      <c r="CR79" s="175"/>
      <c r="CT79" s="167"/>
      <c r="CU79" s="167"/>
      <c r="CV79" s="167"/>
      <c r="CW79" s="167"/>
      <c r="CX79" s="167"/>
      <c r="CY79" s="167"/>
      <c r="CZ79" s="167"/>
      <c r="DA79" s="167"/>
      <c r="DB79" s="167"/>
      <c r="DC79" s="167"/>
      <c r="DD79" s="167"/>
      <c r="DE79" s="167"/>
      <c r="DF79" s="167"/>
      <c r="DG79" s="167"/>
      <c r="DH79" s="167"/>
      <c r="DI79" s="167"/>
      <c r="DJ79" s="167"/>
      <c r="DK79" s="167"/>
      <c r="DL79" s="167"/>
      <c r="DM79" s="167"/>
      <c r="DN79" s="167"/>
      <c r="DO79" s="167"/>
      <c r="DP79" s="167"/>
      <c r="DQ79" s="167"/>
      <c r="DR79" s="167"/>
      <c r="DS79" s="167"/>
      <c r="DT79" s="167"/>
      <c r="DU79" s="167"/>
      <c r="DV79" s="167"/>
      <c r="DW79" s="167"/>
      <c r="DX79" s="167"/>
      <c r="DY79" s="167"/>
      <c r="DZ79" s="167"/>
      <c r="EA79" s="167"/>
      <c r="EB79" s="167"/>
      <c r="EC79" s="167"/>
      <c r="ED79" s="167"/>
      <c r="EE79" s="167"/>
      <c r="EF79" s="167"/>
      <c r="EG79" s="167"/>
      <c r="EH79" s="167"/>
      <c r="EI79" s="167"/>
      <c r="EJ79" s="167"/>
      <c r="EK79" s="167"/>
      <c r="EL79" s="167"/>
    </row>
    <row r="80" spans="1:142" ht="11.1" customHeight="1">
      <c r="A80" s="376"/>
      <c r="B80" s="377" t="str">
        <f>IF($B$56=0,BR80,IF($B$56=0.5,BT80,IF($B$56=1,"","")))</f>
        <v/>
      </c>
      <c r="C80" s="378"/>
      <c r="D80" s="378"/>
      <c r="E80" s="378"/>
      <c r="F80" s="378"/>
      <c r="G80" s="379"/>
      <c r="H80" s="386" t="str">
        <f t="shared" ref="H80" si="34">IFERROR(BP80,"")</f>
        <v/>
      </c>
      <c r="I80" s="387"/>
      <c r="J80" s="387"/>
      <c r="K80" s="387"/>
      <c r="L80" s="387"/>
      <c r="M80" s="387"/>
      <c r="N80" s="387"/>
      <c r="O80" s="387"/>
      <c r="P80" s="387"/>
      <c r="Q80" s="387"/>
      <c r="R80" s="387"/>
      <c r="S80" s="387"/>
      <c r="T80" s="387"/>
      <c r="U80" s="387"/>
      <c r="V80" s="387"/>
      <c r="W80" s="388"/>
      <c r="X80" s="395" t="str">
        <f t="shared" ref="X80" si="35">IF($H80="","",IF($B$56=0,BQ80,IF($B$56=0.5,BS80,IF($B$56=1,BU80,""))))</f>
        <v/>
      </c>
      <c r="Y80" s="396"/>
      <c r="Z80" s="396"/>
      <c r="AA80" s="396"/>
      <c r="AB80" s="396"/>
      <c r="AC80" s="396"/>
      <c r="AD80" s="396"/>
      <c r="AE80" s="386" t="str">
        <f t="shared" ref="AE80" si="36">IF($H80="","",IF(BQ80=0,0,BV80))</f>
        <v/>
      </c>
      <c r="AF80" s="387"/>
      <c r="AG80" s="387"/>
      <c r="AH80" s="387"/>
      <c r="AI80" s="388"/>
      <c r="AJ80" s="544"/>
      <c r="AK80" s="545"/>
      <c r="AL80" s="545"/>
      <c r="AM80" s="545"/>
      <c r="AN80" s="546"/>
      <c r="AO80" s="406" t="str">
        <f t="shared" ref="AO80" si="37">IF(AJ80="","",IFERROR(X80*AJ80,""))</f>
        <v/>
      </c>
      <c r="AP80" s="407"/>
      <c r="AQ80" s="407"/>
      <c r="AR80" s="407"/>
      <c r="AS80" s="407"/>
      <c r="AT80" s="407"/>
      <c r="AU80" s="408"/>
      <c r="AV80" s="535"/>
      <c r="AW80" s="536"/>
      <c r="AX80" s="536"/>
      <c r="AY80" s="536"/>
      <c r="AZ80" s="536"/>
      <c r="BA80" s="537"/>
      <c r="BB80" s="438"/>
      <c r="BM80" s="439">
        <v>8</v>
      </c>
      <c r="BN80" s="439"/>
      <c r="BO80" s="439"/>
      <c r="BP80" s="448" t="e">
        <f>VLOOKUP(BM80,試験項目一覧!M:N,2,FALSE)</f>
        <v>#N/A</v>
      </c>
      <c r="BQ80" s="449">
        <f>IFERROR(VLOOKUP(BP80,試験項目一覧!E:J,2,FALSE),0)</f>
        <v>0</v>
      </c>
      <c r="BR80" s="534" t="str">
        <f>IFERROR(VLOOKUP(BP80,試験項目一覧!E:J,3,FALSE),"")</f>
        <v/>
      </c>
      <c r="BS80" s="447">
        <f>IFERROR(VLOOKUP(BP80,試験項目一覧!E:J,4,FALSE),0)</f>
        <v>0</v>
      </c>
      <c r="BT80" s="446">
        <f>IFERROR(VLOOKUP(BP80,試験項目一覧!E:J,5,FALSE),0)</f>
        <v>0</v>
      </c>
      <c r="BU80" s="446">
        <v>0</v>
      </c>
      <c r="BV80" s="446">
        <f>IFERROR(VLOOKUP(BP80,試験項目一覧!E:J,6,FALSE),0)</f>
        <v>0</v>
      </c>
      <c r="BZ80" s="104"/>
      <c r="CA80" s="104"/>
      <c r="CN80" s="171"/>
      <c r="CO80" s="173"/>
      <c r="CP80" s="175"/>
      <c r="CQ80" s="175"/>
      <c r="CR80" s="175"/>
      <c r="CT80" s="167"/>
      <c r="CU80" s="167"/>
      <c r="CV80" s="167"/>
      <c r="CW80" s="167"/>
      <c r="CX80" s="167"/>
      <c r="CY80" s="167"/>
      <c r="CZ80" s="167"/>
      <c r="DA80" s="167"/>
      <c r="DB80" s="167"/>
      <c r="DC80" s="167"/>
      <c r="DD80" s="167"/>
      <c r="DE80" s="167"/>
      <c r="DF80" s="167"/>
      <c r="DG80" s="167"/>
      <c r="DH80" s="167"/>
      <c r="DI80" s="167"/>
      <c r="DJ80" s="167"/>
      <c r="DK80" s="167"/>
      <c r="DL80" s="167"/>
      <c r="DM80" s="167"/>
      <c r="DN80" s="167"/>
      <c r="DO80" s="167"/>
      <c r="DP80" s="167"/>
      <c r="DQ80" s="167"/>
      <c r="DR80" s="167"/>
      <c r="DS80" s="167"/>
      <c r="DT80" s="167"/>
      <c r="DU80" s="167"/>
      <c r="DV80" s="167"/>
      <c r="DW80" s="167"/>
      <c r="DX80" s="167"/>
      <c r="DY80" s="167"/>
      <c r="DZ80" s="167"/>
      <c r="EA80" s="167"/>
      <c r="EB80" s="167"/>
      <c r="EC80" s="167"/>
      <c r="ED80" s="167"/>
      <c r="EE80" s="167"/>
      <c r="EF80" s="167"/>
      <c r="EG80" s="167"/>
      <c r="EH80" s="167"/>
      <c r="EI80" s="167"/>
      <c r="EJ80" s="167"/>
      <c r="EK80" s="167"/>
      <c r="EL80" s="167"/>
    </row>
    <row r="81" spans="1:145" ht="11.1" customHeight="1">
      <c r="A81" s="376"/>
      <c r="B81" s="380"/>
      <c r="C81" s="381"/>
      <c r="D81" s="381"/>
      <c r="E81" s="381"/>
      <c r="F81" s="381"/>
      <c r="G81" s="382"/>
      <c r="H81" s="389"/>
      <c r="I81" s="390"/>
      <c r="J81" s="390"/>
      <c r="K81" s="390"/>
      <c r="L81" s="390"/>
      <c r="M81" s="390"/>
      <c r="N81" s="390"/>
      <c r="O81" s="390"/>
      <c r="P81" s="390"/>
      <c r="Q81" s="390"/>
      <c r="R81" s="390"/>
      <c r="S81" s="390"/>
      <c r="T81" s="390"/>
      <c r="U81" s="390"/>
      <c r="V81" s="390"/>
      <c r="W81" s="391"/>
      <c r="X81" s="395"/>
      <c r="Y81" s="396"/>
      <c r="Z81" s="396"/>
      <c r="AA81" s="396"/>
      <c r="AB81" s="396"/>
      <c r="AC81" s="396"/>
      <c r="AD81" s="396"/>
      <c r="AE81" s="389"/>
      <c r="AF81" s="390"/>
      <c r="AG81" s="390"/>
      <c r="AH81" s="390"/>
      <c r="AI81" s="391"/>
      <c r="AJ81" s="547"/>
      <c r="AK81" s="548"/>
      <c r="AL81" s="548"/>
      <c r="AM81" s="548"/>
      <c r="AN81" s="549"/>
      <c r="AO81" s="395"/>
      <c r="AP81" s="396"/>
      <c r="AQ81" s="396"/>
      <c r="AR81" s="396"/>
      <c r="AS81" s="396"/>
      <c r="AT81" s="396"/>
      <c r="AU81" s="409"/>
      <c r="AV81" s="538"/>
      <c r="AW81" s="539"/>
      <c r="AX81" s="539"/>
      <c r="AY81" s="539"/>
      <c r="AZ81" s="539"/>
      <c r="BA81" s="540"/>
      <c r="BB81" s="438"/>
      <c r="BM81" s="439"/>
      <c r="BN81" s="439"/>
      <c r="BO81" s="439"/>
      <c r="BP81" s="440"/>
      <c r="BQ81" s="449"/>
      <c r="BR81" s="426"/>
      <c r="BS81" s="447"/>
      <c r="BT81" s="446"/>
      <c r="BU81" s="446"/>
      <c r="BV81" s="446"/>
      <c r="BZ81" s="104"/>
      <c r="CA81" s="104"/>
      <c r="CN81" s="171"/>
      <c r="CO81" s="173"/>
      <c r="CP81" s="175"/>
      <c r="CQ81" s="175"/>
      <c r="CR81" s="175"/>
      <c r="CT81" s="167"/>
      <c r="CU81" s="167"/>
      <c r="CV81" s="167"/>
      <c r="CW81" s="167"/>
      <c r="CX81" s="167"/>
      <c r="CY81" s="167"/>
      <c r="CZ81" s="167"/>
      <c r="DA81" s="167"/>
      <c r="DB81" s="167"/>
      <c r="DC81" s="167"/>
      <c r="DD81" s="167"/>
      <c r="DE81" s="167"/>
      <c r="DF81" s="167"/>
      <c r="DG81" s="167"/>
      <c r="DH81" s="167"/>
      <c r="DI81" s="167"/>
      <c r="DJ81" s="167"/>
      <c r="DK81" s="167"/>
      <c r="DL81" s="167"/>
      <c r="DM81" s="167"/>
      <c r="DN81" s="167"/>
      <c r="DO81" s="167"/>
      <c r="DP81" s="167"/>
      <c r="DQ81" s="167"/>
      <c r="DR81" s="167"/>
      <c r="DS81" s="167"/>
      <c r="DT81" s="167"/>
      <c r="DU81" s="167"/>
      <c r="DV81" s="167"/>
      <c r="DW81" s="167"/>
      <c r="DX81" s="167"/>
      <c r="DY81" s="167"/>
      <c r="DZ81" s="167"/>
      <c r="EA81" s="167"/>
      <c r="EB81" s="167"/>
      <c r="EC81" s="167"/>
      <c r="ED81" s="167"/>
      <c r="EE81" s="167"/>
      <c r="EF81" s="167"/>
      <c r="EG81" s="167"/>
      <c r="EH81" s="167"/>
      <c r="EI81" s="167"/>
      <c r="EJ81" s="167"/>
      <c r="EK81" s="167"/>
      <c r="EL81" s="167"/>
    </row>
    <row r="82" spans="1:145" ht="11.1" customHeight="1">
      <c r="A82" s="376"/>
      <c r="B82" s="383"/>
      <c r="C82" s="384"/>
      <c r="D82" s="384"/>
      <c r="E82" s="384"/>
      <c r="F82" s="384"/>
      <c r="G82" s="385"/>
      <c r="H82" s="392"/>
      <c r="I82" s="393"/>
      <c r="J82" s="393"/>
      <c r="K82" s="393"/>
      <c r="L82" s="393"/>
      <c r="M82" s="393"/>
      <c r="N82" s="393"/>
      <c r="O82" s="393"/>
      <c r="P82" s="393"/>
      <c r="Q82" s="393"/>
      <c r="R82" s="393"/>
      <c r="S82" s="393"/>
      <c r="T82" s="393"/>
      <c r="U82" s="393"/>
      <c r="V82" s="393"/>
      <c r="W82" s="394"/>
      <c r="X82" s="168" t="s">
        <v>201</v>
      </c>
      <c r="Y82" s="428" t="str">
        <f t="shared" ref="Y82" si="38">IF($H80="","",IF($B$56=0,"",BQ80))</f>
        <v/>
      </c>
      <c r="Z82" s="428"/>
      <c r="AA82" s="428"/>
      <c r="AB82" s="428"/>
      <c r="AC82" s="428"/>
      <c r="AD82" s="169" t="s">
        <v>202</v>
      </c>
      <c r="AE82" s="392"/>
      <c r="AF82" s="393"/>
      <c r="AG82" s="393"/>
      <c r="AH82" s="393"/>
      <c r="AI82" s="394"/>
      <c r="AJ82" s="550"/>
      <c r="AK82" s="551"/>
      <c r="AL82" s="551"/>
      <c r="AM82" s="551"/>
      <c r="AN82" s="552"/>
      <c r="AO82" s="168" t="s">
        <v>201</v>
      </c>
      <c r="AP82" s="428" t="str">
        <f t="shared" ref="AP82" si="39">IF(AJ80="","",IF($B$56=0,"",IFERROR(Y82*AJ80,"")))</f>
        <v/>
      </c>
      <c r="AQ82" s="428"/>
      <c r="AR82" s="428"/>
      <c r="AS82" s="428"/>
      <c r="AT82" s="428"/>
      <c r="AU82" s="169" t="s">
        <v>202</v>
      </c>
      <c r="AV82" s="541"/>
      <c r="AW82" s="542"/>
      <c r="AX82" s="542"/>
      <c r="AY82" s="542"/>
      <c r="AZ82" s="542"/>
      <c r="BA82" s="543"/>
      <c r="BB82" s="438"/>
      <c r="BM82" s="439"/>
      <c r="BN82" s="439"/>
      <c r="BO82" s="439"/>
      <c r="BP82" s="441"/>
      <c r="BQ82" s="449"/>
      <c r="BR82" s="427"/>
      <c r="BS82" s="447"/>
      <c r="BT82" s="446"/>
      <c r="BU82" s="446"/>
      <c r="BV82" s="446"/>
      <c r="BZ82" s="104"/>
      <c r="CA82" s="104"/>
      <c r="CN82" s="171"/>
      <c r="CO82" s="173"/>
      <c r="CP82" s="175"/>
      <c r="CQ82" s="175"/>
      <c r="CR82" s="175"/>
      <c r="CT82" s="167"/>
      <c r="CU82" s="167"/>
      <c r="CV82" s="167"/>
      <c r="CW82" s="167"/>
      <c r="CX82" s="167"/>
      <c r="CY82" s="167"/>
      <c r="CZ82" s="167"/>
      <c r="DA82" s="167"/>
      <c r="DB82" s="167"/>
      <c r="DC82" s="167"/>
      <c r="DD82" s="167"/>
      <c r="DE82" s="167"/>
      <c r="DF82" s="167"/>
      <c r="DG82" s="167"/>
      <c r="DH82" s="167"/>
      <c r="DI82" s="167"/>
      <c r="DJ82" s="167"/>
      <c r="DK82" s="167"/>
      <c r="DL82" s="167"/>
      <c r="DM82" s="167"/>
      <c r="DN82" s="167"/>
      <c r="DO82" s="167"/>
      <c r="DP82" s="167"/>
      <c r="DQ82" s="167"/>
      <c r="DR82" s="167"/>
      <c r="DS82" s="167"/>
      <c r="DT82" s="167"/>
      <c r="DU82" s="167"/>
      <c r="DV82" s="167"/>
      <c r="DW82" s="167"/>
      <c r="DX82" s="167"/>
      <c r="DY82" s="167"/>
      <c r="DZ82" s="167"/>
      <c r="EA82" s="167"/>
      <c r="EB82" s="167"/>
      <c r="EC82" s="167"/>
      <c r="ED82" s="167"/>
      <c r="EE82" s="167"/>
      <c r="EF82" s="167"/>
      <c r="EG82" s="167"/>
      <c r="EH82" s="167"/>
      <c r="EI82" s="167"/>
      <c r="EJ82" s="167"/>
      <c r="EK82" s="167"/>
      <c r="EL82" s="167"/>
    </row>
    <row r="83" spans="1:145" ht="11.1" customHeight="1">
      <c r="A83" s="376"/>
      <c r="B83" s="377" t="str">
        <f>IF($B$56=0,BR83,IF($B$56=0.5,BT83,IF($B$56=1,"","")))</f>
        <v/>
      </c>
      <c r="C83" s="378"/>
      <c r="D83" s="378"/>
      <c r="E83" s="378"/>
      <c r="F83" s="378"/>
      <c r="G83" s="379"/>
      <c r="H83" s="386" t="str">
        <f t="shared" ref="H83" si="40">IFERROR(BP83,"")</f>
        <v/>
      </c>
      <c r="I83" s="387"/>
      <c r="J83" s="387"/>
      <c r="K83" s="387"/>
      <c r="L83" s="387"/>
      <c r="M83" s="387"/>
      <c r="N83" s="387"/>
      <c r="O83" s="387"/>
      <c r="P83" s="387"/>
      <c r="Q83" s="387"/>
      <c r="R83" s="387"/>
      <c r="S83" s="387"/>
      <c r="T83" s="387"/>
      <c r="U83" s="387"/>
      <c r="V83" s="387"/>
      <c r="W83" s="388"/>
      <c r="X83" s="395" t="str">
        <f t="shared" ref="X83" si="41">IF($H83="","",IF($B$56=0,BQ83,IF($B$56=0.5,BS83,IF($B$56=1,BU83,""))))</f>
        <v/>
      </c>
      <c r="Y83" s="396"/>
      <c r="Z83" s="396"/>
      <c r="AA83" s="396"/>
      <c r="AB83" s="396"/>
      <c r="AC83" s="396"/>
      <c r="AD83" s="396"/>
      <c r="AE83" s="386" t="str">
        <f t="shared" ref="AE83" si="42">IF($H83="","",IF(BQ83=0,0,BV83))</f>
        <v/>
      </c>
      <c r="AF83" s="387"/>
      <c r="AG83" s="387"/>
      <c r="AH83" s="387"/>
      <c r="AI83" s="388"/>
      <c r="AJ83" s="544"/>
      <c r="AK83" s="545"/>
      <c r="AL83" s="545"/>
      <c r="AM83" s="545"/>
      <c r="AN83" s="546"/>
      <c r="AO83" s="406" t="str">
        <f t="shared" ref="AO83" si="43">IF(AJ83="","",IFERROR(X83*AJ83,""))</f>
        <v/>
      </c>
      <c r="AP83" s="407"/>
      <c r="AQ83" s="407"/>
      <c r="AR83" s="407"/>
      <c r="AS83" s="407"/>
      <c r="AT83" s="407"/>
      <c r="AU83" s="408"/>
      <c r="AV83" s="535"/>
      <c r="AW83" s="536"/>
      <c r="AX83" s="536"/>
      <c r="AY83" s="536"/>
      <c r="AZ83" s="536"/>
      <c r="BA83" s="537"/>
      <c r="BB83" s="438"/>
      <c r="BM83" s="439">
        <v>9</v>
      </c>
      <c r="BN83" s="439"/>
      <c r="BO83" s="439"/>
      <c r="BP83" s="448" t="e">
        <f>VLOOKUP(BM83,試験項目一覧!M:N,2,FALSE)</f>
        <v>#N/A</v>
      </c>
      <c r="BQ83" s="449">
        <f>IFERROR(VLOOKUP(BP83,試験項目一覧!E:J,2,FALSE),0)</f>
        <v>0</v>
      </c>
      <c r="BR83" s="534" t="str">
        <f>IFERROR(VLOOKUP(BP83,試験項目一覧!E:J,3,FALSE),"")</f>
        <v/>
      </c>
      <c r="BS83" s="447">
        <f>IFERROR(VLOOKUP(BP83,試験項目一覧!E:J,4,FALSE),0)</f>
        <v>0</v>
      </c>
      <c r="BT83" s="446">
        <f>IFERROR(VLOOKUP(BP83,試験項目一覧!E:J,5,FALSE),0)</f>
        <v>0</v>
      </c>
      <c r="BU83" s="446">
        <v>0</v>
      </c>
      <c r="BV83" s="446">
        <f>IFERROR(VLOOKUP(BP83,試験項目一覧!E:J,6,FALSE),0)</f>
        <v>0</v>
      </c>
      <c r="BZ83" s="104"/>
      <c r="CA83" s="104"/>
      <c r="CN83" s="171"/>
      <c r="CO83" s="173"/>
      <c r="CP83" s="175"/>
      <c r="CQ83" s="175"/>
      <c r="CR83" s="175"/>
      <c r="CT83" s="167"/>
      <c r="CU83" s="167"/>
      <c r="CV83" s="167"/>
      <c r="CW83" s="167"/>
      <c r="CX83" s="167"/>
      <c r="CY83" s="167"/>
      <c r="CZ83" s="167"/>
      <c r="DA83" s="167"/>
      <c r="DB83" s="167"/>
      <c r="DC83" s="167"/>
      <c r="DD83" s="167"/>
      <c r="DE83" s="167"/>
      <c r="DF83" s="167"/>
      <c r="DG83" s="167"/>
      <c r="DH83" s="167"/>
      <c r="DI83" s="167"/>
      <c r="DJ83" s="167"/>
      <c r="DK83" s="167"/>
      <c r="DL83" s="167"/>
      <c r="DM83" s="167"/>
      <c r="DN83" s="167"/>
      <c r="DO83" s="167"/>
      <c r="DP83" s="167"/>
      <c r="DQ83" s="167"/>
      <c r="DR83" s="167"/>
      <c r="DS83" s="167"/>
      <c r="DT83" s="167"/>
      <c r="DU83" s="167"/>
      <c r="DV83" s="167"/>
      <c r="DW83" s="167"/>
      <c r="DX83" s="167"/>
      <c r="DY83" s="167"/>
      <c r="DZ83" s="167"/>
      <c r="EA83" s="167"/>
      <c r="EB83" s="167"/>
      <c r="EC83" s="167"/>
      <c r="ED83" s="167"/>
      <c r="EE83" s="167"/>
      <c r="EF83" s="167"/>
      <c r="EG83" s="167"/>
      <c r="EH83" s="167"/>
      <c r="EI83" s="167"/>
      <c r="EJ83" s="167"/>
      <c r="EK83" s="167"/>
      <c r="EL83" s="167"/>
    </row>
    <row r="84" spans="1:145" ht="11.1" customHeight="1">
      <c r="A84" s="376"/>
      <c r="B84" s="380"/>
      <c r="C84" s="381"/>
      <c r="D84" s="381"/>
      <c r="E84" s="381"/>
      <c r="F84" s="381"/>
      <c r="G84" s="382"/>
      <c r="H84" s="389"/>
      <c r="I84" s="390"/>
      <c r="J84" s="390"/>
      <c r="K84" s="390"/>
      <c r="L84" s="390"/>
      <c r="M84" s="390"/>
      <c r="N84" s="390"/>
      <c r="O84" s="390"/>
      <c r="P84" s="390"/>
      <c r="Q84" s="390"/>
      <c r="R84" s="390"/>
      <c r="S84" s="390"/>
      <c r="T84" s="390"/>
      <c r="U84" s="390"/>
      <c r="V84" s="390"/>
      <c r="W84" s="391"/>
      <c r="X84" s="395"/>
      <c r="Y84" s="396"/>
      <c r="Z84" s="396"/>
      <c r="AA84" s="396"/>
      <c r="AB84" s="396"/>
      <c r="AC84" s="396"/>
      <c r="AD84" s="396"/>
      <c r="AE84" s="389"/>
      <c r="AF84" s="390"/>
      <c r="AG84" s="390"/>
      <c r="AH84" s="390"/>
      <c r="AI84" s="391"/>
      <c r="AJ84" s="547"/>
      <c r="AK84" s="548"/>
      <c r="AL84" s="548"/>
      <c r="AM84" s="548"/>
      <c r="AN84" s="549"/>
      <c r="AO84" s="395"/>
      <c r="AP84" s="396"/>
      <c r="AQ84" s="396"/>
      <c r="AR84" s="396"/>
      <c r="AS84" s="396"/>
      <c r="AT84" s="396"/>
      <c r="AU84" s="409"/>
      <c r="AV84" s="538"/>
      <c r="AW84" s="539"/>
      <c r="AX84" s="539"/>
      <c r="AY84" s="539"/>
      <c r="AZ84" s="539"/>
      <c r="BA84" s="540"/>
      <c r="BB84" s="438"/>
      <c r="BM84" s="439"/>
      <c r="BN84" s="439"/>
      <c r="BO84" s="439"/>
      <c r="BP84" s="440"/>
      <c r="BQ84" s="449"/>
      <c r="BR84" s="426"/>
      <c r="BS84" s="447"/>
      <c r="BT84" s="446"/>
      <c r="BU84" s="446"/>
      <c r="BV84" s="446"/>
      <c r="BZ84" s="104"/>
      <c r="CA84" s="104"/>
      <c r="CN84" s="171"/>
      <c r="CO84" s="173"/>
      <c r="CP84" s="175"/>
      <c r="CQ84" s="175"/>
      <c r="CR84" s="175"/>
      <c r="CT84" s="167"/>
      <c r="CU84" s="167"/>
      <c r="CV84" s="167"/>
      <c r="CW84" s="167"/>
      <c r="CX84" s="167"/>
      <c r="CY84" s="167"/>
      <c r="CZ84" s="167"/>
      <c r="DA84" s="167"/>
      <c r="DB84" s="167"/>
      <c r="DC84" s="167"/>
      <c r="DD84" s="167"/>
      <c r="DE84" s="167"/>
      <c r="DF84" s="167"/>
      <c r="DG84" s="167"/>
      <c r="DH84" s="167"/>
      <c r="DI84" s="167"/>
      <c r="DJ84" s="167"/>
      <c r="DK84" s="167"/>
      <c r="DL84" s="167"/>
      <c r="DM84" s="167"/>
      <c r="DN84" s="167"/>
      <c r="DO84" s="167"/>
      <c r="DP84" s="167"/>
      <c r="DQ84" s="167"/>
      <c r="DR84" s="167"/>
      <c r="DS84" s="167"/>
      <c r="DT84" s="167"/>
      <c r="DU84" s="167"/>
      <c r="DV84" s="167"/>
      <c r="DW84" s="167"/>
      <c r="DX84" s="167"/>
      <c r="DY84" s="167"/>
      <c r="DZ84" s="167"/>
      <c r="EA84" s="167"/>
      <c r="EB84" s="167"/>
      <c r="EC84" s="167"/>
      <c r="ED84" s="167"/>
      <c r="EE84" s="167"/>
      <c r="EF84" s="167"/>
      <c r="EG84" s="167"/>
      <c r="EH84" s="167"/>
      <c r="EI84" s="167"/>
      <c r="EJ84" s="167"/>
      <c r="EK84" s="167"/>
      <c r="EL84" s="167"/>
    </row>
    <row r="85" spans="1:145" ht="11.1" customHeight="1">
      <c r="A85" s="376"/>
      <c r="B85" s="383"/>
      <c r="C85" s="384"/>
      <c r="D85" s="384"/>
      <c r="E85" s="384"/>
      <c r="F85" s="384"/>
      <c r="G85" s="385"/>
      <c r="H85" s="392"/>
      <c r="I85" s="393"/>
      <c r="J85" s="393"/>
      <c r="K85" s="393"/>
      <c r="L85" s="393"/>
      <c r="M85" s="393"/>
      <c r="N85" s="393"/>
      <c r="O85" s="393"/>
      <c r="P85" s="393"/>
      <c r="Q85" s="393"/>
      <c r="R85" s="393"/>
      <c r="S85" s="393"/>
      <c r="T85" s="393"/>
      <c r="U85" s="393"/>
      <c r="V85" s="393"/>
      <c r="W85" s="394"/>
      <c r="X85" s="168" t="s">
        <v>201</v>
      </c>
      <c r="Y85" s="428" t="str">
        <f t="shared" ref="Y85" si="44">IF($H83="","",IF($B$56=0,"",BQ83))</f>
        <v/>
      </c>
      <c r="Z85" s="428"/>
      <c r="AA85" s="428"/>
      <c r="AB85" s="428"/>
      <c r="AC85" s="428"/>
      <c r="AD85" s="169" t="s">
        <v>202</v>
      </c>
      <c r="AE85" s="392"/>
      <c r="AF85" s="393"/>
      <c r="AG85" s="393"/>
      <c r="AH85" s="393"/>
      <c r="AI85" s="394"/>
      <c r="AJ85" s="550"/>
      <c r="AK85" s="551"/>
      <c r="AL85" s="551"/>
      <c r="AM85" s="551"/>
      <c r="AN85" s="552"/>
      <c r="AO85" s="168" t="s">
        <v>201</v>
      </c>
      <c r="AP85" s="428" t="str">
        <f t="shared" ref="AP85" si="45">IF(AJ83="","",IF($B$56=0,"",IFERROR(Y85*AJ83,"")))</f>
        <v/>
      </c>
      <c r="AQ85" s="428"/>
      <c r="AR85" s="428"/>
      <c r="AS85" s="428"/>
      <c r="AT85" s="428"/>
      <c r="AU85" s="169" t="s">
        <v>202</v>
      </c>
      <c r="AV85" s="541"/>
      <c r="AW85" s="542"/>
      <c r="AX85" s="542"/>
      <c r="AY85" s="542"/>
      <c r="AZ85" s="542"/>
      <c r="BA85" s="543"/>
      <c r="BB85" s="438"/>
      <c r="BM85" s="439"/>
      <c r="BN85" s="439"/>
      <c r="BO85" s="439"/>
      <c r="BP85" s="441"/>
      <c r="BQ85" s="449"/>
      <c r="BR85" s="427"/>
      <c r="BS85" s="447"/>
      <c r="BT85" s="446"/>
      <c r="BU85" s="446"/>
      <c r="BV85" s="446"/>
      <c r="BZ85" s="104"/>
      <c r="CA85" s="104"/>
      <c r="CN85" s="171"/>
      <c r="CO85" s="173"/>
      <c r="CP85" s="175"/>
      <c r="CQ85" s="175"/>
      <c r="CR85" s="175"/>
      <c r="CT85" s="167"/>
      <c r="CU85" s="167"/>
      <c r="CV85" s="167"/>
      <c r="CW85" s="167"/>
      <c r="CX85" s="167"/>
      <c r="CY85" s="167"/>
      <c r="CZ85" s="167"/>
      <c r="DA85" s="167"/>
      <c r="DB85" s="167"/>
      <c r="DC85" s="167"/>
      <c r="DD85" s="167"/>
      <c r="DE85" s="167"/>
      <c r="DF85" s="167"/>
      <c r="DG85" s="167"/>
      <c r="DH85" s="167"/>
      <c r="DI85" s="167"/>
      <c r="DJ85" s="167"/>
      <c r="DK85" s="167"/>
      <c r="DL85" s="167"/>
      <c r="DM85" s="167"/>
      <c r="DN85" s="167"/>
      <c r="DO85" s="167"/>
      <c r="DP85" s="167"/>
      <c r="DQ85" s="167"/>
      <c r="DR85" s="167"/>
      <c r="DS85" s="167"/>
      <c r="DT85" s="167"/>
      <c r="DU85" s="167"/>
      <c r="DV85" s="167"/>
      <c r="DW85" s="167"/>
      <c r="DX85" s="167"/>
      <c r="DY85" s="167"/>
      <c r="DZ85" s="167"/>
      <c r="EA85" s="167"/>
      <c r="EB85" s="167"/>
      <c r="EC85" s="167"/>
      <c r="ED85" s="167"/>
      <c r="EE85" s="167"/>
      <c r="EF85" s="167"/>
      <c r="EG85" s="167"/>
      <c r="EH85" s="167"/>
      <c r="EI85" s="167"/>
      <c r="EJ85" s="167"/>
      <c r="EK85" s="167"/>
      <c r="EL85" s="167"/>
    </row>
    <row r="86" spans="1:145" ht="11.1" customHeight="1">
      <c r="A86" s="376"/>
      <c r="B86" s="377" t="str">
        <f>IF($B$56=0,BR86,IF($B$56=0.5,BT86,IF($B$56=1,"","")))</f>
        <v/>
      </c>
      <c r="C86" s="378"/>
      <c r="D86" s="378"/>
      <c r="E86" s="378"/>
      <c r="F86" s="378"/>
      <c r="G86" s="379"/>
      <c r="H86" s="386" t="str">
        <f t="shared" ref="H86" si="46">IFERROR(BP86,"")</f>
        <v/>
      </c>
      <c r="I86" s="387"/>
      <c r="J86" s="387"/>
      <c r="K86" s="387"/>
      <c r="L86" s="387"/>
      <c r="M86" s="387"/>
      <c r="N86" s="387"/>
      <c r="O86" s="387"/>
      <c r="P86" s="387"/>
      <c r="Q86" s="387"/>
      <c r="R86" s="387"/>
      <c r="S86" s="387"/>
      <c r="T86" s="387"/>
      <c r="U86" s="387"/>
      <c r="V86" s="387"/>
      <c r="W86" s="388"/>
      <c r="X86" s="395" t="str">
        <f t="shared" ref="X86" si="47">IF($H86="","",IF($B$56=0,BQ86,IF($B$56=0.5,BS86,IF($B$56=1,BU86,""))))</f>
        <v/>
      </c>
      <c r="Y86" s="396"/>
      <c r="Z86" s="396"/>
      <c r="AA86" s="396"/>
      <c r="AB86" s="396"/>
      <c r="AC86" s="396"/>
      <c r="AD86" s="396"/>
      <c r="AE86" s="386" t="str">
        <f t="shared" ref="AE86" si="48">IF($H86="","",IF(BQ86=0,0,BV86))</f>
        <v/>
      </c>
      <c r="AF86" s="387"/>
      <c r="AG86" s="387"/>
      <c r="AH86" s="387"/>
      <c r="AI86" s="388"/>
      <c r="AJ86" s="544"/>
      <c r="AK86" s="545"/>
      <c r="AL86" s="545"/>
      <c r="AM86" s="545"/>
      <c r="AN86" s="546"/>
      <c r="AO86" s="406" t="str">
        <f t="shared" ref="AO86" si="49">IF(AJ86="","",IFERROR(X86*AJ86,""))</f>
        <v/>
      </c>
      <c r="AP86" s="407"/>
      <c r="AQ86" s="407"/>
      <c r="AR86" s="407"/>
      <c r="AS86" s="407"/>
      <c r="AT86" s="407"/>
      <c r="AU86" s="408"/>
      <c r="AV86" s="535"/>
      <c r="AW86" s="536"/>
      <c r="AX86" s="536"/>
      <c r="AY86" s="536"/>
      <c r="AZ86" s="536"/>
      <c r="BA86" s="537"/>
      <c r="BB86" s="438"/>
      <c r="BM86" s="439">
        <v>10</v>
      </c>
      <c r="BN86" s="439"/>
      <c r="BO86" s="439"/>
      <c r="BP86" s="448" t="e">
        <f>VLOOKUP(BM86,試験項目一覧!M:N,2,FALSE)</f>
        <v>#N/A</v>
      </c>
      <c r="BQ86" s="449">
        <f>IFERROR(VLOOKUP(BP86,試験項目一覧!E:J,2,FALSE),0)</f>
        <v>0</v>
      </c>
      <c r="BR86" s="534" t="str">
        <f>IFERROR(VLOOKUP(BP86,試験項目一覧!E:J,3,FALSE),"")</f>
        <v/>
      </c>
      <c r="BS86" s="447">
        <f>IFERROR(VLOOKUP(BP86,試験項目一覧!E:J,4,FALSE),0)</f>
        <v>0</v>
      </c>
      <c r="BT86" s="446">
        <f>IFERROR(VLOOKUP(BP86,試験項目一覧!E:J,5,FALSE),0)</f>
        <v>0</v>
      </c>
      <c r="BU86" s="446">
        <v>0</v>
      </c>
      <c r="BV86" s="446">
        <f>IFERROR(VLOOKUP(BP86,試験項目一覧!E:J,6,FALSE),0)</f>
        <v>0</v>
      </c>
      <c r="BZ86" s="104"/>
      <c r="CA86" s="104"/>
      <c r="CN86" s="171"/>
      <c r="CO86" s="173"/>
      <c r="CP86" s="175"/>
      <c r="CQ86" s="175"/>
      <c r="CR86" s="175"/>
      <c r="CT86" s="167"/>
      <c r="CU86" s="167"/>
      <c r="CV86" s="167"/>
      <c r="CW86" s="167"/>
      <c r="CX86" s="167"/>
      <c r="CY86" s="167"/>
      <c r="CZ86" s="167"/>
      <c r="DA86" s="167"/>
      <c r="DB86" s="167"/>
      <c r="DC86" s="167"/>
      <c r="DD86" s="167"/>
      <c r="DE86" s="167"/>
      <c r="DF86" s="167"/>
      <c r="DG86" s="167"/>
      <c r="DH86" s="167"/>
      <c r="DI86" s="167"/>
      <c r="DJ86" s="167"/>
      <c r="DK86" s="167"/>
      <c r="DL86" s="167"/>
      <c r="DM86" s="167"/>
      <c r="DN86" s="167"/>
      <c r="DO86" s="167"/>
      <c r="DP86" s="167"/>
      <c r="DQ86" s="167"/>
      <c r="DR86" s="167"/>
      <c r="DS86" s="167"/>
      <c r="DT86" s="167"/>
      <c r="DU86" s="167"/>
      <c r="DV86" s="167"/>
      <c r="DW86" s="167"/>
      <c r="DX86" s="167"/>
      <c r="DY86" s="167"/>
      <c r="DZ86" s="167"/>
      <c r="EA86" s="167"/>
      <c r="EB86" s="167"/>
      <c r="EC86" s="167"/>
      <c r="ED86" s="167"/>
      <c r="EE86" s="167"/>
      <c r="EF86" s="167"/>
      <c r="EG86" s="167"/>
      <c r="EH86" s="167"/>
      <c r="EI86" s="167"/>
      <c r="EJ86" s="167"/>
      <c r="EK86" s="167"/>
      <c r="EL86" s="167"/>
    </row>
    <row r="87" spans="1:145" ht="11.1" customHeight="1">
      <c r="A87" s="376"/>
      <c r="B87" s="380"/>
      <c r="C87" s="381"/>
      <c r="D87" s="381"/>
      <c r="E87" s="381"/>
      <c r="F87" s="381"/>
      <c r="G87" s="382"/>
      <c r="H87" s="389"/>
      <c r="I87" s="390"/>
      <c r="J87" s="390"/>
      <c r="K87" s="390"/>
      <c r="L87" s="390"/>
      <c r="M87" s="390"/>
      <c r="N87" s="390"/>
      <c r="O87" s="390"/>
      <c r="P87" s="390"/>
      <c r="Q87" s="390"/>
      <c r="R87" s="390"/>
      <c r="S87" s="390"/>
      <c r="T87" s="390"/>
      <c r="U87" s="390"/>
      <c r="V87" s="390"/>
      <c r="W87" s="391"/>
      <c r="X87" s="395"/>
      <c r="Y87" s="396"/>
      <c r="Z87" s="396"/>
      <c r="AA87" s="396"/>
      <c r="AB87" s="396"/>
      <c r="AC87" s="396"/>
      <c r="AD87" s="396"/>
      <c r="AE87" s="389"/>
      <c r="AF87" s="390"/>
      <c r="AG87" s="390"/>
      <c r="AH87" s="390"/>
      <c r="AI87" s="391"/>
      <c r="AJ87" s="547"/>
      <c r="AK87" s="548"/>
      <c r="AL87" s="548"/>
      <c r="AM87" s="548"/>
      <c r="AN87" s="549"/>
      <c r="AO87" s="395"/>
      <c r="AP87" s="396"/>
      <c r="AQ87" s="396"/>
      <c r="AR87" s="396"/>
      <c r="AS87" s="396"/>
      <c r="AT87" s="396"/>
      <c r="AU87" s="409"/>
      <c r="AV87" s="538"/>
      <c r="AW87" s="539"/>
      <c r="AX87" s="539"/>
      <c r="AY87" s="539"/>
      <c r="AZ87" s="539"/>
      <c r="BA87" s="540"/>
      <c r="BB87" s="438"/>
      <c r="BM87" s="439"/>
      <c r="BN87" s="439"/>
      <c r="BO87" s="439"/>
      <c r="BP87" s="440"/>
      <c r="BQ87" s="449"/>
      <c r="BR87" s="426"/>
      <c r="BS87" s="447"/>
      <c r="BT87" s="446"/>
      <c r="BU87" s="446"/>
      <c r="BV87" s="446"/>
      <c r="BZ87" s="104"/>
      <c r="CA87" s="104"/>
      <c r="CN87" s="171"/>
      <c r="CO87" s="173"/>
      <c r="CP87" s="175"/>
      <c r="CQ87" s="175"/>
      <c r="CR87" s="175"/>
      <c r="CT87" s="167"/>
      <c r="CU87" s="167"/>
      <c r="CV87" s="167"/>
      <c r="CW87" s="167"/>
      <c r="CX87" s="167"/>
      <c r="CY87" s="167"/>
      <c r="CZ87" s="167"/>
      <c r="DA87" s="167"/>
      <c r="DB87" s="167"/>
      <c r="DC87" s="167"/>
      <c r="DD87" s="167"/>
      <c r="DE87" s="167"/>
      <c r="DF87" s="167"/>
      <c r="DG87" s="167"/>
      <c r="DH87" s="167"/>
      <c r="DI87" s="167"/>
      <c r="DJ87" s="167"/>
      <c r="DK87" s="167"/>
      <c r="DL87" s="167"/>
      <c r="DM87" s="167"/>
      <c r="DN87" s="167"/>
      <c r="DO87" s="167"/>
      <c r="DP87" s="167"/>
      <c r="DQ87" s="167"/>
      <c r="DR87" s="167"/>
      <c r="DS87" s="167"/>
      <c r="DT87" s="167"/>
      <c r="DU87" s="167"/>
      <c r="DV87" s="167"/>
      <c r="DW87" s="167"/>
      <c r="DX87" s="167"/>
      <c r="DY87" s="167"/>
      <c r="DZ87" s="167"/>
      <c r="EA87" s="167"/>
      <c r="EB87" s="167"/>
      <c r="EC87" s="167"/>
      <c r="ED87" s="167"/>
      <c r="EE87" s="167"/>
      <c r="EF87" s="167"/>
      <c r="EG87" s="167"/>
      <c r="EH87" s="167"/>
      <c r="EI87" s="167"/>
      <c r="EJ87" s="167"/>
      <c r="EK87" s="167"/>
      <c r="EL87" s="167"/>
    </row>
    <row r="88" spans="1:145" ht="11.1" customHeight="1" thickBot="1">
      <c r="A88" s="376"/>
      <c r="B88" s="383"/>
      <c r="C88" s="384"/>
      <c r="D88" s="384"/>
      <c r="E88" s="384"/>
      <c r="F88" s="384"/>
      <c r="G88" s="385"/>
      <c r="H88" s="392"/>
      <c r="I88" s="393"/>
      <c r="J88" s="393"/>
      <c r="K88" s="393"/>
      <c r="L88" s="393"/>
      <c r="M88" s="393"/>
      <c r="N88" s="393"/>
      <c r="O88" s="393"/>
      <c r="P88" s="393"/>
      <c r="Q88" s="393"/>
      <c r="R88" s="393"/>
      <c r="S88" s="393"/>
      <c r="T88" s="393"/>
      <c r="U88" s="393"/>
      <c r="V88" s="393"/>
      <c r="W88" s="394"/>
      <c r="X88" s="168" t="s">
        <v>201</v>
      </c>
      <c r="Y88" s="428" t="str">
        <f t="shared" ref="Y88" si="50">IF($H86="","",IF($B$56=0,"",BQ86))</f>
        <v/>
      </c>
      <c r="Z88" s="428"/>
      <c r="AA88" s="428"/>
      <c r="AB88" s="428"/>
      <c r="AC88" s="428"/>
      <c r="AD88" s="169" t="s">
        <v>202</v>
      </c>
      <c r="AE88" s="392"/>
      <c r="AF88" s="393"/>
      <c r="AG88" s="393"/>
      <c r="AH88" s="393"/>
      <c r="AI88" s="394"/>
      <c r="AJ88" s="550"/>
      <c r="AK88" s="551"/>
      <c r="AL88" s="551"/>
      <c r="AM88" s="551"/>
      <c r="AN88" s="552"/>
      <c r="AO88" s="168" t="s">
        <v>201</v>
      </c>
      <c r="AP88" s="428" t="str">
        <f t="shared" ref="AP88" si="51">IF(AJ86="","",IF($B$56=0,"",IFERROR(Y88*AJ86,"")))</f>
        <v/>
      </c>
      <c r="AQ88" s="428"/>
      <c r="AR88" s="428"/>
      <c r="AS88" s="428"/>
      <c r="AT88" s="428"/>
      <c r="AU88" s="169" t="s">
        <v>202</v>
      </c>
      <c r="AV88" s="541"/>
      <c r="AW88" s="542"/>
      <c r="AX88" s="542"/>
      <c r="AY88" s="542"/>
      <c r="AZ88" s="542"/>
      <c r="BA88" s="543"/>
      <c r="BB88" s="438"/>
      <c r="BM88" s="439"/>
      <c r="BN88" s="439"/>
      <c r="BO88" s="439"/>
      <c r="BP88" s="569"/>
      <c r="BQ88" s="449"/>
      <c r="BR88" s="427"/>
      <c r="BS88" s="447"/>
      <c r="BT88" s="446"/>
      <c r="BU88" s="446"/>
      <c r="BV88" s="446"/>
      <c r="BZ88" s="104"/>
      <c r="CA88" s="104"/>
      <c r="CN88" s="171"/>
      <c r="CO88" s="173"/>
      <c r="CP88" s="175"/>
      <c r="CQ88" s="175"/>
      <c r="CR88" s="175"/>
      <c r="CT88" s="167"/>
      <c r="CU88" s="167"/>
      <c r="CV88" s="167"/>
      <c r="CW88" s="167"/>
      <c r="CX88" s="167"/>
      <c r="CY88" s="167"/>
      <c r="CZ88" s="167"/>
      <c r="DA88" s="167"/>
      <c r="DB88" s="167"/>
      <c r="DC88" s="167"/>
      <c r="DD88" s="167"/>
      <c r="DE88" s="167"/>
      <c r="DF88" s="167"/>
      <c r="DG88" s="167"/>
      <c r="DH88" s="167"/>
      <c r="DI88" s="167"/>
      <c r="DJ88" s="167"/>
      <c r="DK88" s="167"/>
      <c r="DL88" s="167"/>
      <c r="DM88" s="167"/>
      <c r="DN88" s="167"/>
      <c r="DO88" s="167"/>
      <c r="DP88" s="167"/>
      <c r="DQ88" s="167"/>
      <c r="DR88" s="167"/>
      <c r="DS88" s="167"/>
      <c r="DT88" s="167"/>
      <c r="DU88" s="167"/>
      <c r="DV88" s="167"/>
      <c r="DW88" s="167"/>
      <c r="DX88" s="167"/>
      <c r="DY88" s="167"/>
      <c r="DZ88" s="167"/>
      <c r="EA88" s="167"/>
      <c r="EB88" s="167"/>
      <c r="EC88" s="167"/>
      <c r="ED88" s="167"/>
      <c r="EE88" s="167"/>
      <c r="EF88" s="167"/>
      <c r="EG88" s="167"/>
      <c r="EH88" s="167"/>
      <c r="EI88" s="167"/>
      <c r="EJ88" s="167"/>
      <c r="EK88" s="167"/>
      <c r="EL88" s="167"/>
    </row>
    <row r="89" spans="1:145" ht="11.1" customHeight="1">
      <c r="A89" s="162"/>
      <c r="B89" s="163"/>
      <c r="C89" s="163"/>
      <c r="D89" s="163"/>
      <c r="E89" s="163"/>
      <c r="F89" s="163"/>
      <c r="G89" s="163"/>
      <c r="H89" s="164"/>
      <c r="I89" s="164"/>
      <c r="J89" s="164"/>
      <c r="K89" s="164"/>
      <c r="L89" s="164"/>
      <c r="M89" s="164"/>
      <c r="N89" s="164"/>
      <c r="O89" s="164"/>
      <c r="P89" s="164"/>
      <c r="Q89" s="164"/>
      <c r="R89" s="164"/>
      <c r="S89" s="164"/>
      <c r="T89" s="164"/>
      <c r="U89" s="164"/>
      <c r="V89" s="164"/>
      <c r="W89" s="164"/>
      <c r="X89" s="176"/>
      <c r="Y89" s="177"/>
      <c r="Z89" s="177"/>
      <c r="AA89" s="177"/>
      <c r="AB89" s="177"/>
      <c r="AC89" s="177"/>
      <c r="AD89" s="176"/>
      <c r="AE89" s="164"/>
      <c r="AF89" s="164"/>
      <c r="AG89" s="164"/>
      <c r="AH89" s="164"/>
      <c r="AI89" s="164"/>
      <c r="AJ89" s="165"/>
      <c r="AK89" s="165"/>
      <c r="AL89" s="165"/>
      <c r="AM89" s="165"/>
      <c r="AN89" s="165"/>
      <c r="AO89" s="176"/>
      <c r="AP89" s="177"/>
      <c r="AQ89" s="177"/>
      <c r="AR89" s="177"/>
      <c r="AS89" s="177"/>
      <c r="AT89" s="177"/>
      <c r="AU89" s="176"/>
      <c r="AV89" s="166"/>
      <c r="AW89" s="166"/>
      <c r="AX89" s="166"/>
      <c r="AY89" s="166"/>
      <c r="AZ89" s="166"/>
      <c r="BA89" s="166"/>
      <c r="BB89" s="150"/>
      <c r="BM89" s="162"/>
      <c r="BN89" s="162"/>
      <c r="BO89" s="162"/>
      <c r="BP89" s="178"/>
      <c r="BQ89" s="179"/>
      <c r="BR89" s="180"/>
      <c r="BS89" s="179"/>
      <c r="BT89" s="180"/>
      <c r="BU89" s="180"/>
      <c r="BV89" s="180"/>
      <c r="BZ89" s="104"/>
      <c r="CA89" s="104"/>
      <c r="CN89" s="171"/>
      <c r="CO89" s="173"/>
      <c r="CP89" s="175"/>
      <c r="CQ89" s="175"/>
      <c r="CR89" s="175"/>
      <c r="CT89" s="167"/>
      <c r="CU89" s="167"/>
      <c r="CV89" s="167"/>
      <c r="CW89" s="167"/>
      <c r="CX89" s="167"/>
      <c r="CY89" s="167"/>
      <c r="CZ89" s="167"/>
      <c r="DA89" s="167"/>
      <c r="DB89" s="167"/>
      <c r="DC89" s="167"/>
      <c r="DD89" s="167"/>
      <c r="DE89" s="167"/>
      <c r="DF89" s="167"/>
      <c r="DG89" s="167"/>
      <c r="DH89" s="167"/>
      <c r="DI89" s="167"/>
      <c r="DJ89" s="167"/>
      <c r="DK89" s="167"/>
      <c r="DL89" s="167"/>
      <c r="DM89" s="167"/>
      <c r="DN89" s="167"/>
      <c r="DO89" s="167"/>
      <c r="DP89" s="167"/>
      <c r="DQ89" s="167"/>
      <c r="DR89" s="167"/>
      <c r="DS89" s="167"/>
      <c r="DT89" s="167"/>
      <c r="DU89" s="167"/>
      <c r="DV89" s="167"/>
      <c r="DW89" s="167"/>
      <c r="DX89" s="167"/>
      <c r="DY89" s="167"/>
      <c r="DZ89" s="167"/>
      <c r="EA89" s="167"/>
      <c r="EB89" s="167"/>
      <c r="EC89" s="167"/>
      <c r="ED89" s="167"/>
      <c r="EE89" s="167"/>
      <c r="EF89" s="167"/>
      <c r="EG89" s="167"/>
      <c r="EH89" s="167"/>
      <c r="EI89" s="167"/>
      <c r="EJ89" s="167"/>
      <c r="EK89" s="167"/>
      <c r="EL89" s="167"/>
    </row>
    <row r="90" spans="1:145" ht="11.1" customHeight="1">
      <c r="A90" s="162"/>
      <c r="B90" s="467" t="s">
        <v>635</v>
      </c>
      <c r="C90" s="468"/>
      <c r="D90" s="468"/>
      <c r="E90" s="468"/>
      <c r="F90" s="468"/>
      <c r="G90" s="473" t="s">
        <v>4</v>
      </c>
      <c r="H90" s="474"/>
      <c r="I90" s="477" t="str">
        <f>IF(B56=1,0,IF(SUM(AO59,AO62,AO65,AO68,AO71,AO74,AO77,AO80,AO83,AO86)&gt;0,SUM(AO59,AO62,AO65,AO68,AO71,AO74,AO77,AO80,AO83,AO86),""))</f>
        <v/>
      </c>
      <c r="J90" s="478"/>
      <c r="K90" s="478"/>
      <c r="L90" s="478"/>
      <c r="M90" s="478"/>
      <c r="N90" s="478"/>
      <c r="O90" s="478"/>
      <c r="P90" s="478"/>
      <c r="Q90" s="478"/>
      <c r="R90" s="181"/>
      <c r="S90" s="480" t="str">
        <f>IF($B$56=0,"","←減免後の金額(支払額)")</f>
        <v/>
      </c>
      <c r="T90" s="481"/>
      <c r="U90" s="481"/>
      <c r="V90" s="481"/>
      <c r="W90" s="481"/>
      <c r="X90" s="481"/>
      <c r="Y90" s="481"/>
      <c r="Z90" s="481"/>
      <c r="AA90" s="481"/>
      <c r="AB90" s="481"/>
      <c r="AC90" s="177"/>
      <c r="AD90" s="176"/>
      <c r="AE90" s="164"/>
      <c r="AF90" s="164"/>
      <c r="AG90" s="164"/>
      <c r="AH90" s="164"/>
      <c r="AI90" s="164"/>
      <c r="AJ90" s="165"/>
      <c r="AK90" s="165"/>
      <c r="AL90" s="165"/>
      <c r="AM90" s="165"/>
      <c r="AN90" s="165"/>
      <c r="AO90" s="176"/>
      <c r="AP90" s="177"/>
      <c r="AQ90" s="177"/>
      <c r="AR90" s="177"/>
      <c r="AS90" s="177"/>
      <c r="AT90" s="177"/>
      <c r="AU90" s="176"/>
      <c r="AV90" s="166"/>
      <c r="AW90" s="166"/>
      <c r="AX90" s="166"/>
      <c r="AY90" s="166"/>
      <c r="AZ90" s="166"/>
      <c r="BA90" s="166"/>
      <c r="BB90" s="150"/>
      <c r="BM90" s="162"/>
      <c r="BN90" s="162"/>
      <c r="BO90" s="162"/>
      <c r="BP90" s="178"/>
      <c r="BQ90" s="179"/>
      <c r="BR90" s="180"/>
      <c r="BS90" s="179"/>
      <c r="BT90" s="180"/>
      <c r="BU90" s="180"/>
      <c r="BV90" s="180"/>
      <c r="BZ90" s="104"/>
      <c r="CA90" s="104"/>
      <c r="CN90" s="171"/>
      <c r="CO90" s="173"/>
      <c r="CP90" s="175"/>
      <c r="CQ90" s="175"/>
      <c r="CR90" s="175"/>
      <c r="CT90" s="167"/>
      <c r="CU90" s="167"/>
      <c r="CV90" s="167"/>
      <c r="CW90" s="167"/>
      <c r="CX90" s="167"/>
      <c r="CY90" s="167"/>
      <c r="CZ90" s="167"/>
      <c r="DA90" s="167"/>
      <c r="DB90" s="167"/>
      <c r="DC90" s="167"/>
      <c r="DD90" s="167"/>
      <c r="DE90" s="167"/>
      <c r="DF90" s="167"/>
      <c r="DG90" s="167"/>
      <c r="DH90" s="167"/>
      <c r="DI90" s="167"/>
      <c r="DJ90" s="167"/>
      <c r="DK90" s="167"/>
      <c r="DL90" s="167"/>
      <c r="DM90" s="167"/>
      <c r="DN90" s="167"/>
      <c r="DO90" s="167"/>
      <c r="DP90" s="167"/>
      <c r="DQ90" s="167"/>
      <c r="DR90" s="167"/>
      <c r="DS90" s="167"/>
      <c r="DT90" s="167"/>
      <c r="DU90" s="167"/>
      <c r="DV90" s="167"/>
      <c r="DW90" s="167"/>
      <c r="DX90" s="167"/>
      <c r="DY90" s="167"/>
      <c r="DZ90" s="167"/>
      <c r="EA90" s="167"/>
      <c r="EB90" s="167"/>
      <c r="EC90" s="167"/>
      <c r="ED90" s="167"/>
      <c r="EE90" s="167"/>
      <c r="EF90" s="167"/>
      <c r="EG90" s="167"/>
      <c r="EH90" s="167"/>
      <c r="EI90" s="167"/>
      <c r="EJ90" s="167"/>
      <c r="EK90" s="167"/>
      <c r="EL90" s="167"/>
    </row>
    <row r="91" spans="1:145" ht="11.1" customHeight="1">
      <c r="A91" s="162"/>
      <c r="B91" s="469"/>
      <c r="C91" s="470"/>
      <c r="D91" s="470"/>
      <c r="E91" s="470"/>
      <c r="F91" s="470"/>
      <c r="G91" s="475"/>
      <c r="H91" s="476"/>
      <c r="I91" s="479"/>
      <c r="J91" s="479"/>
      <c r="K91" s="479"/>
      <c r="L91" s="479"/>
      <c r="M91" s="479"/>
      <c r="N91" s="479"/>
      <c r="O91" s="479"/>
      <c r="P91" s="479"/>
      <c r="Q91" s="479"/>
      <c r="R91" s="182"/>
      <c r="S91" s="480"/>
      <c r="T91" s="481"/>
      <c r="U91" s="481"/>
      <c r="V91" s="481"/>
      <c r="W91" s="481"/>
      <c r="X91" s="481"/>
      <c r="Y91" s="481"/>
      <c r="Z91" s="481"/>
      <c r="AA91" s="481"/>
      <c r="AB91" s="481"/>
      <c r="AC91" s="177"/>
      <c r="AD91" s="176"/>
      <c r="AE91" s="164"/>
      <c r="AF91" s="164"/>
      <c r="AG91" s="164"/>
      <c r="AH91" s="164"/>
      <c r="AI91" s="164"/>
      <c r="AJ91" s="165"/>
      <c r="AK91" s="165"/>
      <c r="AL91" s="165"/>
      <c r="AM91" s="165"/>
      <c r="AN91" s="165"/>
      <c r="AO91" s="176"/>
      <c r="AP91" s="177"/>
      <c r="AQ91" s="177"/>
      <c r="AR91" s="177"/>
      <c r="AS91" s="177"/>
      <c r="AT91" s="177"/>
      <c r="AU91" s="176"/>
      <c r="AV91" s="166"/>
      <c r="AW91" s="166"/>
      <c r="AX91" s="166"/>
      <c r="AY91" s="166"/>
      <c r="AZ91" s="166"/>
      <c r="BA91" s="166"/>
      <c r="BB91" s="150"/>
      <c r="CN91" s="171"/>
      <c r="CO91" s="173"/>
      <c r="CP91" s="175"/>
      <c r="CQ91" s="175"/>
      <c r="CR91" s="175"/>
      <c r="CT91" s="167"/>
      <c r="CU91" s="167"/>
      <c r="CV91" s="167"/>
      <c r="CW91" s="167"/>
      <c r="CX91" s="167"/>
      <c r="CY91" s="167"/>
      <c r="CZ91" s="167"/>
      <c r="DA91" s="167"/>
      <c r="DB91" s="167"/>
      <c r="DC91" s="167"/>
      <c r="DD91" s="167"/>
      <c r="DE91" s="167"/>
      <c r="DF91" s="167"/>
      <c r="DG91" s="167"/>
      <c r="DH91" s="167"/>
      <c r="DI91" s="167"/>
      <c r="DJ91" s="167"/>
      <c r="DK91" s="167"/>
      <c r="DL91" s="167"/>
      <c r="DM91" s="167"/>
      <c r="DN91" s="167"/>
      <c r="DO91" s="167"/>
      <c r="DP91" s="167"/>
      <c r="DQ91" s="167"/>
      <c r="DR91" s="167"/>
      <c r="DS91" s="167"/>
      <c r="DT91" s="167"/>
      <c r="DU91" s="167"/>
      <c r="DV91" s="167"/>
      <c r="DW91" s="167"/>
      <c r="DX91" s="167"/>
      <c r="DY91" s="167"/>
      <c r="DZ91" s="167"/>
      <c r="EA91" s="167"/>
      <c r="EB91" s="167"/>
      <c r="EC91" s="167"/>
      <c r="ED91" s="167"/>
      <c r="EE91" s="167"/>
      <c r="EF91" s="167"/>
      <c r="EG91" s="167"/>
      <c r="EH91" s="167"/>
      <c r="EI91" s="167"/>
      <c r="EJ91" s="167"/>
      <c r="EK91" s="167"/>
      <c r="EL91" s="167"/>
    </row>
    <row r="92" spans="1:145" ht="11.1" customHeight="1">
      <c r="A92" s="162"/>
      <c r="B92" s="469"/>
      <c r="C92" s="470"/>
      <c r="D92" s="470"/>
      <c r="E92" s="470"/>
      <c r="F92" s="470"/>
      <c r="G92" s="183"/>
      <c r="H92" s="482" t="s">
        <v>21</v>
      </c>
      <c r="I92" s="484" t="str">
        <f>IF(SUM(AP61,AP64,AP67,AP70,AP73,AP76,AP79,AP82,AP85,AP88)&gt;0,SUM(AP61,AP64,AP67,AP70,AP73,AP76,AP79,AP82,AP85,AP88),"")</f>
        <v/>
      </c>
      <c r="J92" s="485"/>
      <c r="K92" s="485"/>
      <c r="L92" s="485"/>
      <c r="M92" s="485"/>
      <c r="N92" s="485"/>
      <c r="O92" s="485"/>
      <c r="P92" s="485"/>
      <c r="Q92" s="485"/>
      <c r="R92" s="361" t="s">
        <v>20</v>
      </c>
      <c r="S92" s="480" t="str">
        <f>IF($B$56=0,"","←減免前の金額(参考)")</f>
        <v/>
      </c>
      <c r="T92" s="481"/>
      <c r="U92" s="481"/>
      <c r="V92" s="481"/>
      <c r="W92" s="481"/>
      <c r="X92" s="481"/>
      <c r="Y92" s="481"/>
      <c r="Z92" s="481"/>
      <c r="AA92" s="481"/>
      <c r="AB92" s="481"/>
      <c r="AC92" s="524" t="s">
        <v>22</v>
      </c>
      <c r="AD92" s="525"/>
      <c r="AE92" s="525"/>
      <c r="AF92" s="525"/>
      <c r="AG92" s="525"/>
      <c r="AH92" s="525"/>
      <c r="AI92" s="525"/>
      <c r="AJ92" s="525"/>
      <c r="AK92" s="525"/>
      <c r="AL92" s="525"/>
      <c r="AM92" s="525"/>
      <c r="AN92" s="525"/>
      <c r="AO92" s="525"/>
      <c r="AP92" s="525"/>
      <c r="AQ92" s="525"/>
      <c r="AR92" s="525"/>
      <c r="AS92" s="525"/>
      <c r="AT92" s="525"/>
      <c r="AU92" s="525"/>
      <c r="AV92" s="525"/>
      <c r="AW92" s="525"/>
      <c r="AX92" s="525"/>
      <c r="AY92" s="525"/>
      <c r="AZ92" s="526"/>
      <c r="BA92" s="166"/>
      <c r="BB92" s="150"/>
      <c r="CN92" s="171"/>
      <c r="CO92" s="173"/>
      <c r="CP92" s="175"/>
      <c r="CQ92" s="175"/>
      <c r="CR92" s="175"/>
      <c r="CT92" s="167"/>
      <c r="CU92" s="167"/>
      <c r="CV92" s="167"/>
      <c r="CW92" s="167"/>
      <c r="CX92" s="167"/>
      <c r="CY92" s="167"/>
      <c r="CZ92" s="167"/>
      <c r="DA92" s="167"/>
      <c r="DB92" s="167"/>
      <c r="DC92" s="167"/>
      <c r="DD92" s="167"/>
      <c r="DE92" s="167"/>
      <c r="DF92" s="167"/>
      <c r="DG92" s="167"/>
      <c r="DH92" s="167"/>
      <c r="DI92" s="167"/>
      <c r="DJ92" s="167"/>
      <c r="DK92" s="167"/>
      <c r="DL92" s="167"/>
      <c r="DM92" s="167"/>
      <c r="DN92" s="167"/>
      <c r="DO92" s="167"/>
      <c r="DP92" s="167"/>
      <c r="DQ92" s="167"/>
      <c r="DR92" s="167"/>
      <c r="DS92" s="167"/>
      <c r="DT92" s="167"/>
      <c r="DU92" s="167"/>
      <c r="DV92" s="167"/>
      <c r="DW92" s="167"/>
      <c r="DX92" s="167"/>
      <c r="DY92" s="167"/>
      <c r="DZ92" s="167"/>
      <c r="EA92" s="167"/>
      <c r="EB92" s="167"/>
      <c r="EC92" s="167"/>
      <c r="ED92" s="167"/>
      <c r="EE92" s="167"/>
      <c r="EF92" s="167"/>
      <c r="EG92" s="167"/>
      <c r="EH92" s="167"/>
      <c r="EI92" s="167"/>
      <c r="EJ92" s="167"/>
      <c r="EK92" s="167"/>
      <c r="EL92" s="167"/>
    </row>
    <row r="93" spans="1:145" ht="11.1" customHeight="1">
      <c r="A93" s="162"/>
      <c r="B93" s="471"/>
      <c r="C93" s="472"/>
      <c r="D93" s="472"/>
      <c r="E93" s="472"/>
      <c r="F93" s="472"/>
      <c r="G93" s="184"/>
      <c r="H93" s="483"/>
      <c r="I93" s="486"/>
      <c r="J93" s="486"/>
      <c r="K93" s="486"/>
      <c r="L93" s="486"/>
      <c r="M93" s="486"/>
      <c r="N93" s="486"/>
      <c r="O93" s="486"/>
      <c r="P93" s="486"/>
      <c r="Q93" s="486"/>
      <c r="R93" s="487"/>
      <c r="S93" s="480"/>
      <c r="T93" s="481"/>
      <c r="U93" s="481"/>
      <c r="V93" s="481"/>
      <c r="W93" s="481"/>
      <c r="X93" s="481"/>
      <c r="Y93" s="481"/>
      <c r="Z93" s="481"/>
      <c r="AA93" s="481"/>
      <c r="AB93" s="481"/>
      <c r="AC93" s="527"/>
      <c r="AD93" s="528"/>
      <c r="AE93" s="528"/>
      <c r="AF93" s="528"/>
      <c r="AG93" s="528"/>
      <c r="AH93" s="528"/>
      <c r="AI93" s="528"/>
      <c r="AJ93" s="528"/>
      <c r="AK93" s="528"/>
      <c r="AL93" s="528"/>
      <c r="AM93" s="528"/>
      <c r="AN93" s="528"/>
      <c r="AO93" s="528"/>
      <c r="AP93" s="528"/>
      <c r="AQ93" s="528"/>
      <c r="AR93" s="528"/>
      <c r="AS93" s="528"/>
      <c r="AT93" s="528"/>
      <c r="AU93" s="528"/>
      <c r="AV93" s="528"/>
      <c r="AW93" s="528"/>
      <c r="AX93" s="528"/>
      <c r="AY93" s="528"/>
      <c r="AZ93" s="529"/>
      <c r="BA93" s="166"/>
      <c r="BB93" s="150"/>
      <c r="CN93" s="171"/>
      <c r="CO93" s="173"/>
      <c r="CP93" s="175"/>
      <c r="CQ93" s="175"/>
      <c r="CR93" s="175"/>
      <c r="CT93" s="167"/>
      <c r="CU93" s="167"/>
      <c r="CV93" s="167"/>
      <c r="CW93" s="167"/>
      <c r="CX93" s="167"/>
      <c r="CY93" s="167"/>
      <c r="CZ93" s="167"/>
      <c r="DA93" s="167"/>
      <c r="DB93" s="167"/>
      <c r="DC93" s="167"/>
      <c r="DD93" s="167"/>
      <c r="DE93" s="167"/>
      <c r="DF93" s="167"/>
      <c r="DG93" s="167"/>
      <c r="DH93" s="167"/>
      <c r="DI93" s="167"/>
      <c r="DJ93" s="167"/>
      <c r="DK93" s="167"/>
      <c r="DL93" s="167"/>
      <c r="DM93" s="167"/>
      <c r="DN93" s="167"/>
      <c r="DO93" s="167"/>
      <c r="DP93" s="167"/>
      <c r="DQ93" s="167"/>
      <c r="DR93" s="167"/>
      <c r="DS93" s="167"/>
      <c r="DT93" s="167"/>
      <c r="DU93" s="167"/>
      <c r="DV93" s="167"/>
      <c r="DW93" s="167"/>
      <c r="DX93" s="167"/>
      <c r="DY93" s="167"/>
      <c r="DZ93" s="167"/>
      <c r="EA93" s="167"/>
      <c r="EB93" s="167"/>
      <c r="EC93" s="167"/>
      <c r="ED93" s="167"/>
      <c r="EE93" s="167"/>
      <c r="EF93" s="167"/>
      <c r="EG93" s="167"/>
      <c r="EH93" s="167"/>
      <c r="EI93" s="167"/>
      <c r="EJ93" s="167"/>
      <c r="EK93" s="167"/>
      <c r="EL93" s="167"/>
    </row>
    <row r="94" spans="1:145" ht="11.1" customHeight="1" thickBot="1">
      <c r="A94" s="162"/>
      <c r="B94" s="163"/>
      <c r="C94" s="163"/>
      <c r="D94" s="163"/>
      <c r="E94" s="163"/>
      <c r="F94" s="163"/>
      <c r="G94" s="163"/>
      <c r="H94" s="164"/>
      <c r="I94" s="164"/>
      <c r="J94" s="164"/>
      <c r="K94" s="164"/>
      <c r="L94" s="164"/>
      <c r="M94" s="164"/>
      <c r="N94" s="164"/>
      <c r="O94" s="164"/>
      <c r="P94" s="164"/>
      <c r="Q94" s="164"/>
      <c r="R94" s="164"/>
      <c r="S94" s="164"/>
      <c r="T94" s="164"/>
      <c r="U94" s="164"/>
      <c r="V94" s="164"/>
      <c r="W94" s="164"/>
      <c r="X94" s="176"/>
      <c r="Y94" s="177"/>
      <c r="Z94" s="177"/>
      <c r="AA94" s="177"/>
      <c r="AB94" s="177"/>
      <c r="AC94" s="530" t="s">
        <v>23</v>
      </c>
      <c r="AD94" s="531"/>
      <c r="AE94" s="531"/>
      <c r="AF94" s="531"/>
      <c r="AG94" s="531"/>
      <c r="AH94" s="532"/>
      <c r="AI94" s="531" t="s">
        <v>24</v>
      </c>
      <c r="AJ94" s="531"/>
      <c r="AK94" s="531"/>
      <c r="AL94" s="531"/>
      <c r="AM94" s="531"/>
      <c r="AN94" s="532"/>
      <c r="AO94" s="531" t="s">
        <v>25</v>
      </c>
      <c r="AP94" s="531"/>
      <c r="AQ94" s="531"/>
      <c r="AR94" s="531"/>
      <c r="AS94" s="531"/>
      <c r="AT94" s="532"/>
      <c r="AU94" s="531" t="s">
        <v>0</v>
      </c>
      <c r="AV94" s="531"/>
      <c r="AW94" s="531"/>
      <c r="AX94" s="531"/>
      <c r="AY94" s="531"/>
      <c r="AZ94" s="533"/>
      <c r="BA94" s="166"/>
      <c r="BB94" s="150"/>
      <c r="CN94" s="171"/>
      <c r="CO94" s="173"/>
      <c r="CP94" s="175"/>
      <c r="CQ94" s="175"/>
      <c r="CR94" s="175"/>
      <c r="CT94" s="167"/>
      <c r="CU94" s="167"/>
      <c r="CV94" s="167"/>
      <c r="CW94" s="167"/>
      <c r="CX94" s="167"/>
      <c r="CY94" s="167"/>
      <c r="CZ94" s="167"/>
      <c r="DA94" s="167"/>
      <c r="DB94" s="167"/>
      <c r="DC94" s="167"/>
      <c r="DD94" s="167"/>
      <c r="DE94" s="167"/>
      <c r="DF94" s="167"/>
      <c r="DG94" s="167"/>
      <c r="DH94" s="167"/>
      <c r="DI94" s="167"/>
      <c r="DJ94" s="167"/>
      <c r="DK94" s="167"/>
      <c r="DL94" s="167"/>
      <c r="DM94" s="167"/>
      <c r="DN94" s="167"/>
      <c r="DO94" s="167"/>
      <c r="DP94" s="167"/>
      <c r="DQ94" s="167"/>
      <c r="DR94" s="167"/>
      <c r="DS94" s="167"/>
      <c r="DT94" s="167"/>
      <c r="DU94" s="167"/>
      <c r="DV94" s="167"/>
      <c r="DW94" s="167"/>
      <c r="DX94" s="167"/>
      <c r="DY94" s="167"/>
      <c r="DZ94" s="167"/>
      <c r="EA94" s="167"/>
      <c r="EB94" s="167"/>
      <c r="EC94" s="167"/>
      <c r="ED94" s="167"/>
      <c r="EE94" s="167"/>
      <c r="EF94" s="167"/>
      <c r="EG94" s="167"/>
      <c r="EH94" s="167"/>
      <c r="EI94" s="167"/>
      <c r="EJ94" s="167"/>
      <c r="EK94" s="167"/>
      <c r="EL94" s="167"/>
    </row>
    <row r="95" spans="1:145" ht="11.1" customHeight="1">
      <c r="B95" s="450" t="s">
        <v>498</v>
      </c>
      <c r="C95" s="451"/>
      <c r="D95" s="451"/>
      <c r="E95" s="451"/>
      <c r="F95" s="451"/>
      <c r="G95" s="451"/>
      <c r="H95" s="452"/>
      <c r="I95" s="459"/>
      <c r="J95" s="460"/>
      <c r="K95" s="460"/>
      <c r="L95" s="460"/>
      <c r="M95" s="460"/>
      <c r="N95" s="460"/>
      <c r="O95" s="460"/>
      <c r="P95" s="460"/>
      <c r="Q95" s="460"/>
      <c r="R95" s="461"/>
      <c r="S95" s="185"/>
      <c r="T95" s="185"/>
      <c r="U95" s="185"/>
      <c r="V95" s="185"/>
      <c r="W95" s="185"/>
      <c r="X95" s="185"/>
      <c r="Y95" s="185"/>
      <c r="Z95" s="185"/>
      <c r="AA95" s="185"/>
      <c r="AB95" s="185"/>
      <c r="AC95" s="212"/>
      <c r="AD95" s="213"/>
      <c r="AE95" s="214"/>
      <c r="AF95" s="214"/>
      <c r="AG95" s="214"/>
      <c r="AH95" s="215"/>
      <c r="AI95" s="213"/>
      <c r="AJ95" s="214"/>
      <c r="AK95" s="214"/>
      <c r="AL95" s="214"/>
      <c r="AM95" s="214"/>
      <c r="AN95" s="216"/>
      <c r="AO95" s="214"/>
      <c r="AP95" s="214"/>
      <c r="AQ95" s="214"/>
      <c r="AR95" s="214"/>
      <c r="AS95" s="214"/>
      <c r="AT95" s="217"/>
      <c r="AU95" s="214"/>
      <c r="AV95" s="214"/>
      <c r="AW95" s="214"/>
      <c r="AX95" s="214"/>
      <c r="AY95" s="214"/>
      <c r="AZ95" s="218"/>
      <c r="BA95" s="185"/>
      <c r="CQ95" s="171"/>
      <c r="CR95" s="173"/>
      <c r="CS95" s="175"/>
      <c r="CT95" s="175"/>
      <c r="CU95" s="175"/>
      <c r="CW95" s="167"/>
      <c r="CX95" s="167"/>
      <c r="CY95" s="167"/>
      <c r="CZ95" s="167"/>
      <c r="DA95" s="167"/>
      <c r="DB95" s="167"/>
      <c r="DC95" s="167"/>
      <c r="DD95" s="167"/>
      <c r="DE95" s="167"/>
      <c r="DF95" s="167"/>
      <c r="DG95" s="167"/>
      <c r="DH95" s="167"/>
      <c r="DI95" s="167"/>
      <c r="DJ95" s="167"/>
      <c r="DK95" s="167"/>
      <c r="DL95" s="167"/>
      <c r="DM95" s="167"/>
      <c r="DN95" s="167"/>
      <c r="DO95" s="167"/>
      <c r="DP95" s="167"/>
      <c r="DQ95" s="167"/>
      <c r="DR95" s="167"/>
      <c r="DS95" s="167"/>
      <c r="DT95" s="167"/>
      <c r="DU95" s="167"/>
      <c r="DV95" s="167"/>
      <c r="DW95" s="167"/>
      <c r="DX95" s="167"/>
      <c r="DY95" s="167"/>
      <c r="DZ95" s="167"/>
      <c r="EA95" s="167"/>
      <c r="EB95" s="167"/>
      <c r="EC95" s="167"/>
      <c r="ED95" s="167"/>
      <c r="EE95" s="167"/>
      <c r="EF95" s="167"/>
      <c r="EG95" s="167"/>
      <c r="EH95" s="167"/>
      <c r="EI95" s="167"/>
      <c r="EJ95" s="167"/>
      <c r="EK95" s="167"/>
      <c r="EL95" s="167"/>
      <c r="EM95" s="167"/>
      <c r="EN95" s="167"/>
      <c r="EO95" s="167"/>
    </row>
    <row r="96" spans="1:145" ht="11.25" customHeight="1">
      <c r="B96" s="453"/>
      <c r="C96" s="454"/>
      <c r="D96" s="454"/>
      <c r="E96" s="454"/>
      <c r="F96" s="454"/>
      <c r="G96" s="454"/>
      <c r="H96" s="455"/>
      <c r="I96" s="462"/>
      <c r="J96" s="439"/>
      <c r="K96" s="439"/>
      <c r="L96" s="439"/>
      <c r="M96" s="439"/>
      <c r="N96" s="439"/>
      <c r="O96" s="439"/>
      <c r="P96" s="439"/>
      <c r="Q96" s="439"/>
      <c r="R96" s="463"/>
      <c r="AC96" s="212"/>
      <c r="AD96" s="213"/>
      <c r="AE96" s="214"/>
      <c r="AF96" s="214"/>
      <c r="AG96" s="214"/>
      <c r="AH96" s="215"/>
      <c r="AI96" s="213"/>
      <c r="AJ96" s="214"/>
      <c r="AK96" s="214"/>
      <c r="AL96" s="214"/>
      <c r="AM96" s="214"/>
      <c r="AN96" s="220"/>
      <c r="AO96" s="214"/>
      <c r="AP96" s="214"/>
      <c r="AQ96" s="214"/>
      <c r="AR96" s="214"/>
      <c r="AS96" s="214"/>
      <c r="AT96" s="215"/>
      <c r="AU96" s="214"/>
      <c r="AV96" s="214"/>
      <c r="AW96" s="214"/>
      <c r="AX96" s="214"/>
      <c r="AY96" s="214"/>
      <c r="AZ96" s="218"/>
      <c r="BB96" s="110"/>
      <c r="BC96" s="110"/>
      <c r="BD96" s="110"/>
      <c r="CJ96" s="167"/>
      <c r="CK96" s="167"/>
      <c r="CL96" s="167"/>
      <c r="CM96" s="167"/>
      <c r="CN96" s="167"/>
      <c r="CO96" s="167"/>
      <c r="CP96" s="167"/>
      <c r="CQ96" s="171"/>
      <c r="CR96" s="173"/>
      <c r="CS96" s="192"/>
      <c r="CT96" s="175"/>
      <c r="CU96" s="175"/>
      <c r="CW96" s="167"/>
      <c r="CX96" s="167"/>
      <c r="CY96" s="167"/>
      <c r="CZ96" s="167"/>
      <c r="DA96" s="167"/>
      <c r="DB96" s="167"/>
      <c r="DC96" s="167"/>
      <c r="DD96" s="167"/>
      <c r="DE96" s="167"/>
    </row>
    <row r="97" spans="2:109" ht="11.25" customHeight="1" thickBot="1">
      <c r="B97" s="456"/>
      <c r="C97" s="457"/>
      <c r="D97" s="457"/>
      <c r="E97" s="457"/>
      <c r="F97" s="457"/>
      <c r="G97" s="457"/>
      <c r="H97" s="458"/>
      <c r="I97" s="464"/>
      <c r="J97" s="465"/>
      <c r="K97" s="465"/>
      <c r="L97" s="465"/>
      <c r="M97" s="465"/>
      <c r="N97" s="465"/>
      <c r="O97" s="465"/>
      <c r="P97" s="465"/>
      <c r="Q97" s="465"/>
      <c r="R97" s="466"/>
      <c r="AC97" s="221"/>
      <c r="AD97" s="222"/>
      <c r="AE97" s="223"/>
      <c r="AF97" s="223"/>
      <c r="AG97" s="223"/>
      <c r="AH97" s="224"/>
      <c r="AI97" s="222"/>
      <c r="AJ97" s="223"/>
      <c r="AK97" s="223"/>
      <c r="AL97" s="223"/>
      <c r="AM97" s="223"/>
      <c r="AN97" s="225"/>
      <c r="AO97" s="223"/>
      <c r="AP97" s="223"/>
      <c r="AQ97" s="223"/>
      <c r="AR97" s="223"/>
      <c r="AS97" s="223"/>
      <c r="AT97" s="224"/>
      <c r="AU97" s="223"/>
      <c r="AV97" s="223"/>
      <c r="AW97" s="223"/>
      <c r="AX97" s="223"/>
      <c r="AY97" s="223"/>
      <c r="AZ97" s="226"/>
      <c r="BB97" s="110"/>
      <c r="BC97" s="110"/>
      <c r="BD97" s="110"/>
      <c r="CJ97" s="167"/>
      <c r="CK97" s="167"/>
      <c r="CL97" s="167"/>
      <c r="CM97" s="167"/>
      <c r="CN97" s="167"/>
      <c r="CO97" s="167"/>
      <c r="CP97" s="167"/>
      <c r="CQ97" s="171"/>
      <c r="CR97" s="173"/>
      <c r="CS97" s="192"/>
      <c r="CT97" s="175"/>
      <c r="CU97" s="175"/>
      <c r="CW97" s="167"/>
      <c r="CX97" s="167"/>
      <c r="CY97" s="167"/>
      <c r="CZ97" s="167"/>
      <c r="DA97" s="167"/>
      <c r="DB97" s="167"/>
      <c r="DC97" s="167"/>
      <c r="DD97" s="167"/>
      <c r="DE97" s="167"/>
    </row>
    <row r="98" spans="2:109" ht="11.25" customHeight="1">
      <c r="AC98" s="227" t="s">
        <v>26</v>
      </c>
      <c r="AD98" s="214"/>
      <c r="AE98" s="214"/>
      <c r="AF98" s="214"/>
      <c r="AG98" s="214"/>
      <c r="AH98" s="214"/>
      <c r="AI98" s="214"/>
      <c r="AJ98" s="214"/>
      <c r="AK98" s="214"/>
      <c r="AL98" s="214"/>
      <c r="AM98" s="214"/>
      <c r="AN98" s="214"/>
      <c r="AO98" s="214"/>
      <c r="AP98" s="214"/>
      <c r="AQ98" s="214"/>
      <c r="AR98" s="214"/>
      <c r="AS98" s="214"/>
      <c r="AT98" s="214"/>
      <c r="AU98" s="214"/>
      <c r="AV98" s="214"/>
      <c r="AW98" s="214"/>
      <c r="AX98" s="214"/>
      <c r="AY98" s="213"/>
      <c r="AZ98" s="218"/>
      <c r="BA98" s="186"/>
      <c r="BB98" s="110"/>
      <c r="BC98" s="110"/>
      <c r="BD98" s="110"/>
      <c r="CJ98" s="167"/>
      <c r="CK98" s="167"/>
      <c r="CL98" s="167"/>
      <c r="CM98" s="167"/>
      <c r="CN98" s="167"/>
      <c r="CO98" s="167"/>
      <c r="CP98" s="167"/>
      <c r="CQ98" s="171"/>
      <c r="CR98" s="173"/>
      <c r="CS98" s="175"/>
      <c r="CT98" s="175"/>
      <c r="CU98" s="175"/>
      <c r="CW98" s="167"/>
      <c r="CX98" s="167"/>
      <c r="CY98" s="167"/>
      <c r="CZ98" s="167"/>
      <c r="DA98" s="167"/>
      <c r="DB98" s="167"/>
      <c r="DC98" s="167"/>
      <c r="DD98" s="167"/>
      <c r="DE98" s="167"/>
    </row>
    <row r="99" spans="2:109" ht="11.25" customHeight="1">
      <c r="AC99" s="228"/>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2"/>
      <c r="AZ99" s="226"/>
      <c r="BB99" s="110"/>
      <c r="BC99" s="110"/>
      <c r="BD99" s="110"/>
      <c r="CQ99" s="171"/>
      <c r="CR99" s="173"/>
      <c r="CS99" s="175"/>
      <c r="CT99" s="175"/>
      <c r="CU99" s="201"/>
      <c r="CV99" s="201"/>
    </row>
    <row r="100" spans="2:109" ht="11.25" customHeight="1">
      <c r="AB100" s="182"/>
      <c r="AC100" s="227" t="s">
        <v>27</v>
      </c>
      <c r="AD100" s="214"/>
      <c r="AE100" s="214"/>
      <c r="AF100" s="214"/>
      <c r="AG100" s="214"/>
      <c r="AH100" s="214"/>
      <c r="AI100" s="214"/>
      <c r="AJ100" s="214"/>
      <c r="AK100" s="214"/>
      <c r="AL100" s="214"/>
      <c r="AM100" s="214"/>
      <c r="AN100" s="214"/>
      <c r="AO100" s="214"/>
      <c r="AP100" s="214"/>
      <c r="AQ100" s="214"/>
      <c r="AR100" s="214"/>
      <c r="AS100" s="214"/>
      <c r="AT100" s="214"/>
      <c r="AU100" s="214"/>
      <c r="AV100" s="214"/>
      <c r="AW100" s="214"/>
      <c r="AX100" s="214"/>
      <c r="AY100" s="213"/>
      <c r="AZ100" s="218"/>
      <c r="BB100" s="110"/>
      <c r="BC100" s="110"/>
      <c r="BD100" s="110"/>
      <c r="CQ100" s="171"/>
      <c r="CR100" s="173"/>
      <c r="CS100" s="175"/>
      <c r="CT100" s="175"/>
      <c r="CU100" s="175"/>
    </row>
    <row r="101" spans="2:109" ht="11.25" customHeight="1">
      <c r="Q101" s="488" t="s">
        <v>636</v>
      </c>
      <c r="R101" s="489"/>
      <c r="S101" s="489"/>
      <c r="T101" s="489"/>
      <c r="U101" s="489"/>
      <c r="V101" s="490"/>
      <c r="W101" s="494" t="s">
        <v>637</v>
      </c>
      <c r="X101" s="494"/>
      <c r="Y101" s="494"/>
      <c r="Z101" s="494"/>
      <c r="AA101" s="494"/>
      <c r="AB101" s="494"/>
      <c r="AC101" s="228"/>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2"/>
      <c r="AZ101" s="226"/>
      <c r="BB101" s="110"/>
      <c r="BC101" s="110"/>
      <c r="BD101" s="110"/>
      <c r="CQ101" s="171"/>
      <c r="CR101" s="175"/>
      <c r="CS101" s="175"/>
      <c r="CT101" s="175"/>
      <c r="CU101" s="175"/>
    </row>
    <row r="102" spans="2:109" ht="11.25" customHeight="1">
      <c r="Q102" s="491"/>
      <c r="R102" s="492"/>
      <c r="S102" s="492"/>
      <c r="T102" s="492"/>
      <c r="U102" s="492"/>
      <c r="V102" s="493"/>
      <c r="W102" s="494"/>
      <c r="X102" s="494"/>
      <c r="Y102" s="494"/>
      <c r="Z102" s="494"/>
      <c r="AA102" s="494"/>
      <c r="AB102" s="494"/>
      <c r="AC102" s="227" t="s">
        <v>28</v>
      </c>
      <c r="AD102" s="214"/>
      <c r="AE102" s="214"/>
      <c r="AF102" s="214"/>
      <c r="AG102" s="214"/>
      <c r="AH102" s="214"/>
      <c r="AI102" s="214"/>
      <c r="AJ102" s="214"/>
      <c r="AK102" s="214"/>
      <c r="AL102" s="214"/>
      <c r="AM102" s="214"/>
      <c r="AN102" s="214"/>
      <c r="AO102" s="214"/>
      <c r="AP102" s="214"/>
      <c r="AQ102" s="214"/>
      <c r="AR102" s="214"/>
      <c r="AS102" s="214"/>
      <c r="AT102" s="214"/>
      <c r="AU102" s="214"/>
      <c r="AV102" s="214"/>
      <c r="AW102" s="214"/>
      <c r="AX102" s="214"/>
      <c r="AY102" s="213"/>
      <c r="AZ102" s="218"/>
      <c r="BA102" s="110"/>
      <c r="BB102" s="110"/>
      <c r="BC102" s="110"/>
      <c r="BD102" s="110"/>
      <c r="CO102" s="454"/>
      <c r="CP102" s="173"/>
      <c r="CQ102" s="175"/>
      <c r="CR102" s="175"/>
      <c r="CS102" s="175"/>
    </row>
    <row r="103" spans="2:109" ht="11.25" customHeight="1">
      <c r="Q103" s="515"/>
      <c r="R103" s="516"/>
      <c r="S103" s="516"/>
      <c r="T103" s="516"/>
      <c r="U103" s="516"/>
      <c r="V103" s="517"/>
      <c r="W103" s="518"/>
      <c r="X103" s="519"/>
      <c r="Y103" s="519"/>
      <c r="Z103" s="519"/>
      <c r="AA103" s="519"/>
      <c r="AB103" s="520"/>
      <c r="AC103" s="229"/>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1"/>
      <c r="AZ103" s="232"/>
      <c r="BA103" s="110"/>
      <c r="BB103" s="110"/>
      <c r="BC103" s="110"/>
      <c r="BD103" s="110"/>
      <c r="CO103" s="495"/>
      <c r="CP103" s="175"/>
      <c r="CQ103" s="175"/>
      <c r="CR103" s="175"/>
      <c r="CS103" s="175"/>
    </row>
    <row r="104" spans="2:109" ht="11.25" customHeight="1">
      <c r="Q104" s="518"/>
      <c r="R104" s="519"/>
      <c r="S104" s="519"/>
      <c r="T104" s="519"/>
      <c r="U104" s="519"/>
      <c r="V104" s="520"/>
      <c r="W104" s="518"/>
      <c r="X104" s="519"/>
      <c r="Y104" s="519"/>
      <c r="Z104" s="519"/>
      <c r="AA104" s="519"/>
      <c r="AB104" s="520"/>
      <c r="AC104" s="233" t="s">
        <v>29</v>
      </c>
      <c r="AD104" s="234"/>
      <c r="AE104" s="234"/>
      <c r="AF104" s="234"/>
      <c r="AG104" s="234"/>
      <c r="AH104" s="234"/>
      <c r="AI104" s="234"/>
      <c r="AJ104" s="234"/>
      <c r="AK104" s="234"/>
      <c r="AL104" s="234"/>
      <c r="AM104" s="234"/>
      <c r="AN104" s="234"/>
      <c r="AO104" s="234"/>
      <c r="AP104" s="234"/>
      <c r="AQ104" s="234"/>
      <c r="AR104" s="234"/>
      <c r="AS104" s="234"/>
      <c r="AT104" s="234"/>
      <c r="AU104" s="234"/>
      <c r="AV104" s="234"/>
      <c r="AW104" s="234"/>
      <c r="AX104" s="234"/>
      <c r="AY104" s="235"/>
      <c r="AZ104" s="236"/>
      <c r="BA104" s="110"/>
      <c r="BB104" s="110"/>
      <c r="BC104" s="110"/>
      <c r="BD104" s="110"/>
      <c r="CO104" s="495"/>
      <c r="CP104" s="173"/>
      <c r="CQ104" s="175"/>
      <c r="CR104" s="175"/>
      <c r="CS104" s="175"/>
    </row>
    <row r="105" spans="2:109" ht="11.25" customHeight="1">
      <c r="Q105" s="518"/>
      <c r="R105" s="519"/>
      <c r="S105" s="519"/>
      <c r="T105" s="519"/>
      <c r="U105" s="519"/>
      <c r="V105" s="520"/>
      <c r="W105" s="518"/>
      <c r="X105" s="519"/>
      <c r="Y105" s="519"/>
      <c r="Z105" s="519"/>
      <c r="AA105" s="519"/>
      <c r="AB105" s="520"/>
      <c r="AC105" s="228"/>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2"/>
      <c r="AZ105" s="226"/>
      <c r="BA105" s="110"/>
      <c r="BB105" s="110"/>
      <c r="BC105" s="110"/>
      <c r="BD105" s="110"/>
      <c r="CO105" s="495"/>
      <c r="CP105" s="175"/>
      <c r="CR105" s="175"/>
      <c r="CS105" s="175"/>
    </row>
    <row r="106" spans="2:109" ht="11.25" customHeight="1">
      <c r="Q106" s="518"/>
      <c r="R106" s="519"/>
      <c r="S106" s="519"/>
      <c r="T106" s="519"/>
      <c r="U106" s="519"/>
      <c r="V106" s="520"/>
      <c r="W106" s="518"/>
      <c r="X106" s="519"/>
      <c r="Y106" s="519"/>
      <c r="Z106" s="519"/>
      <c r="AA106" s="519"/>
      <c r="AB106" s="520"/>
      <c r="AC106" s="227" t="s">
        <v>30</v>
      </c>
      <c r="AD106" s="214"/>
      <c r="AE106" s="214"/>
      <c r="AF106" s="214"/>
      <c r="AG106" s="214"/>
      <c r="AH106" s="214"/>
      <c r="AI106" s="214" t="s">
        <v>13</v>
      </c>
      <c r="AJ106" s="214"/>
      <c r="AK106" s="214"/>
      <c r="AL106" s="214"/>
      <c r="AM106" s="214"/>
      <c r="AN106" s="214"/>
      <c r="AO106" s="214"/>
      <c r="AP106" s="214"/>
      <c r="AQ106" s="214" t="s">
        <v>14</v>
      </c>
      <c r="AR106" s="214"/>
      <c r="AS106" s="214"/>
      <c r="AT106" s="214"/>
      <c r="AU106" s="214"/>
      <c r="AV106" s="214"/>
      <c r="AW106" s="214"/>
      <c r="AX106" s="214"/>
      <c r="AY106" s="213"/>
      <c r="AZ106" s="218"/>
      <c r="BA106" s="110"/>
      <c r="BB106" s="110"/>
      <c r="BC106" s="110"/>
      <c r="BD106" s="110"/>
    </row>
    <row r="107" spans="2:109" ht="11.25" customHeight="1">
      <c r="Q107" s="521"/>
      <c r="R107" s="522"/>
      <c r="S107" s="522"/>
      <c r="T107" s="522"/>
      <c r="U107" s="522"/>
      <c r="V107" s="523"/>
      <c r="W107" s="521"/>
      <c r="X107" s="522"/>
      <c r="Y107" s="522"/>
      <c r="Z107" s="522"/>
      <c r="AA107" s="522"/>
      <c r="AB107" s="523"/>
      <c r="AC107" s="229"/>
      <c r="AD107" s="230"/>
      <c r="AE107" s="230"/>
      <c r="AF107" s="230"/>
      <c r="AG107" s="230"/>
      <c r="AH107" s="230"/>
      <c r="AI107" s="230"/>
      <c r="AJ107" s="230"/>
      <c r="AK107" s="230"/>
      <c r="AL107" s="230"/>
      <c r="AM107" s="230"/>
      <c r="AN107" s="230"/>
      <c r="AO107" s="230"/>
      <c r="AP107" s="230"/>
      <c r="AQ107" s="230"/>
      <c r="AR107" s="230"/>
      <c r="AS107" s="230"/>
      <c r="AT107" s="230"/>
      <c r="AU107" s="230"/>
      <c r="AV107" s="230"/>
      <c r="AW107" s="230"/>
      <c r="AX107" s="230"/>
      <c r="AY107" s="231"/>
      <c r="AZ107" s="232"/>
      <c r="BA107" s="110"/>
      <c r="BB107" s="110"/>
      <c r="BC107" s="110"/>
      <c r="BD107" s="110"/>
      <c r="BE107" s="110"/>
      <c r="BP107" s="209"/>
      <c r="BQ107" s="209"/>
      <c r="BR107" s="209"/>
      <c r="BS107" s="209"/>
      <c r="BT107" s="209"/>
      <c r="BU107" s="209"/>
      <c r="BV107" s="209"/>
      <c r="BW107" s="209"/>
      <c r="BX107" s="209"/>
      <c r="BY107" s="209"/>
      <c r="BZ107" s="104"/>
      <c r="CA107" s="104"/>
    </row>
    <row r="108" spans="2:109" ht="11.25" customHeight="1">
      <c r="BA108" s="110"/>
      <c r="BB108" s="110"/>
      <c r="BC108" s="110"/>
      <c r="BD108" s="110"/>
      <c r="BE108" s="110"/>
      <c r="BY108" s="104"/>
      <c r="BZ108" s="104"/>
      <c r="CA108" s="104"/>
    </row>
    <row r="109" spans="2:109" ht="11.25" customHeight="1">
      <c r="BA109" s="110"/>
      <c r="BB109" s="110"/>
      <c r="BC109" s="110"/>
      <c r="BD109" s="110"/>
      <c r="BE109" s="110"/>
      <c r="BY109" s="110"/>
      <c r="BZ109" s="104"/>
      <c r="CA109" s="104"/>
    </row>
    <row r="110" spans="2:109" ht="11.25" customHeight="1">
      <c r="BA110" s="110"/>
      <c r="BB110" s="110"/>
      <c r="BC110" s="110"/>
      <c r="BD110" s="110"/>
      <c r="BE110" s="110"/>
      <c r="BY110" s="104"/>
      <c r="BZ110" s="104"/>
      <c r="CA110" s="104"/>
    </row>
    <row r="111" spans="2:109" ht="11.25" customHeight="1">
      <c r="BA111" s="110"/>
      <c r="BB111" s="110"/>
      <c r="BC111" s="110"/>
      <c r="BD111" s="110"/>
      <c r="BE111" s="110"/>
      <c r="BV111" s="120"/>
      <c r="BW111" s="173"/>
      <c r="BX111" s="175"/>
      <c r="BY111" s="110"/>
      <c r="BZ111" s="104"/>
      <c r="CA111" s="104"/>
    </row>
    <row r="112" spans="2:109" ht="11.25" customHeight="1">
      <c r="AE112" s="110"/>
      <c r="AF112" s="110"/>
      <c r="AG112" s="110"/>
      <c r="AH112" s="110"/>
      <c r="AI112" s="110"/>
      <c r="AJ112" s="110"/>
      <c r="AK112" s="110"/>
      <c r="AL112" s="110"/>
      <c r="AM112" s="110"/>
      <c r="AN112" s="110"/>
      <c r="AO112" s="110"/>
      <c r="AP112" s="110"/>
      <c r="AQ112" s="110"/>
      <c r="AR112" s="110"/>
      <c r="AS112" s="110"/>
      <c r="AT112" s="110"/>
      <c r="AU112" s="110"/>
      <c r="AV112" s="110"/>
      <c r="AW112" s="110"/>
      <c r="AX112" s="110"/>
      <c r="AY112" s="110"/>
      <c r="AZ112" s="110"/>
      <c r="BA112" s="110"/>
      <c r="BB112" s="110"/>
      <c r="BC112" s="110"/>
      <c r="BD112" s="110"/>
      <c r="BE112" s="110"/>
      <c r="BF112" s="110"/>
      <c r="BG112" s="110"/>
      <c r="BW112" s="120"/>
      <c r="BX112" s="175"/>
      <c r="BY112" s="104"/>
      <c r="BZ112" s="104"/>
      <c r="CA112" s="104"/>
    </row>
    <row r="113" spans="31:79" ht="11.25" customHeight="1">
      <c r="AE113" s="110"/>
      <c r="AF113" s="110"/>
      <c r="AG113" s="110"/>
      <c r="AH113" s="110"/>
      <c r="AI113" s="110"/>
      <c r="AJ113" s="110"/>
      <c r="AK113" s="110"/>
      <c r="AL113" s="110"/>
      <c r="AM113" s="110"/>
      <c r="AN113" s="110"/>
      <c r="AO113" s="110"/>
      <c r="AP113" s="110"/>
      <c r="AQ113" s="110"/>
      <c r="AR113" s="110"/>
      <c r="AS113" s="110"/>
      <c r="AT113" s="110"/>
      <c r="AU113" s="110"/>
      <c r="AV113" s="110"/>
      <c r="AW113" s="110"/>
      <c r="AX113" s="110"/>
      <c r="AY113" s="110"/>
      <c r="BY113" s="110"/>
      <c r="BZ113" s="104"/>
      <c r="CA113" s="104"/>
    </row>
    <row r="114" spans="31:79" ht="11.25" customHeight="1">
      <c r="BY114" s="104"/>
      <c r="BZ114" s="104"/>
      <c r="CA114" s="104"/>
    </row>
    <row r="115" spans="31:79" ht="11.25" customHeight="1">
      <c r="BY115" s="110"/>
      <c r="BZ115" s="104"/>
      <c r="CA115" s="104"/>
    </row>
    <row r="116" spans="31:79" ht="11.25" customHeight="1">
      <c r="BY116" s="104"/>
      <c r="BZ116" s="104"/>
      <c r="CA116" s="104"/>
    </row>
    <row r="117" spans="31:79" ht="11.25" customHeight="1">
      <c r="BY117" s="110"/>
      <c r="BZ117" s="104"/>
      <c r="CA117" s="104"/>
    </row>
    <row r="118" spans="31:79" ht="11.25" customHeight="1">
      <c r="BY118" s="104"/>
      <c r="BZ118" s="104"/>
      <c r="CA118" s="104"/>
    </row>
    <row r="119" spans="31:79" ht="11.25" customHeight="1">
      <c r="BY119" s="110"/>
      <c r="BZ119" s="104"/>
      <c r="CA119" s="104"/>
    </row>
    <row r="120" spans="31:79" ht="11.25" customHeight="1">
      <c r="BY120" s="104"/>
      <c r="BZ120" s="104"/>
      <c r="CA120" s="104"/>
    </row>
    <row r="121" spans="31:79" ht="11.25" customHeight="1">
      <c r="BZ121" s="104"/>
      <c r="CA121" s="104"/>
    </row>
    <row r="122" spans="31:79" ht="11.25" customHeight="1">
      <c r="BZ122" s="104"/>
      <c r="CA122" s="104"/>
    </row>
    <row r="123" spans="31:79" ht="11.25" customHeight="1">
      <c r="BZ123" s="104"/>
      <c r="CA123" s="104"/>
    </row>
    <row r="124" spans="31:79" ht="11.25" customHeight="1">
      <c r="BZ124" s="104"/>
      <c r="CA124" s="104"/>
    </row>
    <row r="125" spans="31:79" ht="11.25" customHeight="1">
      <c r="BZ125" s="104"/>
      <c r="CA125" s="104"/>
    </row>
    <row r="126" spans="31:79" ht="11.25" customHeight="1">
      <c r="BZ126" s="104"/>
      <c r="CA126" s="104"/>
    </row>
    <row r="127" spans="31:79" ht="11.25" customHeight="1">
      <c r="BZ127" s="104"/>
      <c r="CA127" s="104"/>
    </row>
    <row r="128" spans="31:79" ht="11.25" customHeight="1">
      <c r="BZ128" s="104"/>
      <c r="CA128" s="104"/>
    </row>
    <row r="129" spans="78:79" ht="11.25" customHeight="1">
      <c r="BZ129" s="104"/>
      <c r="CA129" s="104"/>
    </row>
  </sheetData>
  <sheetProtection algorithmName="SHA-512" hashValue="UgVWA3SeHwwkHYpwKqRTqhZxTal2I96wKEYCbSeCCnIEESEWvfZ1jirjEGHOPkfOmUHTgDqqFMjp7w0TkeUoeA==" saltValue="JGUXmUakmcuGL1JNAd2ZEg==" spinCount="100000" sheet="1" formatCells="0"/>
  <mergeCells count="306">
    <mergeCell ref="AP4:AW4"/>
    <mergeCell ref="AX4:BA4"/>
    <mergeCell ref="AF5:AJ8"/>
    <mergeCell ref="AK5:AO8"/>
    <mergeCell ref="AP5:AW8"/>
    <mergeCell ref="AX5:BA8"/>
    <mergeCell ref="B46:J47"/>
    <mergeCell ref="C36:V37"/>
    <mergeCell ref="C39:V40"/>
    <mergeCell ref="C42:V43"/>
    <mergeCell ref="X4:AA4"/>
    <mergeCell ref="P4:W4"/>
    <mergeCell ref="P5:W8"/>
    <mergeCell ref="X5:AA8"/>
    <mergeCell ref="AF4:AJ4"/>
    <mergeCell ref="AK4:AO4"/>
    <mergeCell ref="AD18:AI19"/>
    <mergeCell ref="AJ18:AZ19"/>
    <mergeCell ref="C19:AA24"/>
    <mergeCell ref="W42:Z43"/>
    <mergeCell ref="AB42:AZ43"/>
    <mergeCell ref="B5:E8"/>
    <mergeCell ref="F5:J8"/>
    <mergeCell ref="K5:O8"/>
    <mergeCell ref="U1:W1"/>
    <mergeCell ref="X1:Y2"/>
    <mergeCell ref="B4:E4"/>
    <mergeCell ref="F4:J4"/>
    <mergeCell ref="K4:O4"/>
    <mergeCell ref="B1:G2"/>
    <mergeCell ref="H1:J2"/>
    <mergeCell ref="K1:M1"/>
    <mergeCell ref="N1:O2"/>
    <mergeCell ref="P1:R1"/>
    <mergeCell ref="S1:T2"/>
    <mergeCell ref="AE1:AY1"/>
    <mergeCell ref="B10:BA12"/>
    <mergeCell ref="AD20:AI21"/>
    <mergeCell ref="AJ20:AZ21"/>
    <mergeCell ref="C33:V34"/>
    <mergeCell ref="U55:AN56"/>
    <mergeCell ref="B56:G56"/>
    <mergeCell ref="H56:T56"/>
    <mergeCell ref="BT10:BX10"/>
    <mergeCell ref="BD11:BG12"/>
    <mergeCell ref="AH13:AJ13"/>
    <mergeCell ref="AK13:AM13"/>
    <mergeCell ref="AN13:AO13"/>
    <mergeCell ref="AP13:AR13"/>
    <mergeCell ref="AS13:AT13"/>
    <mergeCell ref="AU13:AW13"/>
    <mergeCell ref="BD30:BP31"/>
    <mergeCell ref="AD22:AI23"/>
    <mergeCell ref="AJ22:AZ23"/>
    <mergeCell ref="AD24:AI25"/>
    <mergeCell ref="AJ24:AZ25"/>
    <mergeCell ref="C27:AZ28"/>
    <mergeCell ref="C30:V31"/>
    <mergeCell ref="W30:AZ31"/>
    <mergeCell ref="AX13:AY13"/>
    <mergeCell ref="BD13:BE13"/>
    <mergeCell ref="C15:X17"/>
    <mergeCell ref="AI16:AK17"/>
    <mergeCell ref="AL16:AZ17"/>
    <mergeCell ref="BT57:BT58"/>
    <mergeCell ref="BU57:BU58"/>
    <mergeCell ref="BV57:BV58"/>
    <mergeCell ref="A59:A61"/>
    <mergeCell ref="B59:G61"/>
    <mergeCell ref="H59:W61"/>
    <mergeCell ref="X59:AD60"/>
    <mergeCell ref="AE59:AI61"/>
    <mergeCell ref="AJ59:AN61"/>
    <mergeCell ref="AO59:AU60"/>
    <mergeCell ref="AV57:BA58"/>
    <mergeCell ref="BB57:BB58"/>
    <mergeCell ref="BP57:BP58"/>
    <mergeCell ref="BQ57:BQ58"/>
    <mergeCell ref="BR57:BR58"/>
    <mergeCell ref="BS57:BS58"/>
    <mergeCell ref="B57:G58"/>
    <mergeCell ref="H57:W58"/>
    <mergeCell ref="X57:AD58"/>
    <mergeCell ref="BT59:BT61"/>
    <mergeCell ref="BU59:BU61"/>
    <mergeCell ref="BV59:BV61"/>
    <mergeCell ref="Y61:AC61"/>
    <mergeCell ref="AP61:AT61"/>
    <mergeCell ref="AV59:BA61"/>
    <mergeCell ref="BB59:BB61"/>
    <mergeCell ref="BM59:BO61"/>
    <mergeCell ref="BP59:BP61"/>
    <mergeCell ref="BQ59:BQ61"/>
    <mergeCell ref="BR59:BR61"/>
    <mergeCell ref="BS59:BS61"/>
    <mergeCell ref="CO64:CS66"/>
    <mergeCell ref="A65:A67"/>
    <mergeCell ref="B65:G67"/>
    <mergeCell ref="H65:W67"/>
    <mergeCell ref="X65:AD66"/>
    <mergeCell ref="AE65:AI67"/>
    <mergeCell ref="AJ65:AN67"/>
    <mergeCell ref="AO65:AU66"/>
    <mergeCell ref="AV65:BA67"/>
    <mergeCell ref="BB65:BB67"/>
    <mergeCell ref="BR62:BR64"/>
    <mergeCell ref="BS62:BS64"/>
    <mergeCell ref="BT62:BT64"/>
    <mergeCell ref="BU62:BU64"/>
    <mergeCell ref="BV62:BV64"/>
    <mergeCell ref="Y64:AC64"/>
    <mergeCell ref="AP64:AT64"/>
    <mergeCell ref="AO62:AU63"/>
    <mergeCell ref="AV62:BA64"/>
    <mergeCell ref="BB62:BB64"/>
    <mergeCell ref="BM62:BO64"/>
    <mergeCell ref="BP62:BP64"/>
    <mergeCell ref="BQ62:BQ64"/>
    <mergeCell ref="A62:A64"/>
    <mergeCell ref="BU65:BU67"/>
    <mergeCell ref="BV65:BV67"/>
    <mergeCell ref="Y67:AC67"/>
    <mergeCell ref="AP67:AT67"/>
    <mergeCell ref="A68:A70"/>
    <mergeCell ref="B68:G70"/>
    <mergeCell ref="H68:W70"/>
    <mergeCell ref="X68:AD69"/>
    <mergeCell ref="AE68:AI70"/>
    <mergeCell ref="AJ68:AN70"/>
    <mergeCell ref="BM65:BO67"/>
    <mergeCell ref="BP65:BP67"/>
    <mergeCell ref="BQ65:BQ67"/>
    <mergeCell ref="BR65:BR67"/>
    <mergeCell ref="BS65:BS67"/>
    <mergeCell ref="BT65:BT67"/>
    <mergeCell ref="BR68:BR70"/>
    <mergeCell ref="BS68:BS70"/>
    <mergeCell ref="BT68:BT70"/>
    <mergeCell ref="BU68:BU70"/>
    <mergeCell ref="BV68:BV70"/>
    <mergeCell ref="Y70:AC70"/>
    <mergeCell ref="AP70:AT70"/>
    <mergeCell ref="AO68:AU69"/>
    <mergeCell ref="BB68:BB70"/>
    <mergeCell ref="BM68:BO70"/>
    <mergeCell ref="BP68:BP70"/>
    <mergeCell ref="BQ68:BQ70"/>
    <mergeCell ref="BU71:BU73"/>
    <mergeCell ref="BV71:BV73"/>
    <mergeCell ref="Y73:AC73"/>
    <mergeCell ref="AP73:AT73"/>
    <mergeCell ref="AO71:AU72"/>
    <mergeCell ref="AV71:BA73"/>
    <mergeCell ref="BB71:BB73"/>
    <mergeCell ref="BM71:BO73"/>
    <mergeCell ref="BP71:BP73"/>
    <mergeCell ref="BQ71:BQ73"/>
    <mergeCell ref="X71:AD72"/>
    <mergeCell ref="AE71:AI73"/>
    <mergeCell ref="AJ71:AN73"/>
    <mergeCell ref="A74:A76"/>
    <mergeCell ref="B74:G76"/>
    <mergeCell ref="H74:W76"/>
    <mergeCell ref="X74:AD75"/>
    <mergeCell ref="AE74:AI76"/>
    <mergeCell ref="AJ74:AN76"/>
    <mergeCell ref="BR71:BR73"/>
    <mergeCell ref="BS71:BS73"/>
    <mergeCell ref="BT71:BT73"/>
    <mergeCell ref="A71:A73"/>
    <mergeCell ref="B71:G73"/>
    <mergeCell ref="H71:W73"/>
    <mergeCell ref="BR74:BR76"/>
    <mergeCell ref="BS74:BS76"/>
    <mergeCell ref="BT74:BT76"/>
    <mergeCell ref="BU74:BU76"/>
    <mergeCell ref="BV74:BV76"/>
    <mergeCell ref="Y76:AC76"/>
    <mergeCell ref="AP76:AT76"/>
    <mergeCell ref="AO74:AU75"/>
    <mergeCell ref="AV74:BA76"/>
    <mergeCell ref="BB74:BB76"/>
    <mergeCell ref="BM74:BO76"/>
    <mergeCell ref="BP74:BP76"/>
    <mergeCell ref="BQ74:BQ76"/>
    <mergeCell ref="BU77:BU79"/>
    <mergeCell ref="BV77:BV79"/>
    <mergeCell ref="Y79:AC79"/>
    <mergeCell ref="AP79:AT79"/>
    <mergeCell ref="AO77:AU78"/>
    <mergeCell ref="AV77:BA79"/>
    <mergeCell ref="BB77:BB79"/>
    <mergeCell ref="BM77:BO79"/>
    <mergeCell ref="BP77:BP79"/>
    <mergeCell ref="BQ77:BQ79"/>
    <mergeCell ref="X77:AD78"/>
    <mergeCell ref="AE77:AI79"/>
    <mergeCell ref="AJ77:AN79"/>
    <mergeCell ref="BR77:BR79"/>
    <mergeCell ref="BS77:BS79"/>
    <mergeCell ref="BT77:BT79"/>
    <mergeCell ref="A77:A79"/>
    <mergeCell ref="B77:G79"/>
    <mergeCell ref="H77:W79"/>
    <mergeCell ref="BR80:BR82"/>
    <mergeCell ref="BS80:BS82"/>
    <mergeCell ref="BT80:BT82"/>
    <mergeCell ref="BB80:BB82"/>
    <mergeCell ref="BM80:BO82"/>
    <mergeCell ref="BP80:BP82"/>
    <mergeCell ref="BQ80:BQ82"/>
    <mergeCell ref="A80:A82"/>
    <mergeCell ref="B80:G82"/>
    <mergeCell ref="H80:W82"/>
    <mergeCell ref="X80:AD81"/>
    <mergeCell ref="AE80:AI82"/>
    <mergeCell ref="AJ80:AN82"/>
    <mergeCell ref="A86:A88"/>
    <mergeCell ref="B86:G88"/>
    <mergeCell ref="H86:W88"/>
    <mergeCell ref="X86:AD87"/>
    <mergeCell ref="AE86:AI88"/>
    <mergeCell ref="AJ86:AN88"/>
    <mergeCell ref="BR83:BR85"/>
    <mergeCell ref="BS83:BS85"/>
    <mergeCell ref="BT83:BT85"/>
    <mergeCell ref="A83:A85"/>
    <mergeCell ref="B83:G85"/>
    <mergeCell ref="H83:W85"/>
    <mergeCell ref="BR86:BR88"/>
    <mergeCell ref="BS86:BS88"/>
    <mergeCell ref="BT86:BT88"/>
    <mergeCell ref="Y85:AC85"/>
    <mergeCell ref="AP85:AT85"/>
    <mergeCell ref="AO83:AU84"/>
    <mergeCell ref="AV83:BA85"/>
    <mergeCell ref="BB83:BB85"/>
    <mergeCell ref="BM83:BO85"/>
    <mergeCell ref="BP83:BP85"/>
    <mergeCell ref="BQ83:BQ85"/>
    <mergeCell ref="X83:AD84"/>
    <mergeCell ref="W33:AH34"/>
    <mergeCell ref="AI33:AZ34"/>
    <mergeCell ref="BU86:BU88"/>
    <mergeCell ref="CO102:CO105"/>
    <mergeCell ref="R92:R93"/>
    <mergeCell ref="S92:AB93"/>
    <mergeCell ref="AC94:AH94"/>
    <mergeCell ref="AI94:AN94"/>
    <mergeCell ref="AO94:AT94"/>
    <mergeCell ref="AU94:AZ94"/>
    <mergeCell ref="BV86:BV88"/>
    <mergeCell ref="Y88:AC88"/>
    <mergeCell ref="AP88:AT88"/>
    <mergeCell ref="AO86:AU87"/>
    <mergeCell ref="AV86:BA88"/>
    <mergeCell ref="BB86:BB88"/>
    <mergeCell ref="BM86:BO88"/>
    <mergeCell ref="BP86:BP88"/>
    <mergeCell ref="BQ86:BQ88"/>
    <mergeCell ref="BU83:BU85"/>
    <mergeCell ref="BV83:BV85"/>
    <mergeCell ref="BU80:BU82"/>
    <mergeCell ref="BV80:BV82"/>
    <mergeCell ref="Y82:AC82"/>
    <mergeCell ref="W39:AZ40"/>
    <mergeCell ref="W36:AZ37"/>
    <mergeCell ref="B90:F93"/>
    <mergeCell ref="G90:H91"/>
    <mergeCell ref="I90:Q91"/>
    <mergeCell ref="S90:AB91"/>
    <mergeCell ref="AC92:AZ93"/>
    <mergeCell ref="H92:H93"/>
    <mergeCell ref="AE83:AI85"/>
    <mergeCell ref="AJ83:AN85"/>
    <mergeCell ref="AV68:BA70"/>
    <mergeCell ref="AE57:AI58"/>
    <mergeCell ref="AJ57:AN58"/>
    <mergeCell ref="AO57:AU58"/>
    <mergeCell ref="B62:G64"/>
    <mergeCell ref="H62:W64"/>
    <mergeCell ref="X62:AD63"/>
    <mergeCell ref="AE62:AI64"/>
    <mergeCell ref="AJ62:AN64"/>
    <mergeCell ref="I92:Q93"/>
    <mergeCell ref="AP82:AT82"/>
    <mergeCell ref="AO80:AU81"/>
    <mergeCell ref="AV80:BA82"/>
    <mergeCell ref="K50:L51"/>
    <mergeCell ref="B95:H97"/>
    <mergeCell ref="I95:R97"/>
    <mergeCell ref="Q101:V102"/>
    <mergeCell ref="W101:AB102"/>
    <mergeCell ref="Q103:V107"/>
    <mergeCell ref="W103:AB107"/>
    <mergeCell ref="K46:L47"/>
    <mergeCell ref="M46:R47"/>
    <mergeCell ref="S46:AP47"/>
    <mergeCell ref="K48:L49"/>
    <mergeCell ref="M48:R49"/>
    <mergeCell ref="S48:AP49"/>
    <mergeCell ref="K52:L53"/>
    <mergeCell ref="M52:R53"/>
    <mergeCell ref="S52:AP53"/>
    <mergeCell ref="M50:R51"/>
    <mergeCell ref="S50:AP51"/>
  </mergeCells>
  <phoneticPr fontId="2"/>
  <conditionalFormatting sqref="B56:G56">
    <cfRule type="cellIs" dxfId="61" priority="14" operator="greaterThan">
      <formula>0</formula>
    </cfRule>
  </conditionalFormatting>
  <conditionalFormatting sqref="B59:G94">
    <cfRule type="cellIs" dxfId="60" priority="11" operator="equal">
      <formula>0</formula>
    </cfRule>
  </conditionalFormatting>
  <conditionalFormatting sqref="H59 H62 H65 H68 H71 H74 H77 H80 H83 H86">
    <cfRule type="expression" dxfId="59" priority="10">
      <formula>NOT(COUNTIF(INDIRECT(#REF!),H59))</formula>
    </cfRule>
  </conditionalFormatting>
  <conditionalFormatting sqref="S46:AP53">
    <cfRule type="containsBlanks" dxfId="58" priority="29">
      <formula>LEN(TRIM(S46))=0</formula>
    </cfRule>
  </conditionalFormatting>
  <conditionalFormatting sqref="S95:BA95">
    <cfRule type="cellIs" dxfId="57" priority="8" operator="greaterThanOrEqual">
      <formula>11</formula>
    </cfRule>
  </conditionalFormatting>
  <conditionalFormatting sqref="W33">
    <cfRule type="containsBlanks" dxfId="56" priority="4">
      <formula>LEN(TRIM(W33))=0</formula>
    </cfRule>
  </conditionalFormatting>
  <conditionalFormatting sqref="W39">
    <cfRule type="containsBlanks" dxfId="55" priority="7">
      <formula>LEN(TRIM(W39))=0</formula>
    </cfRule>
  </conditionalFormatting>
  <conditionalFormatting sqref="W42">
    <cfRule type="containsBlanks" dxfId="54" priority="6">
      <formula>LEN(TRIM(W42))=0</formula>
    </cfRule>
  </conditionalFormatting>
  <conditionalFormatting sqref="X59:AD94">
    <cfRule type="cellIs" dxfId="53" priority="9" operator="lessThanOrEqual">
      <formula>#REF!</formula>
    </cfRule>
  </conditionalFormatting>
  <conditionalFormatting sqref="AI33 BA33:BC34 BE33:BJ34">
    <cfRule type="expression" dxfId="52" priority="3">
      <formula>$M$33="その他"</formula>
    </cfRule>
  </conditionalFormatting>
  <conditionalFormatting sqref="AI33:AZ34">
    <cfRule type="expression" dxfId="51" priority="2">
      <formula>$W$33="その他"</formula>
    </cfRule>
  </conditionalFormatting>
  <conditionalFormatting sqref="AJ24">
    <cfRule type="containsBlanks" dxfId="50" priority="1">
      <formula>LEN(TRIM(AJ24))=0</formula>
    </cfRule>
  </conditionalFormatting>
  <conditionalFormatting sqref="AK13 AP13 AU13 AL16 AJ18 AJ20 AJ22 W30 W36">
    <cfRule type="containsBlanks" dxfId="49" priority="26">
      <formula>LEN(TRIM(W13))=0</formula>
    </cfRule>
  </conditionalFormatting>
  <conditionalFormatting sqref="BP59 BP62 BP65 BP68 BP71 BP74 BP77 BP80 BP83 BP86">
    <cfRule type="expression" dxfId="48" priority="25" stopIfTrue="1">
      <formula>NOT(COUNTIF(INDIRECT(#REF!),BP59))</formula>
    </cfRule>
  </conditionalFormatting>
  <conditionalFormatting sqref="BP59:BP90">
    <cfRule type="duplicateValues" dxfId="47" priority="120"/>
  </conditionalFormatting>
  <dataValidations count="11">
    <dataValidation operator="greaterThanOrEqual" allowBlank="1" showInputMessage="1" showErrorMessage="1" sqref="B59:G94" xr:uid="{00000000-0002-0000-0200-000000000000}"/>
    <dataValidation type="list" showInputMessage="1" showErrorMessage="1" sqref="B56" xr:uid="{00000000-0002-0000-0200-000001000000}">
      <formula1>減免率</formula1>
    </dataValidation>
    <dataValidation type="list" allowBlank="1" showInputMessage="1" showErrorMessage="1" sqref="AV59:BA94" xr:uid="{00000000-0002-0000-0200-000002000000}">
      <formula1>担当者</formula1>
    </dataValidation>
    <dataValidation type="list" allowBlank="1" showInputMessage="1" showErrorMessage="1" sqref="BI8" xr:uid="{00000000-0002-0000-0200-000003000000}">
      <formula1>"指定した日付を記入,今日の日付を記入"</formula1>
    </dataValidation>
    <dataValidation type="list" allowBlank="1" showInputMessage="1" showErrorMessage="1" sqref="K1:M1" xr:uid="{00000000-0002-0000-0200-000004000000}">
      <formula1>"　,5,6,7,8,9,10"</formula1>
    </dataValidation>
    <dataValidation type="list" allowBlank="1" showInputMessage="1" showErrorMessage="1" sqref="AU13:AW13 U1:W1" xr:uid="{00000000-0002-0000-0200-000005000000}">
      <formula1>"　,1,2,3,4,5,6,7,8,9,10,11,12,13,14,15,16,17,18,19,20,21,22,23,24,25,26,27,28,29,30,31"</formula1>
    </dataValidation>
    <dataValidation type="list" allowBlank="1" showInputMessage="1" showErrorMessage="1" sqref="P1:R1" xr:uid="{00000000-0002-0000-0200-000006000000}">
      <formula1>"　,1,2,3,4,5,6,7,8,9,10,11,12"</formula1>
    </dataValidation>
    <dataValidation type="list" allowBlank="1" showInputMessage="1" showErrorMessage="1" sqref="W42:Z43" xr:uid="{00000000-0002-0000-0200-000007000000}">
      <formula1>"　,要,不要"</formula1>
    </dataValidation>
    <dataValidation type="list" allowBlank="1" showInputMessage="1" showErrorMessage="1" sqref="W33:AH34" xr:uid="{00000000-0002-0000-0200-000008000000}">
      <formula1>" 　,製品の性能評価,客先クレーム対策,試作,新製品開発,海外規格評価,その他"</formula1>
    </dataValidation>
    <dataValidation type="list" allowBlank="1" showInputMessage="1" showErrorMessage="1" sqref="AK13:AM13" xr:uid="{00000000-0002-0000-0200-000009000000}">
      <formula1>"　,8,9"</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A8F6917B-040B-49D9-9C05-BC10FD4E595F}">
      <formula1>INDIRECT("_"&amp;AK13)</formula1>
    </dataValidation>
  </dataValidations>
  <hyperlinks>
    <hyperlink ref="BD33:BD35" r:id="rId1" display="https://www.itic.pref.ibaraki.jp/examination/" xr:uid="{00000000-0004-0000-0200-000000000000}"/>
  </hyperlinks>
  <printOptions horizontalCentered="1"/>
  <pageMargins left="0.19685039370078741" right="0.19685039370078741" top="0.15748031496062992" bottom="0.15748031496062992" header="0.31496062992125984" footer="0.31496062992125984"/>
  <pageSetup paperSize="9" scale="74"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200-00000A000000}">
          <x14:formula1>
            <xm:f>プルダウン用シート!$F$2:$F$103</xm:f>
          </x14:formula1>
          <xm:sqref>AJ59:AN91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indexed="8"/>
    <pageSetUpPr fitToPage="1"/>
  </sheetPr>
  <dimension ref="A1:T191"/>
  <sheetViews>
    <sheetView view="pageBreakPreview" topLeftCell="E1" zoomScaleNormal="170" zoomScaleSheetLayoutView="100" workbookViewId="0">
      <selection activeCell="N12" sqref="N12"/>
    </sheetView>
  </sheetViews>
  <sheetFormatPr defaultRowHeight="13.2"/>
  <cols>
    <col min="1" max="1" width="22.21875" style="24" customWidth="1"/>
    <col min="2" max="2" width="5" style="24" customWidth="1"/>
    <col min="3" max="3" width="34" style="24" customWidth="1"/>
    <col min="4" max="4" width="5" style="24" customWidth="1"/>
    <col min="5" max="5" width="44.88671875" style="24" bestFit="1" customWidth="1"/>
    <col min="6" max="6" width="9" style="97"/>
    <col min="7" max="7" width="9" style="98" customWidth="1"/>
    <col min="8" max="8" width="9" style="97" customWidth="1"/>
    <col min="9" max="9" width="9" style="99" customWidth="1"/>
    <col min="10" max="10" width="28.77734375" style="97" bestFit="1" customWidth="1"/>
    <col min="11" max="11" width="2.88671875" style="103" customWidth="1"/>
    <col min="12" max="12" width="9" style="11" hidden="1" customWidth="1"/>
    <col min="13" max="13" width="3.21875" style="3" hidden="1" customWidth="1"/>
    <col min="14" max="14" width="37.44140625" style="3" customWidth="1"/>
    <col min="15" max="15" width="2.21875" style="3" customWidth="1"/>
    <col min="16" max="247" width="9" style="3"/>
    <col min="248" max="248" width="11.6640625" style="3" bestFit="1" customWidth="1"/>
    <col min="249" max="249" width="5" style="3" customWidth="1"/>
    <col min="250" max="251" width="9" style="3"/>
    <col min="252" max="252" width="5" style="3" customWidth="1"/>
    <col min="253" max="253" width="24.21875" style="3" bestFit="1" customWidth="1"/>
    <col min="254" max="254" width="5" style="3" customWidth="1"/>
    <col min="255" max="255" width="41.88671875" style="3" bestFit="1" customWidth="1"/>
    <col min="256" max="256" width="9" style="3"/>
    <col min="257" max="257" width="5" style="3" customWidth="1"/>
    <col min="258" max="258" width="22.21875" style="3" bestFit="1" customWidth="1"/>
    <col min="259" max="259" width="5" style="3" customWidth="1"/>
    <col min="260" max="260" width="34" style="3" bestFit="1" customWidth="1"/>
    <col min="261" max="261" width="5" style="3" customWidth="1"/>
    <col min="262" max="262" width="44.88671875" style="3" bestFit="1" customWidth="1"/>
    <col min="263" max="264" width="9" style="3"/>
    <col min="265" max="265" width="16.33203125" style="3" bestFit="1" customWidth="1"/>
    <col min="266" max="503" width="9" style="3"/>
    <col min="504" max="504" width="11.6640625" style="3" bestFit="1" customWidth="1"/>
    <col min="505" max="505" width="5" style="3" customWidth="1"/>
    <col min="506" max="507" width="9" style="3"/>
    <col min="508" max="508" width="5" style="3" customWidth="1"/>
    <col min="509" max="509" width="24.21875" style="3" bestFit="1" customWidth="1"/>
    <col min="510" max="510" width="5" style="3" customWidth="1"/>
    <col min="511" max="511" width="41.88671875" style="3" bestFit="1" customWidth="1"/>
    <col min="512" max="512" width="9" style="3"/>
    <col min="513" max="513" width="5" style="3" customWidth="1"/>
    <col min="514" max="514" width="22.21875" style="3" bestFit="1" customWidth="1"/>
    <col min="515" max="515" width="5" style="3" customWidth="1"/>
    <col min="516" max="516" width="34" style="3" bestFit="1" customWidth="1"/>
    <col min="517" max="517" width="5" style="3" customWidth="1"/>
    <col min="518" max="518" width="44.88671875" style="3" bestFit="1" customWidth="1"/>
    <col min="519" max="520" width="9" style="3"/>
    <col min="521" max="521" width="16.33203125" style="3" bestFit="1" customWidth="1"/>
    <col min="522" max="759" width="9" style="3"/>
    <col min="760" max="760" width="11.6640625" style="3" bestFit="1" customWidth="1"/>
    <col min="761" max="761" width="5" style="3" customWidth="1"/>
    <col min="762" max="763" width="9" style="3"/>
    <col min="764" max="764" width="5" style="3" customWidth="1"/>
    <col min="765" max="765" width="24.21875" style="3" bestFit="1" customWidth="1"/>
    <col min="766" max="766" width="5" style="3" customWidth="1"/>
    <col min="767" max="767" width="41.88671875" style="3" bestFit="1" customWidth="1"/>
    <col min="768" max="768" width="9" style="3"/>
    <col min="769" max="769" width="5" style="3" customWidth="1"/>
    <col min="770" max="770" width="22.21875" style="3" bestFit="1" customWidth="1"/>
    <col min="771" max="771" width="5" style="3" customWidth="1"/>
    <col min="772" max="772" width="34" style="3" bestFit="1" customWidth="1"/>
    <col min="773" max="773" width="5" style="3" customWidth="1"/>
    <col min="774" max="774" width="44.88671875" style="3" bestFit="1" customWidth="1"/>
    <col min="775" max="776" width="9" style="3"/>
    <col min="777" max="777" width="16.33203125" style="3" bestFit="1" customWidth="1"/>
    <col min="778" max="1015" width="9" style="3"/>
    <col min="1016" max="1016" width="11.6640625" style="3" bestFit="1" customWidth="1"/>
    <col min="1017" max="1017" width="5" style="3" customWidth="1"/>
    <col min="1018" max="1019" width="9" style="3"/>
    <col min="1020" max="1020" width="5" style="3" customWidth="1"/>
    <col min="1021" max="1021" width="24.21875" style="3" bestFit="1" customWidth="1"/>
    <col min="1022" max="1022" width="5" style="3" customWidth="1"/>
    <col min="1023" max="1023" width="41.88671875" style="3" bestFit="1" customWidth="1"/>
    <col min="1024" max="1024" width="9" style="3"/>
    <col min="1025" max="1025" width="5" style="3" customWidth="1"/>
    <col min="1026" max="1026" width="22.21875" style="3" bestFit="1" customWidth="1"/>
    <col min="1027" max="1027" width="5" style="3" customWidth="1"/>
    <col min="1028" max="1028" width="34" style="3" bestFit="1" customWidth="1"/>
    <col min="1029" max="1029" width="5" style="3" customWidth="1"/>
    <col min="1030" max="1030" width="44.88671875" style="3" bestFit="1" customWidth="1"/>
    <col min="1031" max="1032" width="9" style="3"/>
    <col min="1033" max="1033" width="16.33203125" style="3" bestFit="1" customWidth="1"/>
    <col min="1034" max="1271" width="9" style="3"/>
    <col min="1272" max="1272" width="11.6640625" style="3" bestFit="1" customWidth="1"/>
    <col min="1273" max="1273" width="5" style="3" customWidth="1"/>
    <col min="1274" max="1275" width="9" style="3"/>
    <col min="1276" max="1276" width="5" style="3" customWidth="1"/>
    <col min="1277" max="1277" width="24.21875" style="3" bestFit="1" customWidth="1"/>
    <col min="1278" max="1278" width="5" style="3" customWidth="1"/>
    <col min="1279" max="1279" width="41.88671875" style="3" bestFit="1" customWidth="1"/>
    <col min="1280" max="1280" width="9" style="3"/>
    <col min="1281" max="1281" width="5" style="3" customWidth="1"/>
    <col min="1282" max="1282" width="22.21875" style="3" bestFit="1" customWidth="1"/>
    <col min="1283" max="1283" width="5" style="3" customWidth="1"/>
    <col min="1284" max="1284" width="34" style="3" bestFit="1" customWidth="1"/>
    <col min="1285" max="1285" width="5" style="3" customWidth="1"/>
    <col min="1286" max="1286" width="44.88671875" style="3" bestFit="1" customWidth="1"/>
    <col min="1287" max="1288" width="9" style="3"/>
    <col min="1289" max="1289" width="16.33203125" style="3" bestFit="1" customWidth="1"/>
    <col min="1290" max="1527" width="9" style="3"/>
    <col min="1528" max="1528" width="11.6640625" style="3" bestFit="1" customWidth="1"/>
    <col min="1529" max="1529" width="5" style="3" customWidth="1"/>
    <col min="1530" max="1531" width="9" style="3"/>
    <col min="1532" max="1532" width="5" style="3" customWidth="1"/>
    <col min="1533" max="1533" width="24.21875" style="3" bestFit="1" customWidth="1"/>
    <col min="1534" max="1534" width="5" style="3" customWidth="1"/>
    <col min="1535" max="1535" width="41.88671875" style="3" bestFit="1" customWidth="1"/>
    <col min="1536" max="1536" width="9" style="3"/>
    <col min="1537" max="1537" width="5" style="3" customWidth="1"/>
    <col min="1538" max="1538" width="22.21875" style="3" bestFit="1" customWidth="1"/>
    <col min="1539" max="1539" width="5" style="3" customWidth="1"/>
    <col min="1540" max="1540" width="34" style="3" bestFit="1" customWidth="1"/>
    <col min="1541" max="1541" width="5" style="3" customWidth="1"/>
    <col min="1542" max="1542" width="44.88671875" style="3" bestFit="1" customWidth="1"/>
    <col min="1543" max="1544" width="9" style="3"/>
    <col min="1545" max="1545" width="16.33203125" style="3" bestFit="1" customWidth="1"/>
    <col min="1546" max="1783" width="9" style="3"/>
    <col min="1784" max="1784" width="11.6640625" style="3" bestFit="1" customWidth="1"/>
    <col min="1785" max="1785" width="5" style="3" customWidth="1"/>
    <col min="1786" max="1787" width="9" style="3"/>
    <col min="1788" max="1788" width="5" style="3" customWidth="1"/>
    <col min="1789" max="1789" width="24.21875" style="3" bestFit="1" customWidth="1"/>
    <col min="1790" max="1790" width="5" style="3" customWidth="1"/>
    <col min="1791" max="1791" width="41.88671875" style="3" bestFit="1" customWidth="1"/>
    <col min="1792" max="1792" width="9" style="3"/>
    <col min="1793" max="1793" width="5" style="3" customWidth="1"/>
    <col min="1794" max="1794" width="22.21875" style="3" bestFit="1" customWidth="1"/>
    <col min="1795" max="1795" width="5" style="3" customWidth="1"/>
    <col min="1796" max="1796" width="34" style="3" bestFit="1" customWidth="1"/>
    <col min="1797" max="1797" width="5" style="3" customWidth="1"/>
    <col min="1798" max="1798" width="44.88671875" style="3" bestFit="1" customWidth="1"/>
    <col min="1799" max="1800" width="9" style="3"/>
    <col min="1801" max="1801" width="16.33203125" style="3" bestFit="1" customWidth="1"/>
    <col min="1802" max="2039" width="9" style="3"/>
    <col min="2040" max="2040" width="11.6640625" style="3" bestFit="1" customWidth="1"/>
    <col min="2041" max="2041" width="5" style="3" customWidth="1"/>
    <col min="2042" max="2043" width="9" style="3"/>
    <col min="2044" max="2044" width="5" style="3" customWidth="1"/>
    <col min="2045" max="2045" width="24.21875" style="3" bestFit="1" customWidth="1"/>
    <col min="2046" max="2046" width="5" style="3" customWidth="1"/>
    <col min="2047" max="2047" width="41.88671875" style="3" bestFit="1" customWidth="1"/>
    <col min="2048" max="2048" width="9" style="3"/>
    <col min="2049" max="2049" width="5" style="3" customWidth="1"/>
    <col min="2050" max="2050" width="22.21875" style="3" bestFit="1" customWidth="1"/>
    <col min="2051" max="2051" width="5" style="3" customWidth="1"/>
    <col min="2052" max="2052" width="34" style="3" bestFit="1" customWidth="1"/>
    <col min="2053" max="2053" width="5" style="3" customWidth="1"/>
    <col min="2054" max="2054" width="44.88671875" style="3" bestFit="1" customWidth="1"/>
    <col min="2055" max="2056" width="9" style="3"/>
    <col min="2057" max="2057" width="16.33203125" style="3" bestFit="1" customWidth="1"/>
    <col min="2058" max="2295" width="9" style="3"/>
    <col min="2296" max="2296" width="11.6640625" style="3" bestFit="1" customWidth="1"/>
    <col min="2297" max="2297" width="5" style="3" customWidth="1"/>
    <col min="2298" max="2299" width="9" style="3"/>
    <col min="2300" max="2300" width="5" style="3" customWidth="1"/>
    <col min="2301" max="2301" width="24.21875" style="3" bestFit="1" customWidth="1"/>
    <col min="2302" max="2302" width="5" style="3" customWidth="1"/>
    <col min="2303" max="2303" width="41.88671875" style="3" bestFit="1" customWidth="1"/>
    <col min="2304" max="2304" width="9" style="3"/>
    <col min="2305" max="2305" width="5" style="3" customWidth="1"/>
    <col min="2306" max="2306" width="22.21875" style="3" bestFit="1" customWidth="1"/>
    <col min="2307" max="2307" width="5" style="3" customWidth="1"/>
    <col min="2308" max="2308" width="34" style="3" bestFit="1" customWidth="1"/>
    <col min="2309" max="2309" width="5" style="3" customWidth="1"/>
    <col min="2310" max="2310" width="44.88671875" style="3" bestFit="1" customWidth="1"/>
    <col min="2311" max="2312" width="9" style="3"/>
    <col min="2313" max="2313" width="16.33203125" style="3" bestFit="1" customWidth="1"/>
    <col min="2314" max="2551" width="9" style="3"/>
    <col min="2552" max="2552" width="11.6640625" style="3" bestFit="1" customWidth="1"/>
    <col min="2553" max="2553" width="5" style="3" customWidth="1"/>
    <col min="2554" max="2555" width="9" style="3"/>
    <col min="2556" max="2556" width="5" style="3" customWidth="1"/>
    <col min="2557" max="2557" width="24.21875" style="3" bestFit="1" customWidth="1"/>
    <col min="2558" max="2558" width="5" style="3" customWidth="1"/>
    <col min="2559" max="2559" width="41.88671875" style="3" bestFit="1" customWidth="1"/>
    <col min="2560" max="2560" width="9" style="3"/>
    <col min="2561" max="2561" width="5" style="3" customWidth="1"/>
    <col min="2562" max="2562" width="22.21875" style="3" bestFit="1" customWidth="1"/>
    <col min="2563" max="2563" width="5" style="3" customWidth="1"/>
    <col min="2564" max="2564" width="34" style="3" bestFit="1" customWidth="1"/>
    <col min="2565" max="2565" width="5" style="3" customWidth="1"/>
    <col min="2566" max="2566" width="44.88671875" style="3" bestFit="1" customWidth="1"/>
    <col min="2567" max="2568" width="9" style="3"/>
    <col min="2569" max="2569" width="16.33203125" style="3" bestFit="1" customWidth="1"/>
    <col min="2570" max="2807" width="9" style="3"/>
    <col min="2808" max="2808" width="11.6640625" style="3" bestFit="1" customWidth="1"/>
    <col min="2809" max="2809" width="5" style="3" customWidth="1"/>
    <col min="2810" max="2811" width="9" style="3"/>
    <col min="2812" max="2812" width="5" style="3" customWidth="1"/>
    <col min="2813" max="2813" width="24.21875" style="3" bestFit="1" customWidth="1"/>
    <col min="2814" max="2814" width="5" style="3" customWidth="1"/>
    <col min="2815" max="2815" width="41.88671875" style="3" bestFit="1" customWidth="1"/>
    <col min="2816" max="2816" width="9" style="3"/>
    <col min="2817" max="2817" width="5" style="3" customWidth="1"/>
    <col min="2818" max="2818" width="22.21875" style="3" bestFit="1" customWidth="1"/>
    <col min="2819" max="2819" width="5" style="3" customWidth="1"/>
    <col min="2820" max="2820" width="34" style="3" bestFit="1" customWidth="1"/>
    <col min="2821" max="2821" width="5" style="3" customWidth="1"/>
    <col min="2822" max="2822" width="44.88671875" style="3" bestFit="1" customWidth="1"/>
    <col min="2823" max="2824" width="9" style="3"/>
    <col min="2825" max="2825" width="16.33203125" style="3" bestFit="1" customWidth="1"/>
    <col min="2826" max="3063" width="9" style="3"/>
    <col min="3064" max="3064" width="11.6640625" style="3" bestFit="1" customWidth="1"/>
    <col min="3065" max="3065" width="5" style="3" customWidth="1"/>
    <col min="3066" max="3067" width="9" style="3"/>
    <col min="3068" max="3068" width="5" style="3" customWidth="1"/>
    <col min="3069" max="3069" width="24.21875" style="3" bestFit="1" customWidth="1"/>
    <col min="3070" max="3070" width="5" style="3" customWidth="1"/>
    <col min="3071" max="3071" width="41.88671875" style="3" bestFit="1" customWidth="1"/>
    <col min="3072" max="3072" width="9" style="3"/>
    <col min="3073" max="3073" width="5" style="3" customWidth="1"/>
    <col min="3074" max="3074" width="22.21875" style="3" bestFit="1" customWidth="1"/>
    <col min="3075" max="3075" width="5" style="3" customWidth="1"/>
    <col min="3076" max="3076" width="34" style="3" bestFit="1" customWidth="1"/>
    <col min="3077" max="3077" width="5" style="3" customWidth="1"/>
    <col min="3078" max="3078" width="44.88671875" style="3" bestFit="1" customWidth="1"/>
    <col min="3079" max="3080" width="9" style="3"/>
    <col min="3081" max="3081" width="16.33203125" style="3" bestFit="1" customWidth="1"/>
    <col min="3082" max="3319" width="9" style="3"/>
    <col min="3320" max="3320" width="11.6640625" style="3" bestFit="1" customWidth="1"/>
    <col min="3321" max="3321" width="5" style="3" customWidth="1"/>
    <col min="3322" max="3323" width="9" style="3"/>
    <col min="3324" max="3324" width="5" style="3" customWidth="1"/>
    <col min="3325" max="3325" width="24.21875" style="3" bestFit="1" customWidth="1"/>
    <col min="3326" max="3326" width="5" style="3" customWidth="1"/>
    <col min="3327" max="3327" width="41.88671875" style="3" bestFit="1" customWidth="1"/>
    <col min="3328" max="3328" width="9" style="3"/>
    <col min="3329" max="3329" width="5" style="3" customWidth="1"/>
    <col min="3330" max="3330" width="22.21875" style="3" bestFit="1" customWidth="1"/>
    <col min="3331" max="3331" width="5" style="3" customWidth="1"/>
    <col min="3332" max="3332" width="34" style="3" bestFit="1" customWidth="1"/>
    <col min="3333" max="3333" width="5" style="3" customWidth="1"/>
    <col min="3334" max="3334" width="44.88671875" style="3" bestFit="1" customWidth="1"/>
    <col min="3335" max="3336" width="9" style="3"/>
    <col min="3337" max="3337" width="16.33203125" style="3" bestFit="1" customWidth="1"/>
    <col min="3338" max="3575" width="9" style="3"/>
    <col min="3576" max="3576" width="11.6640625" style="3" bestFit="1" customWidth="1"/>
    <col min="3577" max="3577" width="5" style="3" customWidth="1"/>
    <col min="3578" max="3579" width="9" style="3"/>
    <col min="3580" max="3580" width="5" style="3" customWidth="1"/>
    <col min="3581" max="3581" width="24.21875" style="3" bestFit="1" customWidth="1"/>
    <col min="3582" max="3582" width="5" style="3" customWidth="1"/>
    <col min="3583" max="3583" width="41.88671875" style="3" bestFit="1" customWidth="1"/>
    <col min="3584" max="3584" width="9" style="3"/>
    <col min="3585" max="3585" width="5" style="3" customWidth="1"/>
    <col min="3586" max="3586" width="22.21875" style="3" bestFit="1" customWidth="1"/>
    <col min="3587" max="3587" width="5" style="3" customWidth="1"/>
    <col min="3588" max="3588" width="34" style="3" bestFit="1" customWidth="1"/>
    <col min="3589" max="3589" width="5" style="3" customWidth="1"/>
    <col min="3590" max="3590" width="44.88671875" style="3" bestFit="1" customWidth="1"/>
    <col min="3591" max="3592" width="9" style="3"/>
    <col min="3593" max="3593" width="16.33203125" style="3" bestFit="1" customWidth="1"/>
    <col min="3594" max="3831" width="9" style="3"/>
    <col min="3832" max="3832" width="11.6640625" style="3" bestFit="1" customWidth="1"/>
    <col min="3833" max="3833" width="5" style="3" customWidth="1"/>
    <col min="3834" max="3835" width="9" style="3"/>
    <col min="3836" max="3836" width="5" style="3" customWidth="1"/>
    <col min="3837" max="3837" width="24.21875" style="3" bestFit="1" customWidth="1"/>
    <col min="3838" max="3838" width="5" style="3" customWidth="1"/>
    <col min="3839" max="3839" width="41.88671875" style="3" bestFit="1" customWidth="1"/>
    <col min="3840" max="3840" width="9" style="3"/>
    <col min="3841" max="3841" width="5" style="3" customWidth="1"/>
    <col min="3842" max="3842" width="22.21875" style="3" bestFit="1" customWidth="1"/>
    <col min="3843" max="3843" width="5" style="3" customWidth="1"/>
    <col min="3844" max="3844" width="34" style="3" bestFit="1" customWidth="1"/>
    <col min="3845" max="3845" width="5" style="3" customWidth="1"/>
    <col min="3846" max="3846" width="44.88671875" style="3" bestFit="1" customWidth="1"/>
    <col min="3847" max="3848" width="9" style="3"/>
    <col min="3849" max="3849" width="16.33203125" style="3" bestFit="1" customWidth="1"/>
    <col min="3850" max="4087" width="9" style="3"/>
    <col min="4088" max="4088" width="11.6640625" style="3" bestFit="1" customWidth="1"/>
    <col min="4089" max="4089" width="5" style="3" customWidth="1"/>
    <col min="4090" max="4091" width="9" style="3"/>
    <col min="4092" max="4092" width="5" style="3" customWidth="1"/>
    <col min="4093" max="4093" width="24.21875" style="3" bestFit="1" customWidth="1"/>
    <col min="4094" max="4094" width="5" style="3" customWidth="1"/>
    <col min="4095" max="4095" width="41.88671875" style="3" bestFit="1" customWidth="1"/>
    <col min="4096" max="4096" width="9" style="3"/>
    <col min="4097" max="4097" width="5" style="3" customWidth="1"/>
    <col min="4098" max="4098" width="22.21875" style="3" bestFit="1" customWidth="1"/>
    <col min="4099" max="4099" width="5" style="3" customWidth="1"/>
    <col min="4100" max="4100" width="34" style="3" bestFit="1" customWidth="1"/>
    <col min="4101" max="4101" width="5" style="3" customWidth="1"/>
    <col min="4102" max="4102" width="44.88671875" style="3" bestFit="1" customWidth="1"/>
    <col min="4103" max="4104" width="9" style="3"/>
    <col min="4105" max="4105" width="16.33203125" style="3" bestFit="1" customWidth="1"/>
    <col min="4106" max="4343" width="9" style="3"/>
    <col min="4344" max="4344" width="11.6640625" style="3" bestFit="1" customWidth="1"/>
    <col min="4345" max="4345" width="5" style="3" customWidth="1"/>
    <col min="4346" max="4347" width="9" style="3"/>
    <col min="4348" max="4348" width="5" style="3" customWidth="1"/>
    <col min="4349" max="4349" width="24.21875" style="3" bestFit="1" customWidth="1"/>
    <col min="4350" max="4350" width="5" style="3" customWidth="1"/>
    <col min="4351" max="4351" width="41.88671875" style="3" bestFit="1" customWidth="1"/>
    <col min="4352" max="4352" width="9" style="3"/>
    <col min="4353" max="4353" width="5" style="3" customWidth="1"/>
    <col min="4354" max="4354" width="22.21875" style="3" bestFit="1" customWidth="1"/>
    <col min="4355" max="4355" width="5" style="3" customWidth="1"/>
    <col min="4356" max="4356" width="34" style="3" bestFit="1" customWidth="1"/>
    <col min="4357" max="4357" width="5" style="3" customWidth="1"/>
    <col min="4358" max="4358" width="44.88671875" style="3" bestFit="1" customWidth="1"/>
    <col min="4359" max="4360" width="9" style="3"/>
    <col min="4361" max="4361" width="16.33203125" style="3" bestFit="1" customWidth="1"/>
    <col min="4362" max="4599" width="9" style="3"/>
    <col min="4600" max="4600" width="11.6640625" style="3" bestFit="1" customWidth="1"/>
    <col min="4601" max="4601" width="5" style="3" customWidth="1"/>
    <col min="4602" max="4603" width="9" style="3"/>
    <col min="4604" max="4604" width="5" style="3" customWidth="1"/>
    <col min="4605" max="4605" width="24.21875" style="3" bestFit="1" customWidth="1"/>
    <col min="4606" max="4606" width="5" style="3" customWidth="1"/>
    <col min="4607" max="4607" width="41.88671875" style="3" bestFit="1" customWidth="1"/>
    <col min="4608" max="4608" width="9" style="3"/>
    <col min="4609" max="4609" width="5" style="3" customWidth="1"/>
    <col min="4610" max="4610" width="22.21875" style="3" bestFit="1" customWidth="1"/>
    <col min="4611" max="4611" width="5" style="3" customWidth="1"/>
    <col min="4612" max="4612" width="34" style="3" bestFit="1" customWidth="1"/>
    <col min="4613" max="4613" width="5" style="3" customWidth="1"/>
    <col min="4614" max="4614" width="44.88671875" style="3" bestFit="1" customWidth="1"/>
    <col min="4615" max="4616" width="9" style="3"/>
    <col min="4617" max="4617" width="16.33203125" style="3" bestFit="1" customWidth="1"/>
    <col min="4618" max="4855" width="9" style="3"/>
    <col min="4856" max="4856" width="11.6640625" style="3" bestFit="1" customWidth="1"/>
    <col min="4857" max="4857" width="5" style="3" customWidth="1"/>
    <col min="4858" max="4859" width="9" style="3"/>
    <col min="4860" max="4860" width="5" style="3" customWidth="1"/>
    <col min="4861" max="4861" width="24.21875" style="3" bestFit="1" customWidth="1"/>
    <col min="4862" max="4862" width="5" style="3" customWidth="1"/>
    <col min="4863" max="4863" width="41.88671875" style="3" bestFit="1" customWidth="1"/>
    <col min="4864" max="4864" width="9" style="3"/>
    <col min="4865" max="4865" width="5" style="3" customWidth="1"/>
    <col min="4866" max="4866" width="22.21875" style="3" bestFit="1" customWidth="1"/>
    <col min="4867" max="4867" width="5" style="3" customWidth="1"/>
    <col min="4868" max="4868" width="34" style="3" bestFit="1" customWidth="1"/>
    <col min="4869" max="4869" width="5" style="3" customWidth="1"/>
    <col min="4870" max="4870" width="44.88671875" style="3" bestFit="1" customWidth="1"/>
    <col min="4871" max="4872" width="9" style="3"/>
    <col min="4873" max="4873" width="16.33203125" style="3" bestFit="1" customWidth="1"/>
    <col min="4874" max="5111" width="9" style="3"/>
    <col min="5112" max="5112" width="11.6640625" style="3" bestFit="1" customWidth="1"/>
    <col min="5113" max="5113" width="5" style="3" customWidth="1"/>
    <col min="5114" max="5115" width="9" style="3"/>
    <col min="5116" max="5116" width="5" style="3" customWidth="1"/>
    <col min="5117" max="5117" width="24.21875" style="3" bestFit="1" customWidth="1"/>
    <col min="5118" max="5118" width="5" style="3" customWidth="1"/>
    <col min="5119" max="5119" width="41.88671875" style="3" bestFit="1" customWidth="1"/>
    <col min="5120" max="5120" width="9" style="3"/>
    <col min="5121" max="5121" width="5" style="3" customWidth="1"/>
    <col min="5122" max="5122" width="22.21875" style="3" bestFit="1" customWidth="1"/>
    <col min="5123" max="5123" width="5" style="3" customWidth="1"/>
    <col min="5124" max="5124" width="34" style="3" bestFit="1" customWidth="1"/>
    <col min="5125" max="5125" width="5" style="3" customWidth="1"/>
    <col min="5126" max="5126" width="44.88671875" style="3" bestFit="1" customWidth="1"/>
    <col min="5127" max="5128" width="9" style="3"/>
    <col min="5129" max="5129" width="16.33203125" style="3" bestFit="1" customWidth="1"/>
    <col min="5130" max="5367" width="9" style="3"/>
    <col min="5368" max="5368" width="11.6640625" style="3" bestFit="1" customWidth="1"/>
    <col min="5369" max="5369" width="5" style="3" customWidth="1"/>
    <col min="5370" max="5371" width="9" style="3"/>
    <col min="5372" max="5372" width="5" style="3" customWidth="1"/>
    <col min="5373" max="5373" width="24.21875" style="3" bestFit="1" customWidth="1"/>
    <col min="5374" max="5374" width="5" style="3" customWidth="1"/>
    <col min="5375" max="5375" width="41.88671875" style="3" bestFit="1" customWidth="1"/>
    <col min="5376" max="5376" width="9" style="3"/>
    <col min="5377" max="5377" width="5" style="3" customWidth="1"/>
    <col min="5378" max="5378" width="22.21875" style="3" bestFit="1" customWidth="1"/>
    <col min="5379" max="5379" width="5" style="3" customWidth="1"/>
    <col min="5380" max="5380" width="34" style="3" bestFit="1" customWidth="1"/>
    <col min="5381" max="5381" width="5" style="3" customWidth="1"/>
    <col min="5382" max="5382" width="44.88671875" style="3" bestFit="1" customWidth="1"/>
    <col min="5383" max="5384" width="9" style="3"/>
    <col min="5385" max="5385" width="16.33203125" style="3" bestFit="1" customWidth="1"/>
    <col min="5386" max="5623" width="9" style="3"/>
    <col min="5624" max="5624" width="11.6640625" style="3" bestFit="1" customWidth="1"/>
    <col min="5625" max="5625" width="5" style="3" customWidth="1"/>
    <col min="5626" max="5627" width="9" style="3"/>
    <col min="5628" max="5628" width="5" style="3" customWidth="1"/>
    <col min="5629" max="5629" width="24.21875" style="3" bestFit="1" customWidth="1"/>
    <col min="5630" max="5630" width="5" style="3" customWidth="1"/>
    <col min="5631" max="5631" width="41.88671875" style="3" bestFit="1" customWidth="1"/>
    <col min="5632" max="5632" width="9" style="3"/>
    <col min="5633" max="5633" width="5" style="3" customWidth="1"/>
    <col min="5634" max="5634" width="22.21875" style="3" bestFit="1" customWidth="1"/>
    <col min="5635" max="5635" width="5" style="3" customWidth="1"/>
    <col min="5636" max="5636" width="34" style="3" bestFit="1" customWidth="1"/>
    <col min="5637" max="5637" width="5" style="3" customWidth="1"/>
    <col min="5638" max="5638" width="44.88671875" style="3" bestFit="1" customWidth="1"/>
    <col min="5639" max="5640" width="9" style="3"/>
    <col min="5641" max="5641" width="16.33203125" style="3" bestFit="1" customWidth="1"/>
    <col min="5642" max="5879" width="9" style="3"/>
    <col min="5880" max="5880" width="11.6640625" style="3" bestFit="1" customWidth="1"/>
    <col min="5881" max="5881" width="5" style="3" customWidth="1"/>
    <col min="5882" max="5883" width="9" style="3"/>
    <col min="5884" max="5884" width="5" style="3" customWidth="1"/>
    <col min="5885" max="5885" width="24.21875" style="3" bestFit="1" customWidth="1"/>
    <col min="5886" max="5886" width="5" style="3" customWidth="1"/>
    <col min="5887" max="5887" width="41.88671875" style="3" bestFit="1" customWidth="1"/>
    <col min="5888" max="5888" width="9" style="3"/>
    <col min="5889" max="5889" width="5" style="3" customWidth="1"/>
    <col min="5890" max="5890" width="22.21875" style="3" bestFit="1" customWidth="1"/>
    <col min="5891" max="5891" width="5" style="3" customWidth="1"/>
    <col min="5892" max="5892" width="34" style="3" bestFit="1" customWidth="1"/>
    <col min="5893" max="5893" width="5" style="3" customWidth="1"/>
    <col min="5894" max="5894" width="44.88671875" style="3" bestFit="1" customWidth="1"/>
    <col min="5895" max="5896" width="9" style="3"/>
    <col min="5897" max="5897" width="16.33203125" style="3" bestFit="1" customWidth="1"/>
    <col min="5898" max="6135" width="9" style="3"/>
    <col min="6136" max="6136" width="11.6640625" style="3" bestFit="1" customWidth="1"/>
    <col min="6137" max="6137" width="5" style="3" customWidth="1"/>
    <col min="6138" max="6139" width="9" style="3"/>
    <col min="6140" max="6140" width="5" style="3" customWidth="1"/>
    <col min="6141" max="6141" width="24.21875" style="3" bestFit="1" customWidth="1"/>
    <col min="6142" max="6142" width="5" style="3" customWidth="1"/>
    <col min="6143" max="6143" width="41.88671875" style="3" bestFit="1" customWidth="1"/>
    <col min="6144" max="6144" width="9" style="3"/>
    <col min="6145" max="6145" width="5" style="3" customWidth="1"/>
    <col min="6146" max="6146" width="22.21875" style="3" bestFit="1" customWidth="1"/>
    <col min="6147" max="6147" width="5" style="3" customWidth="1"/>
    <col min="6148" max="6148" width="34" style="3" bestFit="1" customWidth="1"/>
    <col min="6149" max="6149" width="5" style="3" customWidth="1"/>
    <col min="6150" max="6150" width="44.88671875" style="3" bestFit="1" customWidth="1"/>
    <col min="6151" max="6152" width="9" style="3"/>
    <col min="6153" max="6153" width="16.33203125" style="3" bestFit="1" customWidth="1"/>
    <col min="6154" max="6391" width="9" style="3"/>
    <col min="6392" max="6392" width="11.6640625" style="3" bestFit="1" customWidth="1"/>
    <col min="6393" max="6393" width="5" style="3" customWidth="1"/>
    <col min="6394" max="6395" width="9" style="3"/>
    <col min="6396" max="6396" width="5" style="3" customWidth="1"/>
    <col min="6397" max="6397" width="24.21875" style="3" bestFit="1" customWidth="1"/>
    <col min="6398" max="6398" width="5" style="3" customWidth="1"/>
    <col min="6399" max="6399" width="41.88671875" style="3" bestFit="1" customWidth="1"/>
    <col min="6400" max="6400" width="9" style="3"/>
    <col min="6401" max="6401" width="5" style="3" customWidth="1"/>
    <col min="6402" max="6402" width="22.21875" style="3" bestFit="1" customWidth="1"/>
    <col min="6403" max="6403" width="5" style="3" customWidth="1"/>
    <col min="6404" max="6404" width="34" style="3" bestFit="1" customWidth="1"/>
    <col min="6405" max="6405" width="5" style="3" customWidth="1"/>
    <col min="6406" max="6406" width="44.88671875" style="3" bestFit="1" customWidth="1"/>
    <col min="6407" max="6408" width="9" style="3"/>
    <col min="6409" max="6409" width="16.33203125" style="3" bestFit="1" customWidth="1"/>
    <col min="6410" max="6647" width="9" style="3"/>
    <col min="6648" max="6648" width="11.6640625" style="3" bestFit="1" customWidth="1"/>
    <col min="6649" max="6649" width="5" style="3" customWidth="1"/>
    <col min="6650" max="6651" width="9" style="3"/>
    <col min="6652" max="6652" width="5" style="3" customWidth="1"/>
    <col min="6653" max="6653" width="24.21875" style="3" bestFit="1" customWidth="1"/>
    <col min="6654" max="6654" width="5" style="3" customWidth="1"/>
    <col min="6655" max="6655" width="41.88671875" style="3" bestFit="1" customWidth="1"/>
    <col min="6656" max="6656" width="9" style="3"/>
    <col min="6657" max="6657" width="5" style="3" customWidth="1"/>
    <col min="6658" max="6658" width="22.21875" style="3" bestFit="1" customWidth="1"/>
    <col min="6659" max="6659" width="5" style="3" customWidth="1"/>
    <col min="6660" max="6660" width="34" style="3" bestFit="1" customWidth="1"/>
    <col min="6661" max="6661" width="5" style="3" customWidth="1"/>
    <col min="6662" max="6662" width="44.88671875" style="3" bestFit="1" customWidth="1"/>
    <col min="6663" max="6664" width="9" style="3"/>
    <col min="6665" max="6665" width="16.33203125" style="3" bestFit="1" customWidth="1"/>
    <col min="6666" max="6903" width="9" style="3"/>
    <col min="6904" max="6904" width="11.6640625" style="3" bestFit="1" customWidth="1"/>
    <col min="6905" max="6905" width="5" style="3" customWidth="1"/>
    <col min="6906" max="6907" width="9" style="3"/>
    <col min="6908" max="6908" width="5" style="3" customWidth="1"/>
    <col min="6909" max="6909" width="24.21875" style="3" bestFit="1" customWidth="1"/>
    <col min="6910" max="6910" width="5" style="3" customWidth="1"/>
    <col min="6911" max="6911" width="41.88671875" style="3" bestFit="1" customWidth="1"/>
    <col min="6912" max="6912" width="9" style="3"/>
    <col min="6913" max="6913" width="5" style="3" customWidth="1"/>
    <col min="6914" max="6914" width="22.21875" style="3" bestFit="1" customWidth="1"/>
    <col min="6915" max="6915" width="5" style="3" customWidth="1"/>
    <col min="6916" max="6916" width="34" style="3" bestFit="1" customWidth="1"/>
    <col min="6917" max="6917" width="5" style="3" customWidth="1"/>
    <col min="6918" max="6918" width="44.88671875" style="3" bestFit="1" customWidth="1"/>
    <col min="6919" max="6920" width="9" style="3"/>
    <col min="6921" max="6921" width="16.33203125" style="3" bestFit="1" customWidth="1"/>
    <col min="6922" max="7159" width="9" style="3"/>
    <col min="7160" max="7160" width="11.6640625" style="3" bestFit="1" customWidth="1"/>
    <col min="7161" max="7161" width="5" style="3" customWidth="1"/>
    <col min="7162" max="7163" width="9" style="3"/>
    <col min="7164" max="7164" width="5" style="3" customWidth="1"/>
    <col min="7165" max="7165" width="24.21875" style="3" bestFit="1" customWidth="1"/>
    <col min="7166" max="7166" width="5" style="3" customWidth="1"/>
    <col min="7167" max="7167" width="41.88671875" style="3" bestFit="1" customWidth="1"/>
    <col min="7168" max="7168" width="9" style="3"/>
    <col min="7169" max="7169" width="5" style="3" customWidth="1"/>
    <col min="7170" max="7170" width="22.21875" style="3" bestFit="1" customWidth="1"/>
    <col min="7171" max="7171" width="5" style="3" customWidth="1"/>
    <col min="7172" max="7172" width="34" style="3" bestFit="1" customWidth="1"/>
    <col min="7173" max="7173" width="5" style="3" customWidth="1"/>
    <col min="7174" max="7174" width="44.88671875" style="3" bestFit="1" customWidth="1"/>
    <col min="7175" max="7176" width="9" style="3"/>
    <col min="7177" max="7177" width="16.33203125" style="3" bestFit="1" customWidth="1"/>
    <col min="7178" max="7415" width="9" style="3"/>
    <col min="7416" max="7416" width="11.6640625" style="3" bestFit="1" customWidth="1"/>
    <col min="7417" max="7417" width="5" style="3" customWidth="1"/>
    <col min="7418" max="7419" width="9" style="3"/>
    <col min="7420" max="7420" width="5" style="3" customWidth="1"/>
    <col min="7421" max="7421" width="24.21875" style="3" bestFit="1" customWidth="1"/>
    <col min="7422" max="7422" width="5" style="3" customWidth="1"/>
    <col min="7423" max="7423" width="41.88671875" style="3" bestFit="1" customWidth="1"/>
    <col min="7424" max="7424" width="9" style="3"/>
    <col min="7425" max="7425" width="5" style="3" customWidth="1"/>
    <col min="7426" max="7426" width="22.21875" style="3" bestFit="1" customWidth="1"/>
    <col min="7427" max="7427" width="5" style="3" customWidth="1"/>
    <col min="7428" max="7428" width="34" style="3" bestFit="1" customWidth="1"/>
    <col min="7429" max="7429" width="5" style="3" customWidth="1"/>
    <col min="7430" max="7430" width="44.88671875" style="3" bestFit="1" customWidth="1"/>
    <col min="7431" max="7432" width="9" style="3"/>
    <col min="7433" max="7433" width="16.33203125" style="3" bestFit="1" customWidth="1"/>
    <col min="7434" max="7671" width="9" style="3"/>
    <col min="7672" max="7672" width="11.6640625" style="3" bestFit="1" customWidth="1"/>
    <col min="7673" max="7673" width="5" style="3" customWidth="1"/>
    <col min="7674" max="7675" width="9" style="3"/>
    <col min="7676" max="7676" width="5" style="3" customWidth="1"/>
    <col min="7677" max="7677" width="24.21875" style="3" bestFit="1" customWidth="1"/>
    <col min="7678" max="7678" width="5" style="3" customWidth="1"/>
    <col min="7679" max="7679" width="41.88671875" style="3" bestFit="1" customWidth="1"/>
    <col min="7680" max="7680" width="9" style="3"/>
    <col min="7681" max="7681" width="5" style="3" customWidth="1"/>
    <col min="7682" max="7682" width="22.21875" style="3" bestFit="1" customWidth="1"/>
    <col min="7683" max="7683" width="5" style="3" customWidth="1"/>
    <col min="7684" max="7684" width="34" style="3" bestFit="1" customWidth="1"/>
    <col min="7685" max="7685" width="5" style="3" customWidth="1"/>
    <col min="7686" max="7686" width="44.88671875" style="3" bestFit="1" customWidth="1"/>
    <col min="7687" max="7688" width="9" style="3"/>
    <col min="7689" max="7689" width="16.33203125" style="3" bestFit="1" customWidth="1"/>
    <col min="7690" max="7927" width="9" style="3"/>
    <col min="7928" max="7928" width="11.6640625" style="3" bestFit="1" customWidth="1"/>
    <col min="7929" max="7929" width="5" style="3" customWidth="1"/>
    <col min="7930" max="7931" width="9" style="3"/>
    <col min="7932" max="7932" width="5" style="3" customWidth="1"/>
    <col min="7933" max="7933" width="24.21875" style="3" bestFit="1" customWidth="1"/>
    <col min="7934" max="7934" width="5" style="3" customWidth="1"/>
    <col min="7935" max="7935" width="41.88671875" style="3" bestFit="1" customWidth="1"/>
    <col min="7936" max="7936" width="9" style="3"/>
    <col min="7937" max="7937" width="5" style="3" customWidth="1"/>
    <col min="7938" max="7938" width="22.21875" style="3" bestFit="1" customWidth="1"/>
    <col min="7939" max="7939" width="5" style="3" customWidth="1"/>
    <col min="7940" max="7940" width="34" style="3" bestFit="1" customWidth="1"/>
    <col min="7941" max="7941" width="5" style="3" customWidth="1"/>
    <col min="7942" max="7942" width="44.88671875" style="3" bestFit="1" customWidth="1"/>
    <col min="7943" max="7944" width="9" style="3"/>
    <col min="7945" max="7945" width="16.33203125" style="3" bestFit="1" customWidth="1"/>
    <col min="7946" max="8183" width="9" style="3"/>
    <col min="8184" max="8184" width="11.6640625" style="3" bestFit="1" customWidth="1"/>
    <col min="8185" max="8185" width="5" style="3" customWidth="1"/>
    <col min="8186" max="8187" width="9" style="3"/>
    <col min="8188" max="8188" width="5" style="3" customWidth="1"/>
    <col min="8189" max="8189" width="24.21875" style="3" bestFit="1" customWidth="1"/>
    <col min="8190" max="8190" width="5" style="3" customWidth="1"/>
    <col min="8191" max="8191" width="41.88671875" style="3" bestFit="1" customWidth="1"/>
    <col min="8192" max="8192" width="9" style="3"/>
    <col min="8193" max="8193" width="5" style="3" customWidth="1"/>
    <col min="8194" max="8194" width="22.21875" style="3" bestFit="1" customWidth="1"/>
    <col min="8195" max="8195" width="5" style="3" customWidth="1"/>
    <col min="8196" max="8196" width="34" style="3" bestFit="1" customWidth="1"/>
    <col min="8197" max="8197" width="5" style="3" customWidth="1"/>
    <col min="8198" max="8198" width="44.88671875" style="3" bestFit="1" customWidth="1"/>
    <col min="8199" max="8200" width="9" style="3"/>
    <col min="8201" max="8201" width="16.33203125" style="3" bestFit="1" customWidth="1"/>
    <col min="8202" max="8439" width="9" style="3"/>
    <col min="8440" max="8440" width="11.6640625" style="3" bestFit="1" customWidth="1"/>
    <col min="8441" max="8441" width="5" style="3" customWidth="1"/>
    <col min="8442" max="8443" width="9" style="3"/>
    <col min="8444" max="8444" width="5" style="3" customWidth="1"/>
    <col min="8445" max="8445" width="24.21875" style="3" bestFit="1" customWidth="1"/>
    <col min="8446" max="8446" width="5" style="3" customWidth="1"/>
    <col min="8447" max="8447" width="41.88671875" style="3" bestFit="1" customWidth="1"/>
    <col min="8448" max="8448" width="9" style="3"/>
    <col min="8449" max="8449" width="5" style="3" customWidth="1"/>
    <col min="8450" max="8450" width="22.21875" style="3" bestFit="1" customWidth="1"/>
    <col min="8451" max="8451" width="5" style="3" customWidth="1"/>
    <col min="8452" max="8452" width="34" style="3" bestFit="1" customWidth="1"/>
    <col min="8453" max="8453" width="5" style="3" customWidth="1"/>
    <col min="8454" max="8454" width="44.88671875" style="3" bestFit="1" customWidth="1"/>
    <col min="8455" max="8456" width="9" style="3"/>
    <col min="8457" max="8457" width="16.33203125" style="3" bestFit="1" customWidth="1"/>
    <col min="8458" max="8695" width="9" style="3"/>
    <col min="8696" max="8696" width="11.6640625" style="3" bestFit="1" customWidth="1"/>
    <col min="8697" max="8697" width="5" style="3" customWidth="1"/>
    <col min="8698" max="8699" width="9" style="3"/>
    <col min="8700" max="8700" width="5" style="3" customWidth="1"/>
    <col min="8701" max="8701" width="24.21875" style="3" bestFit="1" customWidth="1"/>
    <col min="8702" max="8702" width="5" style="3" customWidth="1"/>
    <col min="8703" max="8703" width="41.88671875" style="3" bestFit="1" customWidth="1"/>
    <col min="8704" max="8704" width="9" style="3"/>
    <col min="8705" max="8705" width="5" style="3" customWidth="1"/>
    <col min="8706" max="8706" width="22.21875" style="3" bestFit="1" customWidth="1"/>
    <col min="8707" max="8707" width="5" style="3" customWidth="1"/>
    <col min="8708" max="8708" width="34" style="3" bestFit="1" customWidth="1"/>
    <col min="8709" max="8709" width="5" style="3" customWidth="1"/>
    <col min="8710" max="8710" width="44.88671875" style="3" bestFit="1" customWidth="1"/>
    <col min="8711" max="8712" width="9" style="3"/>
    <col min="8713" max="8713" width="16.33203125" style="3" bestFit="1" customWidth="1"/>
    <col min="8714" max="8951" width="9" style="3"/>
    <col min="8952" max="8952" width="11.6640625" style="3" bestFit="1" customWidth="1"/>
    <col min="8953" max="8953" width="5" style="3" customWidth="1"/>
    <col min="8954" max="8955" width="9" style="3"/>
    <col min="8956" max="8956" width="5" style="3" customWidth="1"/>
    <col min="8957" max="8957" width="24.21875" style="3" bestFit="1" customWidth="1"/>
    <col min="8958" max="8958" width="5" style="3" customWidth="1"/>
    <col min="8959" max="8959" width="41.88671875" style="3" bestFit="1" customWidth="1"/>
    <col min="8960" max="8960" width="9" style="3"/>
    <col min="8961" max="8961" width="5" style="3" customWidth="1"/>
    <col min="8962" max="8962" width="22.21875" style="3" bestFit="1" customWidth="1"/>
    <col min="8963" max="8963" width="5" style="3" customWidth="1"/>
    <col min="8964" max="8964" width="34" style="3" bestFit="1" customWidth="1"/>
    <col min="8965" max="8965" width="5" style="3" customWidth="1"/>
    <col min="8966" max="8966" width="44.88671875" style="3" bestFit="1" customWidth="1"/>
    <col min="8967" max="8968" width="9" style="3"/>
    <col min="8969" max="8969" width="16.33203125" style="3" bestFit="1" customWidth="1"/>
    <col min="8970" max="9207" width="9" style="3"/>
    <col min="9208" max="9208" width="11.6640625" style="3" bestFit="1" customWidth="1"/>
    <col min="9209" max="9209" width="5" style="3" customWidth="1"/>
    <col min="9210" max="9211" width="9" style="3"/>
    <col min="9212" max="9212" width="5" style="3" customWidth="1"/>
    <col min="9213" max="9213" width="24.21875" style="3" bestFit="1" customWidth="1"/>
    <col min="9214" max="9214" width="5" style="3" customWidth="1"/>
    <col min="9215" max="9215" width="41.88671875" style="3" bestFit="1" customWidth="1"/>
    <col min="9216" max="9216" width="9" style="3"/>
    <col min="9217" max="9217" width="5" style="3" customWidth="1"/>
    <col min="9218" max="9218" width="22.21875" style="3" bestFit="1" customWidth="1"/>
    <col min="9219" max="9219" width="5" style="3" customWidth="1"/>
    <col min="9220" max="9220" width="34" style="3" bestFit="1" customWidth="1"/>
    <col min="9221" max="9221" width="5" style="3" customWidth="1"/>
    <col min="9222" max="9222" width="44.88671875" style="3" bestFit="1" customWidth="1"/>
    <col min="9223" max="9224" width="9" style="3"/>
    <col min="9225" max="9225" width="16.33203125" style="3" bestFit="1" customWidth="1"/>
    <col min="9226" max="9463" width="9" style="3"/>
    <col min="9464" max="9464" width="11.6640625" style="3" bestFit="1" customWidth="1"/>
    <col min="9465" max="9465" width="5" style="3" customWidth="1"/>
    <col min="9466" max="9467" width="9" style="3"/>
    <col min="9468" max="9468" width="5" style="3" customWidth="1"/>
    <col min="9469" max="9469" width="24.21875" style="3" bestFit="1" customWidth="1"/>
    <col min="9470" max="9470" width="5" style="3" customWidth="1"/>
    <col min="9471" max="9471" width="41.88671875" style="3" bestFit="1" customWidth="1"/>
    <col min="9472" max="9472" width="9" style="3"/>
    <col min="9473" max="9473" width="5" style="3" customWidth="1"/>
    <col min="9474" max="9474" width="22.21875" style="3" bestFit="1" customWidth="1"/>
    <col min="9475" max="9475" width="5" style="3" customWidth="1"/>
    <col min="9476" max="9476" width="34" style="3" bestFit="1" customWidth="1"/>
    <col min="9477" max="9477" width="5" style="3" customWidth="1"/>
    <col min="9478" max="9478" width="44.88671875" style="3" bestFit="1" customWidth="1"/>
    <col min="9479" max="9480" width="9" style="3"/>
    <col min="9481" max="9481" width="16.33203125" style="3" bestFit="1" customWidth="1"/>
    <col min="9482" max="9719" width="9" style="3"/>
    <col min="9720" max="9720" width="11.6640625" style="3" bestFit="1" customWidth="1"/>
    <col min="9721" max="9721" width="5" style="3" customWidth="1"/>
    <col min="9722" max="9723" width="9" style="3"/>
    <col min="9724" max="9724" width="5" style="3" customWidth="1"/>
    <col min="9725" max="9725" width="24.21875" style="3" bestFit="1" customWidth="1"/>
    <col min="9726" max="9726" width="5" style="3" customWidth="1"/>
    <col min="9727" max="9727" width="41.88671875" style="3" bestFit="1" customWidth="1"/>
    <col min="9728" max="9728" width="9" style="3"/>
    <col min="9729" max="9729" width="5" style="3" customWidth="1"/>
    <col min="9730" max="9730" width="22.21875" style="3" bestFit="1" customWidth="1"/>
    <col min="9731" max="9731" width="5" style="3" customWidth="1"/>
    <col min="9732" max="9732" width="34" style="3" bestFit="1" customWidth="1"/>
    <col min="9733" max="9733" width="5" style="3" customWidth="1"/>
    <col min="9734" max="9734" width="44.88671875" style="3" bestFit="1" customWidth="1"/>
    <col min="9735" max="9736" width="9" style="3"/>
    <col min="9737" max="9737" width="16.33203125" style="3" bestFit="1" customWidth="1"/>
    <col min="9738" max="9975" width="9" style="3"/>
    <col min="9976" max="9976" width="11.6640625" style="3" bestFit="1" customWidth="1"/>
    <col min="9977" max="9977" width="5" style="3" customWidth="1"/>
    <col min="9978" max="9979" width="9" style="3"/>
    <col min="9980" max="9980" width="5" style="3" customWidth="1"/>
    <col min="9981" max="9981" width="24.21875" style="3" bestFit="1" customWidth="1"/>
    <col min="9982" max="9982" width="5" style="3" customWidth="1"/>
    <col min="9983" max="9983" width="41.88671875" style="3" bestFit="1" customWidth="1"/>
    <col min="9984" max="9984" width="9" style="3"/>
    <col min="9985" max="9985" width="5" style="3" customWidth="1"/>
    <col min="9986" max="9986" width="22.21875" style="3" bestFit="1" customWidth="1"/>
    <col min="9987" max="9987" width="5" style="3" customWidth="1"/>
    <col min="9988" max="9988" width="34" style="3" bestFit="1" customWidth="1"/>
    <col min="9989" max="9989" width="5" style="3" customWidth="1"/>
    <col min="9990" max="9990" width="44.88671875" style="3" bestFit="1" customWidth="1"/>
    <col min="9991" max="9992" width="9" style="3"/>
    <col min="9993" max="9993" width="16.33203125" style="3" bestFit="1" customWidth="1"/>
    <col min="9994" max="10231" width="9" style="3"/>
    <col min="10232" max="10232" width="11.6640625" style="3" bestFit="1" customWidth="1"/>
    <col min="10233" max="10233" width="5" style="3" customWidth="1"/>
    <col min="10234" max="10235" width="9" style="3"/>
    <col min="10236" max="10236" width="5" style="3" customWidth="1"/>
    <col min="10237" max="10237" width="24.21875" style="3" bestFit="1" customWidth="1"/>
    <col min="10238" max="10238" width="5" style="3" customWidth="1"/>
    <col min="10239" max="10239" width="41.88671875" style="3" bestFit="1" customWidth="1"/>
    <col min="10240" max="10240" width="9" style="3"/>
    <col min="10241" max="10241" width="5" style="3" customWidth="1"/>
    <col min="10242" max="10242" width="22.21875" style="3" bestFit="1" customWidth="1"/>
    <col min="10243" max="10243" width="5" style="3" customWidth="1"/>
    <col min="10244" max="10244" width="34" style="3" bestFit="1" customWidth="1"/>
    <col min="10245" max="10245" width="5" style="3" customWidth="1"/>
    <col min="10246" max="10246" width="44.88671875" style="3" bestFit="1" customWidth="1"/>
    <col min="10247" max="10248" width="9" style="3"/>
    <col min="10249" max="10249" width="16.33203125" style="3" bestFit="1" customWidth="1"/>
    <col min="10250" max="10487" width="9" style="3"/>
    <col min="10488" max="10488" width="11.6640625" style="3" bestFit="1" customWidth="1"/>
    <col min="10489" max="10489" width="5" style="3" customWidth="1"/>
    <col min="10490" max="10491" width="9" style="3"/>
    <col min="10492" max="10492" width="5" style="3" customWidth="1"/>
    <col min="10493" max="10493" width="24.21875" style="3" bestFit="1" customWidth="1"/>
    <col min="10494" max="10494" width="5" style="3" customWidth="1"/>
    <col min="10495" max="10495" width="41.88671875" style="3" bestFit="1" customWidth="1"/>
    <col min="10496" max="10496" width="9" style="3"/>
    <col min="10497" max="10497" width="5" style="3" customWidth="1"/>
    <col min="10498" max="10498" width="22.21875" style="3" bestFit="1" customWidth="1"/>
    <col min="10499" max="10499" width="5" style="3" customWidth="1"/>
    <col min="10500" max="10500" width="34" style="3" bestFit="1" customWidth="1"/>
    <col min="10501" max="10501" width="5" style="3" customWidth="1"/>
    <col min="10502" max="10502" width="44.88671875" style="3" bestFit="1" customWidth="1"/>
    <col min="10503" max="10504" width="9" style="3"/>
    <col min="10505" max="10505" width="16.33203125" style="3" bestFit="1" customWidth="1"/>
    <col min="10506" max="10743" width="9" style="3"/>
    <col min="10744" max="10744" width="11.6640625" style="3" bestFit="1" customWidth="1"/>
    <col min="10745" max="10745" width="5" style="3" customWidth="1"/>
    <col min="10746" max="10747" width="9" style="3"/>
    <col min="10748" max="10748" width="5" style="3" customWidth="1"/>
    <col min="10749" max="10749" width="24.21875" style="3" bestFit="1" customWidth="1"/>
    <col min="10750" max="10750" width="5" style="3" customWidth="1"/>
    <col min="10751" max="10751" width="41.88671875" style="3" bestFit="1" customWidth="1"/>
    <col min="10752" max="10752" width="9" style="3"/>
    <col min="10753" max="10753" width="5" style="3" customWidth="1"/>
    <col min="10754" max="10754" width="22.21875" style="3" bestFit="1" customWidth="1"/>
    <col min="10755" max="10755" width="5" style="3" customWidth="1"/>
    <col min="10756" max="10756" width="34" style="3" bestFit="1" customWidth="1"/>
    <col min="10757" max="10757" width="5" style="3" customWidth="1"/>
    <col min="10758" max="10758" width="44.88671875" style="3" bestFit="1" customWidth="1"/>
    <col min="10759" max="10760" width="9" style="3"/>
    <col min="10761" max="10761" width="16.33203125" style="3" bestFit="1" customWidth="1"/>
    <col min="10762" max="10999" width="9" style="3"/>
    <col min="11000" max="11000" width="11.6640625" style="3" bestFit="1" customWidth="1"/>
    <col min="11001" max="11001" width="5" style="3" customWidth="1"/>
    <col min="11002" max="11003" width="9" style="3"/>
    <col min="11004" max="11004" width="5" style="3" customWidth="1"/>
    <col min="11005" max="11005" width="24.21875" style="3" bestFit="1" customWidth="1"/>
    <col min="11006" max="11006" width="5" style="3" customWidth="1"/>
    <col min="11007" max="11007" width="41.88671875" style="3" bestFit="1" customWidth="1"/>
    <col min="11008" max="11008" width="9" style="3"/>
    <col min="11009" max="11009" width="5" style="3" customWidth="1"/>
    <col min="11010" max="11010" width="22.21875" style="3" bestFit="1" customWidth="1"/>
    <col min="11011" max="11011" width="5" style="3" customWidth="1"/>
    <col min="11012" max="11012" width="34" style="3" bestFit="1" customWidth="1"/>
    <col min="11013" max="11013" width="5" style="3" customWidth="1"/>
    <col min="11014" max="11014" width="44.88671875" style="3" bestFit="1" customWidth="1"/>
    <col min="11015" max="11016" width="9" style="3"/>
    <col min="11017" max="11017" width="16.33203125" style="3" bestFit="1" customWidth="1"/>
    <col min="11018" max="11255" width="9" style="3"/>
    <col min="11256" max="11256" width="11.6640625" style="3" bestFit="1" customWidth="1"/>
    <col min="11257" max="11257" width="5" style="3" customWidth="1"/>
    <col min="11258" max="11259" width="9" style="3"/>
    <col min="11260" max="11260" width="5" style="3" customWidth="1"/>
    <col min="11261" max="11261" width="24.21875" style="3" bestFit="1" customWidth="1"/>
    <col min="11262" max="11262" width="5" style="3" customWidth="1"/>
    <col min="11263" max="11263" width="41.88671875" style="3" bestFit="1" customWidth="1"/>
    <col min="11264" max="11264" width="9" style="3"/>
    <col min="11265" max="11265" width="5" style="3" customWidth="1"/>
    <col min="11266" max="11266" width="22.21875" style="3" bestFit="1" customWidth="1"/>
    <col min="11267" max="11267" width="5" style="3" customWidth="1"/>
    <col min="11268" max="11268" width="34" style="3" bestFit="1" customWidth="1"/>
    <col min="11269" max="11269" width="5" style="3" customWidth="1"/>
    <col min="11270" max="11270" width="44.88671875" style="3" bestFit="1" customWidth="1"/>
    <col min="11271" max="11272" width="9" style="3"/>
    <col min="11273" max="11273" width="16.33203125" style="3" bestFit="1" customWidth="1"/>
    <col min="11274" max="11511" width="9" style="3"/>
    <col min="11512" max="11512" width="11.6640625" style="3" bestFit="1" customWidth="1"/>
    <col min="11513" max="11513" width="5" style="3" customWidth="1"/>
    <col min="11514" max="11515" width="9" style="3"/>
    <col min="11516" max="11516" width="5" style="3" customWidth="1"/>
    <col min="11517" max="11517" width="24.21875" style="3" bestFit="1" customWidth="1"/>
    <col min="11518" max="11518" width="5" style="3" customWidth="1"/>
    <col min="11519" max="11519" width="41.88671875" style="3" bestFit="1" customWidth="1"/>
    <col min="11520" max="11520" width="9" style="3"/>
    <col min="11521" max="11521" width="5" style="3" customWidth="1"/>
    <col min="11522" max="11522" width="22.21875" style="3" bestFit="1" customWidth="1"/>
    <col min="11523" max="11523" width="5" style="3" customWidth="1"/>
    <col min="11524" max="11524" width="34" style="3" bestFit="1" customWidth="1"/>
    <col min="11525" max="11525" width="5" style="3" customWidth="1"/>
    <col min="11526" max="11526" width="44.88671875" style="3" bestFit="1" customWidth="1"/>
    <col min="11527" max="11528" width="9" style="3"/>
    <col min="11529" max="11529" width="16.33203125" style="3" bestFit="1" customWidth="1"/>
    <col min="11530" max="11767" width="9" style="3"/>
    <col min="11768" max="11768" width="11.6640625" style="3" bestFit="1" customWidth="1"/>
    <col min="11769" max="11769" width="5" style="3" customWidth="1"/>
    <col min="11770" max="11771" width="9" style="3"/>
    <col min="11772" max="11772" width="5" style="3" customWidth="1"/>
    <col min="11773" max="11773" width="24.21875" style="3" bestFit="1" customWidth="1"/>
    <col min="11774" max="11774" width="5" style="3" customWidth="1"/>
    <col min="11775" max="11775" width="41.88671875" style="3" bestFit="1" customWidth="1"/>
    <col min="11776" max="11776" width="9" style="3"/>
    <col min="11777" max="11777" width="5" style="3" customWidth="1"/>
    <col min="11778" max="11778" width="22.21875" style="3" bestFit="1" customWidth="1"/>
    <col min="11779" max="11779" width="5" style="3" customWidth="1"/>
    <col min="11780" max="11780" width="34" style="3" bestFit="1" customWidth="1"/>
    <col min="11781" max="11781" width="5" style="3" customWidth="1"/>
    <col min="11782" max="11782" width="44.88671875" style="3" bestFit="1" customWidth="1"/>
    <col min="11783" max="11784" width="9" style="3"/>
    <col min="11785" max="11785" width="16.33203125" style="3" bestFit="1" customWidth="1"/>
    <col min="11786" max="12023" width="9" style="3"/>
    <col min="12024" max="12024" width="11.6640625" style="3" bestFit="1" customWidth="1"/>
    <col min="12025" max="12025" width="5" style="3" customWidth="1"/>
    <col min="12026" max="12027" width="9" style="3"/>
    <col min="12028" max="12028" width="5" style="3" customWidth="1"/>
    <col min="12029" max="12029" width="24.21875" style="3" bestFit="1" customWidth="1"/>
    <col min="12030" max="12030" width="5" style="3" customWidth="1"/>
    <col min="12031" max="12031" width="41.88671875" style="3" bestFit="1" customWidth="1"/>
    <col min="12032" max="12032" width="9" style="3"/>
    <col min="12033" max="12033" width="5" style="3" customWidth="1"/>
    <col min="12034" max="12034" width="22.21875" style="3" bestFit="1" customWidth="1"/>
    <col min="12035" max="12035" width="5" style="3" customWidth="1"/>
    <col min="12036" max="12036" width="34" style="3" bestFit="1" customWidth="1"/>
    <col min="12037" max="12037" width="5" style="3" customWidth="1"/>
    <col min="12038" max="12038" width="44.88671875" style="3" bestFit="1" customWidth="1"/>
    <col min="12039" max="12040" width="9" style="3"/>
    <col min="12041" max="12041" width="16.33203125" style="3" bestFit="1" customWidth="1"/>
    <col min="12042" max="12279" width="9" style="3"/>
    <col min="12280" max="12280" width="11.6640625" style="3" bestFit="1" customWidth="1"/>
    <col min="12281" max="12281" width="5" style="3" customWidth="1"/>
    <col min="12282" max="12283" width="9" style="3"/>
    <col min="12284" max="12284" width="5" style="3" customWidth="1"/>
    <col min="12285" max="12285" width="24.21875" style="3" bestFit="1" customWidth="1"/>
    <col min="12286" max="12286" width="5" style="3" customWidth="1"/>
    <col min="12287" max="12287" width="41.88671875" style="3" bestFit="1" customWidth="1"/>
    <col min="12288" max="12288" width="9" style="3"/>
    <col min="12289" max="12289" width="5" style="3" customWidth="1"/>
    <col min="12290" max="12290" width="22.21875" style="3" bestFit="1" customWidth="1"/>
    <col min="12291" max="12291" width="5" style="3" customWidth="1"/>
    <col min="12292" max="12292" width="34" style="3" bestFit="1" customWidth="1"/>
    <col min="12293" max="12293" width="5" style="3" customWidth="1"/>
    <col min="12294" max="12294" width="44.88671875" style="3" bestFit="1" customWidth="1"/>
    <col min="12295" max="12296" width="9" style="3"/>
    <col min="12297" max="12297" width="16.33203125" style="3" bestFit="1" customWidth="1"/>
    <col min="12298" max="12535" width="9" style="3"/>
    <col min="12536" max="12536" width="11.6640625" style="3" bestFit="1" customWidth="1"/>
    <col min="12537" max="12537" width="5" style="3" customWidth="1"/>
    <col min="12538" max="12539" width="9" style="3"/>
    <col min="12540" max="12540" width="5" style="3" customWidth="1"/>
    <col min="12541" max="12541" width="24.21875" style="3" bestFit="1" customWidth="1"/>
    <col min="12542" max="12542" width="5" style="3" customWidth="1"/>
    <col min="12543" max="12543" width="41.88671875" style="3" bestFit="1" customWidth="1"/>
    <col min="12544" max="12544" width="9" style="3"/>
    <col min="12545" max="12545" width="5" style="3" customWidth="1"/>
    <col min="12546" max="12546" width="22.21875" style="3" bestFit="1" customWidth="1"/>
    <col min="12547" max="12547" width="5" style="3" customWidth="1"/>
    <col min="12548" max="12548" width="34" style="3" bestFit="1" customWidth="1"/>
    <col min="12549" max="12549" width="5" style="3" customWidth="1"/>
    <col min="12550" max="12550" width="44.88671875" style="3" bestFit="1" customWidth="1"/>
    <col min="12551" max="12552" width="9" style="3"/>
    <col min="12553" max="12553" width="16.33203125" style="3" bestFit="1" customWidth="1"/>
    <col min="12554" max="12791" width="9" style="3"/>
    <col min="12792" max="12792" width="11.6640625" style="3" bestFit="1" customWidth="1"/>
    <col min="12793" max="12793" width="5" style="3" customWidth="1"/>
    <col min="12794" max="12795" width="9" style="3"/>
    <col min="12796" max="12796" width="5" style="3" customWidth="1"/>
    <col min="12797" max="12797" width="24.21875" style="3" bestFit="1" customWidth="1"/>
    <col min="12798" max="12798" width="5" style="3" customWidth="1"/>
    <col min="12799" max="12799" width="41.88671875" style="3" bestFit="1" customWidth="1"/>
    <col min="12800" max="12800" width="9" style="3"/>
    <col min="12801" max="12801" width="5" style="3" customWidth="1"/>
    <col min="12802" max="12802" width="22.21875" style="3" bestFit="1" customWidth="1"/>
    <col min="12803" max="12803" width="5" style="3" customWidth="1"/>
    <col min="12804" max="12804" width="34" style="3" bestFit="1" customWidth="1"/>
    <col min="12805" max="12805" width="5" style="3" customWidth="1"/>
    <col min="12806" max="12806" width="44.88671875" style="3" bestFit="1" customWidth="1"/>
    <col min="12807" max="12808" width="9" style="3"/>
    <col min="12809" max="12809" width="16.33203125" style="3" bestFit="1" customWidth="1"/>
    <col min="12810" max="13047" width="9" style="3"/>
    <col min="13048" max="13048" width="11.6640625" style="3" bestFit="1" customWidth="1"/>
    <col min="13049" max="13049" width="5" style="3" customWidth="1"/>
    <col min="13050" max="13051" width="9" style="3"/>
    <col min="13052" max="13052" width="5" style="3" customWidth="1"/>
    <col min="13053" max="13053" width="24.21875" style="3" bestFit="1" customWidth="1"/>
    <col min="13054" max="13054" width="5" style="3" customWidth="1"/>
    <col min="13055" max="13055" width="41.88671875" style="3" bestFit="1" customWidth="1"/>
    <col min="13056" max="13056" width="9" style="3"/>
    <col min="13057" max="13057" width="5" style="3" customWidth="1"/>
    <col min="13058" max="13058" width="22.21875" style="3" bestFit="1" customWidth="1"/>
    <col min="13059" max="13059" width="5" style="3" customWidth="1"/>
    <col min="13060" max="13060" width="34" style="3" bestFit="1" customWidth="1"/>
    <col min="13061" max="13061" width="5" style="3" customWidth="1"/>
    <col min="13062" max="13062" width="44.88671875" style="3" bestFit="1" customWidth="1"/>
    <col min="13063" max="13064" width="9" style="3"/>
    <col min="13065" max="13065" width="16.33203125" style="3" bestFit="1" customWidth="1"/>
    <col min="13066" max="13303" width="9" style="3"/>
    <col min="13304" max="13304" width="11.6640625" style="3" bestFit="1" customWidth="1"/>
    <col min="13305" max="13305" width="5" style="3" customWidth="1"/>
    <col min="13306" max="13307" width="9" style="3"/>
    <col min="13308" max="13308" width="5" style="3" customWidth="1"/>
    <col min="13309" max="13309" width="24.21875" style="3" bestFit="1" customWidth="1"/>
    <col min="13310" max="13310" width="5" style="3" customWidth="1"/>
    <col min="13311" max="13311" width="41.88671875" style="3" bestFit="1" customWidth="1"/>
    <col min="13312" max="13312" width="9" style="3"/>
    <col min="13313" max="13313" width="5" style="3" customWidth="1"/>
    <col min="13314" max="13314" width="22.21875" style="3" bestFit="1" customWidth="1"/>
    <col min="13315" max="13315" width="5" style="3" customWidth="1"/>
    <col min="13316" max="13316" width="34" style="3" bestFit="1" customWidth="1"/>
    <col min="13317" max="13317" width="5" style="3" customWidth="1"/>
    <col min="13318" max="13318" width="44.88671875" style="3" bestFit="1" customWidth="1"/>
    <col min="13319" max="13320" width="9" style="3"/>
    <col min="13321" max="13321" width="16.33203125" style="3" bestFit="1" customWidth="1"/>
    <col min="13322" max="13559" width="9" style="3"/>
    <col min="13560" max="13560" width="11.6640625" style="3" bestFit="1" customWidth="1"/>
    <col min="13561" max="13561" width="5" style="3" customWidth="1"/>
    <col min="13562" max="13563" width="9" style="3"/>
    <col min="13564" max="13564" width="5" style="3" customWidth="1"/>
    <col min="13565" max="13565" width="24.21875" style="3" bestFit="1" customWidth="1"/>
    <col min="13566" max="13566" width="5" style="3" customWidth="1"/>
    <col min="13567" max="13567" width="41.88671875" style="3" bestFit="1" customWidth="1"/>
    <col min="13568" max="13568" width="9" style="3"/>
    <col min="13569" max="13569" width="5" style="3" customWidth="1"/>
    <col min="13570" max="13570" width="22.21875" style="3" bestFit="1" customWidth="1"/>
    <col min="13571" max="13571" width="5" style="3" customWidth="1"/>
    <col min="13572" max="13572" width="34" style="3" bestFit="1" customWidth="1"/>
    <col min="13573" max="13573" width="5" style="3" customWidth="1"/>
    <col min="13574" max="13574" width="44.88671875" style="3" bestFit="1" customWidth="1"/>
    <col min="13575" max="13576" width="9" style="3"/>
    <col min="13577" max="13577" width="16.33203125" style="3" bestFit="1" customWidth="1"/>
    <col min="13578" max="13815" width="9" style="3"/>
    <col min="13816" max="13816" width="11.6640625" style="3" bestFit="1" customWidth="1"/>
    <col min="13817" max="13817" width="5" style="3" customWidth="1"/>
    <col min="13818" max="13819" width="9" style="3"/>
    <col min="13820" max="13820" width="5" style="3" customWidth="1"/>
    <col min="13821" max="13821" width="24.21875" style="3" bestFit="1" customWidth="1"/>
    <col min="13822" max="13822" width="5" style="3" customWidth="1"/>
    <col min="13823" max="13823" width="41.88671875" style="3" bestFit="1" customWidth="1"/>
    <col min="13824" max="13824" width="9" style="3"/>
    <col min="13825" max="13825" width="5" style="3" customWidth="1"/>
    <col min="13826" max="13826" width="22.21875" style="3" bestFit="1" customWidth="1"/>
    <col min="13827" max="13827" width="5" style="3" customWidth="1"/>
    <col min="13828" max="13828" width="34" style="3" bestFit="1" customWidth="1"/>
    <col min="13829" max="13829" width="5" style="3" customWidth="1"/>
    <col min="13830" max="13830" width="44.88671875" style="3" bestFit="1" customWidth="1"/>
    <col min="13831" max="13832" width="9" style="3"/>
    <col min="13833" max="13833" width="16.33203125" style="3" bestFit="1" customWidth="1"/>
    <col min="13834" max="14071" width="9" style="3"/>
    <col min="14072" max="14072" width="11.6640625" style="3" bestFit="1" customWidth="1"/>
    <col min="14073" max="14073" width="5" style="3" customWidth="1"/>
    <col min="14074" max="14075" width="9" style="3"/>
    <col min="14076" max="14076" width="5" style="3" customWidth="1"/>
    <col min="14077" max="14077" width="24.21875" style="3" bestFit="1" customWidth="1"/>
    <col min="14078" max="14078" width="5" style="3" customWidth="1"/>
    <col min="14079" max="14079" width="41.88671875" style="3" bestFit="1" customWidth="1"/>
    <col min="14080" max="14080" width="9" style="3"/>
    <col min="14081" max="14081" width="5" style="3" customWidth="1"/>
    <col min="14082" max="14082" width="22.21875" style="3" bestFit="1" customWidth="1"/>
    <col min="14083" max="14083" width="5" style="3" customWidth="1"/>
    <col min="14084" max="14084" width="34" style="3" bestFit="1" customWidth="1"/>
    <col min="14085" max="14085" width="5" style="3" customWidth="1"/>
    <col min="14086" max="14086" width="44.88671875" style="3" bestFit="1" customWidth="1"/>
    <col min="14087" max="14088" width="9" style="3"/>
    <col min="14089" max="14089" width="16.33203125" style="3" bestFit="1" customWidth="1"/>
    <col min="14090" max="14327" width="9" style="3"/>
    <col min="14328" max="14328" width="11.6640625" style="3" bestFit="1" customWidth="1"/>
    <col min="14329" max="14329" width="5" style="3" customWidth="1"/>
    <col min="14330" max="14331" width="9" style="3"/>
    <col min="14332" max="14332" width="5" style="3" customWidth="1"/>
    <col min="14333" max="14333" width="24.21875" style="3" bestFit="1" customWidth="1"/>
    <col min="14334" max="14334" width="5" style="3" customWidth="1"/>
    <col min="14335" max="14335" width="41.88671875" style="3" bestFit="1" customWidth="1"/>
    <col min="14336" max="14336" width="9" style="3"/>
    <col min="14337" max="14337" width="5" style="3" customWidth="1"/>
    <col min="14338" max="14338" width="22.21875" style="3" bestFit="1" customWidth="1"/>
    <col min="14339" max="14339" width="5" style="3" customWidth="1"/>
    <col min="14340" max="14340" width="34" style="3" bestFit="1" customWidth="1"/>
    <col min="14341" max="14341" width="5" style="3" customWidth="1"/>
    <col min="14342" max="14342" width="44.88671875" style="3" bestFit="1" customWidth="1"/>
    <col min="14343" max="14344" width="9" style="3"/>
    <col min="14345" max="14345" width="16.33203125" style="3" bestFit="1" customWidth="1"/>
    <col min="14346" max="14583" width="9" style="3"/>
    <col min="14584" max="14584" width="11.6640625" style="3" bestFit="1" customWidth="1"/>
    <col min="14585" max="14585" width="5" style="3" customWidth="1"/>
    <col min="14586" max="14587" width="9" style="3"/>
    <col min="14588" max="14588" width="5" style="3" customWidth="1"/>
    <col min="14589" max="14589" width="24.21875" style="3" bestFit="1" customWidth="1"/>
    <col min="14590" max="14590" width="5" style="3" customWidth="1"/>
    <col min="14591" max="14591" width="41.88671875" style="3" bestFit="1" customWidth="1"/>
    <col min="14592" max="14592" width="9" style="3"/>
    <col min="14593" max="14593" width="5" style="3" customWidth="1"/>
    <col min="14594" max="14594" width="22.21875" style="3" bestFit="1" customWidth="1"/>
    <col min="14595" max="14595" width="5" style="3" customWidth="1"/>
    <col min="14596" max="14596" width="34" style="3" bestFit="1" customWidth="1"/>
    <col min="14597" max="14597" width="5" style="3" customWidth="1"/>
    <col min="14598" max="14598" width="44.88671875" style="3" bestFit="1" customWidth="1"/>
    <col min="14599" max="14600" width="9" style="3"/>
    <col min="14601" max="14601" width="16.33203125" style="3" bestFit="1" customWidth="1"/>
    <col min="14602" max="14839" width="9" style="3"/>
    <col min="14840" max="14840" width="11.6640625" style="3" bestFit="1" customWidth="1"/>
    <col min="14841" max="14841" width="5" style="3" customWidth="1"/>
    <col min="14842" max="14843" width="9" style="3"/>
    <col min="14844" max="14844" width="5" style="3" customWidth="1"/>
    <col min="14845" max="14845" width="24.21875" style="3" bestFit="1" customWidth="1"/>
    <col min="14846" max="14846" width="5" style="3" customWidth="1"/>
    <col min="14847" max="14847" width="41.88671875" style="3" bestFit="1" customWidth="1"/>
    <col min="14848" max="14848" width="9" style="3"/>
    <col min="14849" max="14849" width="5" style="3" customWidth="1"/>
    <col min="14850" max="14850" width="22.21875" style="3" bestFit="1" customWidth="1"/>
    <col min="14851" max="14851" width="5" style="3" customWidth="1"/>
    <col min="14852" max="14852" width="34" style="3" bestFit="1" customWidth="1"/>
    <col min="14853" max="14853" width="5" style="3" customWidth="1"/>
    <col min="14854" max="14854" width="44.88671875" style="3" bestFit="1" customWidth="1"/>
    <col min="14855" max="14856" width="9" style="3"/>
    <col min="14857" max="14857" width="16.33203125" style="3" bestFit="1" customWidth="1"/>
    <col min="14858" max="15095" width="9" style="3"/>
    <col min="15096" max="15096" width="11.6640625" style="3" bestFit="1" customWidth="1"/>
    <col min="15097" max="15097" width="5" style="3" customWidth="1"/>
    <col min="15098" max="15099" width="9" style="3"/>
    <col min="15100" max="15100" width="5" style="3" customWidth="1"/>
    <col min="15101" max="15101" width="24.21875" style="3" bestFit="1" customWidth="1"/>
    <col min="15102" max="15102" width="5" style="3" customWidth="1"/>
    <col min="15103" max="15103" width="41.88671875" style="3" bestFit="1" customWidth="1"/>
    <col min="15104" max="15104" width="9" style="3"/>
    <col min="15105" max="15105" width="5" style="3" customWidth="1"/>
    <col min="15106" max="15106" width="22.21875" style="3" bestFit="1" customWidth="1"/>
    <col min="15107" max="15107" width="5" style="3" customWidth="1"/>
    <col min="15108" max="15108" width="34" style="3" bestFit="1" customWidth="1"/>
    <col min="15109" max="15109" width="5" style="3" customWidth="1"/>
    <col min="15110" max="15110" width="44.88671875" style="3" bestFit="1" customWidth="1"/>
    <col min="15111" max="15112" width="9" style="3"/>
    <col min="15113" max="15113" width="16.33203125" style="3" bestFit="1" customWidth="1"/>
    <col min="15114" max="15351" width="9" style="3"/>
    <col min="15352" max="15352" width="11.6640625" style="3" bestFit="1" customWidth="1"/>
    <col min="15353" max="15353" width="5" style="3" customWidth="1"/>
    <col min="15354" max="15355" width="9" style="3"/>
    <col min="15356" max="15356" width="5" style="3" customWidth="1"/>
    <col min="15357" max="15357" width="24.21875" style="3" bestFit="1" customWidth="1"/>
    <col min="15358" max="15358" width="5" style="3" customWidth="1"/>
    <col min="15359" max="15359" width="41.88671875" style="3" bestFit="1" customWidth="1"/>
    <col min="15360" max="15360" width="9" style="3"/>
    <col min="15361" max="15361" width="5" style="3" customWidth="1"/>
    <col min="15362" max="15362" width="22.21875" style="3" bestFit="1" customWidth="1"/>
    <col min="15363" max="15363" width="5" style="3" customWidth="1"/>
    <col min="15364" max="15364" width="34" style="3" bestFit="1" customWidth="1"/>
    <col min="15365" max="15365" width="5" style="3" customWidth="1"/>
    <col min="15366" max="15366" width="44.88671875" style="3" bestFit="1" customWidth="1"/>
    <col min="15367" max="15368" width="9" style="3"/>
    <col min="15369" max="15369" width="16.33203125" style="3" bestFit="1" customWidth="1"/>
    <col min="15370" max="15607" width="9" style="3"/>
    <col min="15608" max="15608" width="11.6640625" style="3" bestFit="1" customWidth="1"/>
    <col min="15609" max="15609" width="5" style="3" customWidth="1"/>
    <col min="15610" max="15611" width="9" style="3"/>
    <col min="15612" max="15612" width="5" style="3" customWidth="1"/>
    <col min="15613" max="15613" width="24.21875" style="3" bestFit="1" customWidth="1"/>
    <col min="15614" max="15614" width="5" style="3" customWidth="1"/>
    <col min="15615" max="15615" width="41.88671875" style="3" bestFit="1" customWidth="1"/>
    <col min="15616" max="15616" width="9" style="3"/>
    <col min="15617" max="15617" width="5" style="3" customWidth="1"/>
    <col min="15618" max="15618" width="22.21875" style="3" bestFit="1" customWidth="1"/>
    <col min="15619" max="15619" width="5" style="3" customWidth="1"/>
    <col min="15620" max="15620" width="34" style="3" bestFit="1" customWidth="1"/>
    <col min="15621" max="15621" width="5" style="3" customWidth="1"/>
    <col min="15622" max="15622" width="44.88671875" style="3" bestFit="1" customWidth="1"/>
    <col min="15623" max="15624" width="9" style="3"/>
    <col min="15625" max="15625" width="16.33203125" style="3" bestFit="1" customWidth="1"/>
    <col min="15626" max="15863" width="9" style="3"/>
    <col min="15864" max="15864" width="11.6640625" style="3" bestFit="1" customWidth="1"/>
    <col min="15865" max="15865" width="5" style="3" customWidth="1"/>
    <col min="15866" max="15867" width="9" style="3"/>
    <col min="15868" max="15868" width="5" style="3" customWidth="1"/>
    <col min="15869" max="15869" width="24.21875" style="3" bestFit="1" customWidth="1"/>
    <col min="15870" max="15870" width="5" style="3" customWidth="1"/>
    <col min="15871" max="15871" width="41.88671875" style="3" bestFit="1" customWidth="1"/>
    <col min="15872" max="15872" width="9" style="3"/>
    <col min="15873" max="15873" width="5" style="3" customWidth="1"/>
    <col min="15874" max="15874" width="22.21875" style="3" bestFit="1" customWidth="1"/>
    <col min="15875" max="15875" width="5" style="3" customWidth="1"/>
    <col min="15876" max="15876" width="34" style="3" bestFit="1" customWidth="1"/>
    <col min="15877" max="15877" width="5" style="3" customWidth="1"/>
    <col min="15878" max="15878" width="44.88671875" style="3" bestFit="1" customWidth="1"/>
    <col min="15879" max="15880" width="9" style="3"/>
    <col min="15881" max="15881" width="16.33203125" style="3" bestFit="1" customWidth="1"/>
    <col min="15882" max="16119" width="9" style="3"/>
    <col min="16120" max="16120" width="11.6640625" style="3" bestFit="1" customWidth="1"/>
    <col min="16121" max="16121" width="5" style="3" customWidth="1"/>
    <col min="16122" max="16123" width="9" style="3"/>
    <col min="16124" max="16124" width="5" style="3" customWidth="1"/>
    <col min="16125" max="16125" width="24.21875" style="3" bestFit="1" customWidth="1"/>
    <col min="16126" max="16126" width="5" style="3" customWidth="1"/>
    <col min="16127" max="16127" width="41.88671875" style="3" bestFit="1" customWidth="1"/>
    <col min="16128" max="16128" width="9" style="3"/>
    <col min="16129" max="16129" width="5" style="3" customWidth="1"/>
    <col min="16130" max="16130" width="22.21875" style="3" bestFit="1" customWidth="1"/>
    <col min="16131" max="16131" width="5" style="3" customWidth="1"/>
    <col min="16132" max="16132" width="34" style="3" bestFit="1" customWidth="1"/>
    <col min="16133" max="16133" width="5" style="3" customWidth="1"/>
    <col min="16134" max="16134" width="44.88671875" style="3" bestFit="1" customWidth="1"/>
    <col min="16135" max="16136" width="9" style="3"/>
    <col min="16137" max="16137" width="16.33203125" style="3" bestFit="1" customWidth="1"/>
    <col min="16138" max="16384" width="9" style="3"/>
  </cols>
  <sheetData>
    <row r="1" spans="1:16" ht="12.75" customHeight="1" thickBot="1">
      <c r="A1" s="23" t="s">
        <v>35</v>
      </c>
      <c r="C1" s="25" t="s">
        <v>36</v>
      </c>
      <c r="E1" s="26" t="s">
        <v>490</v>
      </c>
      <c r="F1" s="254" t="s">
        <v>200</v>
      </c>
      <c r="G1" s="28" t="s">
        <v>198</v>
      </c>
      <c r="H1" s="29" t="s">
        <v>199</v>
      </c>
      <c r="I1" s="30" t="s">
        <v>198</v>
      </c>
      <c r="J1" s="27" t="s">
        <v>203</v>
      </c>
      <c r="K1" s="289"/>
      <c r="L1" s="10"/>
      <c r="M1" s="31"/>
      <c r="N1" s="32" t="s">
        <v>491</v>
      </c>
    </row>
    <row r="2" spans="1:16" ht="12" customHeight="1" thickBot="1">
      <c r="A2" s="33" t="s">
        <v>38</v>
      </c>
      <c r="C2" s="34" t="s">
        <v>39</v>
      </c>
      <c r="D2" s="35"/>
      <c r="E2" s="36" t="s">
        <v>40</v>
      </c>
      <c r="F2" s="255"/>
      <c r="G2" s="28"/>
      <c r="H2" s="29"/>
      <c r="I2" s="30"/>
      <c r="J2" s="37"/>
      <c r="K2" s="289"/>
      <c r="L2" s="10"/>
      <c r="M2" s="31"/>
      <c r="N2" s="31"/>
    </row>
    <row r="3" spans="1:16" ht="12.75" customHeight="1">
      <c r="A3" s="38" t="s">
        <v>42</v>
      </c>
      <c r="C3" s="33" t="s">
        <v>40</v>
      </c>
      <c r="D3" s="35"/>
      <c r="E3" s="39" t="s">
        <v>43</v>
      </c>
      <c r="F3" s="256">
        <v>3960</v>
      </c>
      <c r="G3" s="40" t="s">
        <v>250</v>
      </c>
      <c r="H3" s="41">
        <f>ROUNDDOWN(F3/2,-1)</f>
        <v>1980</v>
      </c>
      <c r="I3" s="42" t="s">
        <v>319</v>
      </c>
      <c r="J3" s="43" t="s">
        <v>440</v>
      </c>
      <c r="K3" s="290"/>
      <c r="L3" s="10" t="b">
        <v>0</v>
      </c>
      <c r="M3" s="31">
        <f>IF(L3=TRUE,COUNTIF(L$3:L3,TRUE),0)</f>
        <v>0</v>
      </c>
      <c r="N3" s="31" t="str">
        <f t="shared" ref="N3:N32" si="0">IF(M3&gt;=1,E3,"")</f>
        <v/>
      </c>
    </row>
    <row r="4" spans="1:16" ht="12.75" customHeight="1">
      <c r="A4" s="38" t="s">
        <v>45</v>
      </c>
      <c r="C4" s="45" t="s">
        <v>46</v>
      </c>
      <c r="D4" s="35"/>
      <c r="E4" s="46" t="s">
        <v>47</v>
      </c>
      <c r="F4" s="257">
        <v>6600</v>
      </c>
      <c r="G4" s="40" t="s">
        <v>251</v>
      </c>
      <c r="H4" s="41">
        <f t="shared" ref="H4:H78" si="1">ROUNDDOWN(F4/2,-1)</f>
        <v>3300</v>
      </c>
      <c r="I4" s="42" t="s">
        <v>320</v>
      </c>
      <c r="J4" s="43" t="s">
        <v>440</v>
      </c>
      <c r="K4" s="290"/>
      <c r="L4" s="10" t="b">
        <v>0</v>
      </c>
      <c r="M4" s="31">
        <f>IF(L4=TRUE,COUNTIF(L$3:L4,TRUE),0)</f>
        <v>0</v>
      </c>
      <c r="N4" s="31" t="str">
        <f t="shared" si="0"/>
        <v/>
      </c>
    </row>
    <row r="5" spans="1:16" ht="12" customHeight="1" thickBot="1">
      <c r="A5" s="38" t="s">
        <v>49</v>
      </c>
      <c r="C5" s="47" t="s">
        <v>50</v>
      </c>
      <c r="D5" s="35"/>
      <c r="E5" s="46" t="s">
        <v>51</v>
      </c>
      <c r="F5" s="258">
        <v>8690</v>
      </c>
      <c r="G5" s="40" t="s">
        <v>252</v>
      </c>
      <c r="H5" s="41">
        <f t="shared" si="1"/>
        <v>4340</v>
      </c>
      <c r="I5" s="42" t="s">
        <v>321</v>
      </c>
      <c r="J5" s="43" t="s">
        <v>441</v>
      </c>
      <c r="K5" s="290"/>
      <c r="L5" s="10" t="b">
        <v>0</v>
      </c>
      <c r="M5" s="31">
        <f>IF(L5=TRUE,COUNTIF(L$3:L5,TRUE),0)</f>
        <v>0</v>
      </c>
      <c r="N5" s="31" t="str">
        <f t="shared" si="0"/>
        <v/>
      </c>
    </row>
    <row r="6" spans="1:16" ht="12.75" customHeight="1" thickBot="1">
      <c r="A6" s="38" t="s">
        <v>54</v>
      </c>
      <c r="C6" s="48" t="s">
        <v>42</v>
      </c>
      <c r="D6" s="35"/>
      <c r="E6" s="46" t="s">
        <v>55</v>
      </c>
      <c r="F6" s="257">
        <v>5280</v>
      </c>
      <c r="G6" s="40" t="s">
        <v>253</v>
      </c>
      <c r="H6" s="41">
        <f t="shared" si="1"/>
        <v>2640</v>
      </c>
      <c r="I6" s="42" t="s">
        <v>322</v>
      </c>
      <c r="J6" s="43" t="s">
        <v>442</v>
      </c>
      <c r="K6" s="290"/>
      <c r="L6" s="10" t="b">
        <v>0</v>
      </c>
      <c r="M6" s="31">
        <f>IF(L6=TRUE,COUNTIF(L$3:L6,TRUE),0)</f>
        <v>0</v>
      </c>
      <c r="N6" s="31" t="str">
        <f t="shared" si="0"/>
        <v/>
      </c>
    </row>
    <row r="7" spans="1:16" ht="12.75" customHeight="1">
      <c r="A7" s="49" t="s">
        <v>57</v>
      </c>
      <c r="C7" s="33" t="s">
        <v>58</v>
      </c>
      <c r="D7" s="35"/>
      <c r="E7" s="46" t="s">
        <v>59</v>
      </c>
      <c r="F7" s="257">
        <v>7040</v>
      </c>
      <c r="G7" s="40" t="s">
        <v>254</v>
      </c>
      <c r="H7" s="41">
        <f t="shared" si="1"/>
        <v>3520</v>
      </c>
      <c r="I7" s="42" t="s">
        <v>323</v>
      </c>
      <c r="J7" s="43" t="s">
        <v>442</v>
      </c>
      <c r="K7" s="290"/>
      <c r="L7" s="10" t="b">
        <v>0</v>
      </c>
      <c r="M7" s="31">
        <f>IF(L7=TRUE,COUNTIF(L$3:L7,TRUE),0)</f>
        <v>0</v>
      </c>
      <c r="N7" s="31" t="str">
        <f t="shared" si="0"/>
        <v/>
      </c>
    </row>
    <row r="8" spans="1:16" ht="12.75" customHeight="1">
      <c r="A8" s="38" t="s">
        <v>60</v>
      </c>
      <c r="C8" s="38" t="s">
        <v>61</v>
      </c>
      <c r="D8" s="35"/>
      <c r="E8" s="46" t="s">
        <v>62</v>
      </c>
      <c r="F8" s="257">
        <v>16610</v>
      </c>
      <c r="G8" s="40" t="s">
        <v>255</v>
      </c>
      <c r="H8" s="41">
        <f t="shared" si="1"/>
        <v>8300</v>
      </c>
      <c r="I8" s="42" t="s">
        <v>324</v>
      </c>
      <c r="J8" s="43" t="s">
        <v>442</v>
      </c>
      <c r="K8" s="290"/>
      <c r="L8" s="10" t="b">
        <v>0</v>
      </c>
      <c r="M8" s="31">
        <f>IF(L8=TRUE,COUNTIF(L$3:L8,TRUE),0)</f>
        <v>0</v>
      </c>
      <c r="N8" s="31" t="str">
        <f t="shared" si="0"/>
        <v/>
      </c>
    </row>
    <row r="9" spans="1:16" ht="12" customHeight="1">
      <c r="A9" s="38" t="s">
        <v>64</v>
      </c>
      <c r="C9" s="38" t="s">
        <v>65</v>
      </c>
      <c r="D9" s="35"/>
      <c r="E9" s="46" t="s">
        <v>66</v>
      </c>
      <c r="F9" s="257">
        <v>10120</v>
      </c>
      <c r="G9" s="40" t="s">
        <v>256</v>
      </c>
      <c r="H9" s="41">
        <f t="shared" si="1"/>
        <v>5060</v>
      </c>
      <c r="I9" s="42" t="s">
        <v>325</v>
      </c>
      <c r="J9" s="43" t="s">
        <v>443</v>
      </c>
      <c r="K9" s="290"/>
      <c r="L9" s="10" t="b">
        <v>0</v>
      </c>
      <c r="M9" s="31">
        <f>IF(L9=TRUE,COUNTIF(L$3:L9,TRUE),0)</f>
        <v>0</v>
      </c>
      <c r="N9" s="31" t="str">
        <f t="shared" si="0"/>
        <v/>
      </c>
    </row>
    <row r="10" spans="1:16" ht="12.75" customHeight="1">
      <c r="A10" s="38" t="s">
        <v>70</v>
      </c>
      <c r="C10" s="38" t="s">
        <v>71</v>
      </c>
      <c r="D10" s="35"/>
      <c r="E10" s="46" t="s">
        <v>72</v>
      </c>
      <c r="F10" s="257">
        <v>5500</v>
      </c>
      <c r="G10" s="40" t="s">
        <v>257</v>
      </c>
      <c r="H10" s="41">
        <f t="shared" si="1"/>
        <v>2750</v>
      </c>
      <c r="I10" s="42" t="s">
        <v>326</v>
      </c>
      <c r="J10" s="43" t="s">
        <v>442</v>
      </c>
      <c r="K10" s="290"/>
      <c r="L10" s="10" t="b">
        <v>0</v>
      </c>
      <c r="M10" s="31">
        <f>IF(L10=TRUE,COUNTIF(L$3:L10,TRUE),0)</f>
        <v>0</v>
      </c>
      <c r="N10" s="31" t="str">
        <f t="shared" si="0"/>
        <v/>
      </c>
    </row>
    <row r="11" spans="1:16" ht="12.75" customHeight="1">
      <c r="A11" s="38" t="s">
        <v>74</v>
      </c>
      <c r="C11" s="38" t="s">
        <v>75</v>
      </c>
      <c r="D11" s="35"/>
      <c r="E11" s="50" t="s">
        <v>76</v>
      </c>
      <c r="F11" s="257">
        <v>14630</v>
      </c>
      <c r="G11" s="40" t="s">
        <v>258</v>
      </c>
      <c r="H11" s="41">
        <f t="shared" si="1"/>
        <v>7310</v>
      </c>
      <c r="I11" s="42" t="s">
        <v>327</v>
      </c>
      <c r="J11" s="43" t="s">
        <v>442</v>
      </c>
      <c r="K11" s="290"/>
      <c r="L11" s="10" t="b">
        <v>0</v>
      </c>
      <c r="M11" s="31">
        <f>IF(L11=TRUE,COUNTIF(L$3:L11,TRUE),0)</f>
        <v>0</v>
      </c>
      <c r="N11" s="31" t="str">
        <f t="shared" si="0"/>
        <v/>
      </c>
      <c r="O11" s="51"/>
      <c r="P11" s="51" t="s">
        <v>492</v>
      </c>
    </row>
    <row r="12" spans="1:16" ht="12" customHeight="1">
      <c r="A12" s="52" t="s">
        <v>78</v>
      </c>
      <c r="C12" s="38" t="s">
        <v>79</v>
      </c>
      <c r="D12" s="35"/>
      <c r="E12" s="53" t="s">
        <v>80</v>
      </c>
      <c r="F12" s="259">
        <v>3960</v>
      </c>
      <c r="G12" s="40" t="s">
        <v>259</v>
      </c>
      <c r="H12" s="41">
        <f t="shared" si="1"/>
        <v>1980</v>
      </c>
      <c r="I12" s="42" t="s">
        <v>328</v>
      </c>
      <c r="J12" s="43" t="s">
        <v>444</v>
      </c>
      <c r="K12" s="290"/>
      <c r="L12" s="10" t="b">
        <v>0</v>
      </c>
      <c r="M12" s="31">
        <f>IF(L12=TRUE,COUNTIF(L$3:L12,TRUE),0)</f>
        <v>0</v>
      </c>
      <c r="N12" s="31" t="str">
        <f t="shared" si="0"/>
        <v/>
      </c>
    </row>
    <row r="13" spans="1:16" ht="12.75" customHeight="1" thickBot="1">
      <c r="A13" s="54" t="s">
        <v>81</v>
      </c>
      <c r="C13" s="56" t="s">
        <v>84</v>
      </c>
      <c r="D13" s="35"/>
      <c r="E13" s="55" t="s">
        <v>82</v>
      </c>
      <c r="F13" s="260">
        <v>2420</v>
      </c>
      <c r="G13" s="299" t="s">
        <v>260</v>
      </c>
      <c r="H13" s="41">
        <f t="shared" si="1"/>
        <v>1210</v>
      </c>
      <c r="I13" s="42" t="s">
        <v>329</v>
      </c>
      <c r="J13" s="43" t="s">
        <v>442</v>
      </c>
      <c r="K13" s="290"/>
      <c r="L13" s="10" t="b">
        <v>0</v>
      </c>
      <c r="M13" s="31">
        <f>IF(L13=TRUE,COUNTIF(L$3:L13,TRUE),0)</f>
        <v>0</v>
      </c>
      <c r="N13" s="31" t="str">
        <f t="shared" si="0"/>
        <v/>
      </c>
    </row>
    <row r="14" spans="1:16" ht="12.75" customHeight="1" thickBot="1">
      <c r="C14" s="56" t="s">
        <v>624</v>
      </c>
      <c r="D14" s="35"/>
      <c r="E14" s="57" t="s">
        <v>85</v>
      </c>
      <c r="F14" s="261"/>
      <c r="G14" s="298"/>
      <c r="H14" s="276"/>
      <c r="I14" s="276"/>
      <c r="J14" s="291"/>
      <c r="K14" s="289"/>
      <c r="L14" s="10"/>
      <c r="M14" s="31"/>
      <c r="N14" s="31" t="str">
        <f t="shared" si="0"/>
        <v/>
      </c>
    </row>
    <row r="15" spans="1:16" ht="12.75" customHeight="1" thickBot="1">
      <c r="C15" s="58" t="s">
        <v>45</v>
      </c>
      <c r="D15" s="35"/>
      <c r="E15" s="59" t="s">
        <v>87</v>
      </c>
      <c r="F15" s="256">
        <v>1210</v>
      </c>
      <c r="G15" s="40">
        <v>1113</v>
      </c>
      <c r="H15" s="41">
        <f t="shared" si="1"/>
        <v>600</v>
      </c>
      <c r="I15" s="42" t="s">
        <v>330</v>
      </c>
      <c r="J15" s="43" t="s">
        <v>445</v>
      </c>
      <c r="K15" s="290"/>
      <c r="L15" s="10" t="b">
        <v>0</v>
      </c>
      <c r="M15" s="31">
        <f>IF(L15=TRUE,COUNTIF(L$3:L15,TRUE),0)</f>
        <v>0</v>
      </c>
      <c r="N15" s="31" t="str">
        <f t="shared" si="0"/>
        <v/>
      </c>
    </row>
    <row r="16" spans="1:16" ht="12.75" customHeight="1">
      <c r="C16" s="60" t="s">
        <v>89</v>
      </c>
      <c r="D16" s="35"/>
      <c r="E16" s="50" t="s">
        <v>90</v>
      </c>
      <c r="F16" s="257">
        <v>9900</v>
      </c>
      <c r="G16" s="40">
        <v>1115</v>
      </c>
      <c r="H16" s="41">
        <f t="shared" si="1"/>
        <v>4950</v>
      </c>
      <c r="I16" s="42" t="s">
        <v>331</v>
      </c>
      <c r="J16" s="43" t="s">
        <v>446</v>
      </c>
      <c r="K16" s="290"/>
      <c r="L16" s="10" t="b">
        <v>0</v>
      </c>
      <c r="M16" s="31">
        <f>IF(L16=TRUE,COUNTIF(L$3:L16,TRUE),0)</f>
        <v>0</v>
      </c>
      <c r="N16" s="31" t="str">
        <f t="shared" si="0"/>
        <v/>
      </c>
    </row>
    <row r="17" spans="3:20" ht="12.75" customHeight="1">
      <c r="C17" s="45"/>
      <c r="D17" s="35"/>
      <c r="E17" s="61" t="s">
        <v>535</v>
      </c>
      <c r="F17" s="262">
        <v>8030</v>
      </c>
      <c r="G17" s="62">
        <v>1121</v>
      </c>
      <c r="H17" s="41">
        <f t="shared" si="1"/>
        <v>4010</v>
      </c>
      <c r="I17" s="64">
        <v>3121</v>
      </c>
      <c r="J17" s="43" t="s">
        <v>446</v>
      </c>
      <c r="K17" s="290"/>
      <c r="L17" s="10" t="b">
        <v>0</v>
      </c>
      <c r="M17" s="31">
        <f>IF(L17=TRUE,COUNTIF(L$3:L17,TRUE),0)</f>
        <v>0</v>
      </c>
      <c r="N17" s="31" t="str">
        <f t="shared" ref="N17" si="2">IF(M17&gt;=1,E17,"")</f>
        <v/>
      </c>
    </row>
    <row r="18" spans="3:20" ht="12.75" customHeight="1" thickBot="1">
      <c r="C18" s="47" t="s">
        <v>91</v>
      </c>
      <c r="E18" s="61" t="s">
        <v>92</v>
      </c>
      <c r="F18" s="262">
        <v>4840</v>
      </c>
      <c r="G18" s="299">
        <v>1116</v>
      </c>
      <c r="H18" s="41">
        <f t="shared" si="1"/>
        <v>2420</v>
      </c>
      <c r="I18" s="42" t="s">
        <v>332</v>
      </c>
      <c r="J18" s="43" t="s">
        <v>447</v>
      </c>
      <c r="K18" s="290"/>
      <c r="L18" s="10" t="b">
        <v>0</v>
      </c>
      <c r="M18" s="31">
        <f>IF(L18=TRUE,COUNTIF(L$3:L18,TRUE),0)</f>
        <v>0</v>
      </c>
      <c r="N18" s="31" t="str">
        <f t="shared" si="0"/>
        <v/>
      </c>
    </row>
    <row r="19" spans="3:20" ht="12.75" customHeight="1" thickBot="1">
      <c r="C19" s="34" t="s">
        <v>49</v>
      </c>
      <c r="D19" s="35"/>
      <c r="E19" s="65" t="s">
        <v>50</v>
      </c>
      <c r="F19" s="263"/>
      <c r="G19" s="300"/>
      <c r="H19" s="276"/>
      <c r="I19" s="276"/>
      <c r="J19" s="291"/>
      <c r="K19" s="289"/>
      <c r="L19" s="10"/>
      <c r="M19" s="31"/>
      <c r="N19" s="31" t="str">
        <f t="shared" si="0"/>
        <v/>
      </c>
    </row>
    <row r="20" spans="3:20">
      <c r="C20" s="60" t="s">
        <v>95</v>
      </c>
      <c r="D20" s="35"/>
      <c r="E20" s="59" t="s">
        <v>96</v>
      </c>
      <c r="F20" s="264">
        <v>6600</v>
      </c>
      <c r="G20" s="40" t="s">
        <v>261</v>
      </c>
      <c r="H20" s="41">
        <f t="shared" si="1"/>
        <v>3300</v>
      </c>
      <c r="I20" s="42" t="s">
        <v>333</v>
      </c>
      <c r="J20" s="43" t="s">
        <v>448</v>
      </c>
      <c r="K20" s="290"/>
      <c r="L20" s="10" t="b">
        <v>0</v>
      </c>
      <c r="M20" s="31">
        <f>IF(L20=TRUE,COUNTIF(L$3:L20,TRUE),0)</f>
        <v>0</v>
      </c>
      <c r="N20" s="31" t="str">
        <f t="shared" si="0"/>
        <v/>
      </c>
    </row>
    <row r="21" spans="3:20" ht="13.8" thickBot="1">
      <c r="C21" s="47" t="s">
        <v>98</v>
      </c>
      <c r="E21" s="50" t="s">
        <v>99</v>
      </c>
      <c r="F21" s="265">
        <v>5610</v>
      </c>
      <c r="G21" s="40" t="s">
        <v>262</v>
      </c>
      <c r="H21" s="41">
        <f t="shared" si="1"/>
        <v>2800</v>
      </c>
      <c r="I21" s="42" t="s">
        <v>334</v>
      </c>
      <c r="J21" s="43" t="s">
        <v>448</v>
      </c>
      <c r="K21" s="290"/>
      <c r="L21" s="10" t="b">
        <v>0</v>
      </c>
      <c r="M21" s="31">
        <f>IF(L21=TRUE,COUNTIF(L$3:L21,TRUE),0)</f>
        <v>0</v>
      </c>
      <c r="N21" s="31" t="str">
        <f t="shared" si="0"/>
        <v/>
      </c>
    </row>
    <row r="22" spans="3:20" ht="12.75" customHeight="1" thickBot="1">
      <c r="C22" s="34" t="s">
        <v>54</v>
      </c>
      <c r="D22" s="35"/>
      <c r="E22" s="50" t="s">
        <v>101</v>
      </c>
      <c r="F22" s="265">
        <v>3410</v>
      </c>
      <c r="G22" s="40" t="s">
        <v>263</v>
      </c>
      <c r="H22" s="41">
        <f t="shared" si="1"/>
        <v>1700</v>
      </c>
      <c r="I22" s="42" t="s">
        <v>335</v>
      </c>
      <c r="J22" s="43" t="s">
        <v>449</v>
      </c>
      <c r="K22" s="290"/>
      <c r="L22" s="10" t="b">
        <v>0</v>
      </c>
      <c r="M22" s="31">
        <f>IF(L22=TRUE,COUNTIF(L$3:L22,TRUE),0)</f>
        <v>0</v>
      </c>
      <c r="N22" s="31" t="str">
        <f t="shared" si="0"/>
        <v/>
      </c>
    </row>
    <row r="23" spans="3:20" ht="12.75" customHeight="1" thickBot="1">
      <c r="C23" s="60" t="s">
        <v>103</v>
      </c>
      <c r="D23" s="35"/>
      <c r="E23" s="66" t="s">
        <v>104</v>
      </c>
      <c r="F23" s="266">
        <v>3630</v>
      </c>
      <c r="G23" s="299" t="s">
        <v>264</v>
      </c>
      <c r="H23" s="41">
        <f t="shared" si="1"/>
        <v>1810</v>
      </c>
      <c r="I23" s="42" t="s">
        <v>336</v>
      </c>
      <c r="J23" s="43" t="s">
        <v>450</v>
      </c>
      <c r="K23" s="290"/>
      <c r="L23" s="10" t="b">
        <v>0</v>
      </c>
      <c r="M23" s="31">
        <f>IF(L23=TRUE,COUNTIF(L$3:L23,TRUE),0)</f>
        <v>0</v>
      </c>
      <c r="N23" s="31" t="str">
        <f t="shared" si="0"/>
        <v/>
      </c>
      <c r="P23" s="571">
        <f>COUNTA(N3:N184)-COUNTBLANK(N3:N184)</f>
        <v>0</v>
      </c>
      <c r="Q23" s="571"/>
      <c r="R23" s="571"/>
      <c r="S23" s="571"/>
      <c r="T23" s="571"/>
    </row>
    <row r="24" spans="3:20" ht="15.75" customHeight="1" thickBot="1">
      <c r="C24" s="38" t="s">
        <v>105</v>
      </c>
      <c r="D24" s="35"/>
      <c r="E24" s="65" t="s">
        <v>58</v>
      </c>
      <c r="F24" s="267"/>
      <c r="G24" s="300"/>
      <c r="H24" s="276"/>
      <c r="I24" s="276"/>
      <c r="J24" s="291"/>
      <c r="K24" s="289"/>
      <c r="L24" s="10"/>
      <c r="M24" s="31"/>
      <c r="N24" s="31" t="str">
        <f t="shared" si="0"/>
        <v/>
      </c>
      <c r="P24" s="571"/>
      <c r="Q24" s="571"/>
      <c r="R24" s="571"/>
      <c r="S24" s="571"/>
      <c r="T24" s="571"/>
    </row>
    <row r="25" spans="3:20" ht="12.75" customHeight="1" thickBot="1">
      <c r="C25" s="38" t="s">
        <v>107</v>
      </c>
      <c r="E25" s="67" t="s">
        <v>108</v>
      </c>
      <c r="F25" s="41">
        <v>3850</v>
      </c>
      <c r="G25" s="40" t="s">
        <v>265</v>
      </c>
      <c r="H25" s="41">
        <f t="shared" si="1"/>
        <v>1920</v>
      </c>
      <c r="I25" s="42" t="s">
        <v>337</v>
      </c>
      <c r="J25" s="43" t="s">
        <v>451</v>
      </c>
      <c r="K25" s="290"/>
      <c r="L25" s="10" t="b">
        <v>0</v>
      </c>
      <c r="M25" s="31">
        <f>IF(L25=TRUE,COUNTIF(L$3:L25,TRUE),0)</f>
        <v>0</v>
      </c>
      <c r="N25" s="31" t="str">
        <f t="shared" si="0"/>
        <v/>
      </c>
      <c r="P25" s="571"/>
      <c r="Q25" s="571"/>
      <c r="R25" s="571"/>
      <c r="S25" s="571"/>
      <c r="T25" s="571"/>
    </row>
    <row r="26" spans="3:20" ht="13.8" thickBot="1">
      <c r="C26" s="34" t="s">
        <v>57</v>
      </c>
      <c r="D26" s="68"/>
      <c r="E26" s="57" t="s">
        <v>61</v>
      </c>
      <c r="F26" s="255"/>
      <c r="G26" s="300"/>
      <c r="H26" s="276"/>
      <c r="I26" s="276"/>
      <c r="J26" s="291"/>
      <c r="K26" s="289"/>
      <c r="L26" s="10"/>
      <c r="M26" s="31"/>
      <c r="N26" s="31" t="str">
        <f t="shared" si="0"/>
        <v/>
      </c>
    </row>
    <row r="27" spans="3:20" ht="13.8" thickBot="1">
      <c r="C27" s="45" t="s">
        <v>109</v>
      </c>
      <c r="E27" s="69" t="s">
        <v>112</v>
      </c>
      <c r="F27" s="269">
        <v>1760</v>
      </c>
      <c r="G27" s="40" t="s">
        <v>266</v>
      </c>
      <c r="H27" s="41">
        <f t="shared" si="1"/>
        <v>880</v>
      </c>
      <c r="I27" s="42" t="s">
        <v>338</v>
      </c>
      <c r="J27" s="43" t="s">
        <v>452</v>
      </c>
      <c r="K27" s="290"/>
      <c r="L27" s="10" t="b">
        <v>0</v>
      </c>
      <c r="M27" s="31">
        <f>IF(L27=TRUE,COUNTIF(L$3:L27,TRUE),0)</f>
        <v>0</v>
      </c>
      <c r="N27" s="31" t="str">
        <f t="shared" si="0"/>
        <v/>
      </c>
    </row>
    <row r="28" spans="3:20" ht="13.8" thickBot="1">
      <c r="C28" s="34" t="s">
        <v>60</v>
      </c>
      <c r="D28" s="35"/>
      <c r="E28" s="50" t="s">
        <v>115</v>
      </c>
      <c r="F28" s="92">
        <v>440</v>
      </c>
      <c r="G28" s="40" t="s">
        <v>267</v>
      </c>
      <c r="H28" s="41">
        <f t="shared" si="1"/>
        <v>220</v>
      </c>
      <c r="I28" s="42" t="s">
        <v>339</v>
      </c>
      <c r="J28" s="43" t="s">
        <v>453</v>
      </c>
      <c r="K28" s="290"/>
      <c r="L28" s="10" t="b">
        <v>0</v>
      </c>
      <c r="M28" s="31">
        <f>IF(L28=TRUE,COUNTIF(L$3:L28,TRUE),0)</f>
        <v>0</v>
      </c>
      <c r="N28" s="31" t="str">
        <f t="shared" si="0"/>
        <v/>
      </c>
    </row>
    <row r="29" spans="3:20">
      <c r="C29" s="60" t="s">
        <v>111</v>
      </c>
      <c r="D29" s="35"/>
      <c r="E29" s="70" t="s">
        <v>117</v>
      </c>
      <c r="F29" s="92">
        <v>1540</v>
      </c>
      <c r="G29" s="40" t="s">
        <v>268</v>
      </c>
      <c r="H29" s="41">
        <f t="shared" si="1"/>
        <v>770</v>
      </c>
      <c r="I29" s="42" t="s">
        <v>340</v>
      </c>
      <c r="J29" s="43" t="s">
        <v>452</v>
      </c>
      <c r="K29" s="290"/>
      <c r="L29" s="10" t="b">
        <v>0</v>
      </c>
      <c r="M29" s="31">
        <f>IF(L29=TRUE,COUNTIF(L$3:L29,TRUE),0)</f>
        <v>0</v>
      </c>
      <c r="N29" s="31" t="str">
        <f t="shared" si="0"/>
        <v/>
      </c>
    </row>
    <row r="30" spans="3:20" ht="12.75" customHeight="1">
      <c r="C30" s="38" t="s">
        <v>114</v>
      </c>
      <c r="D30" s="35"/>
      <c r="E30" s="50" t="s">
        <v>118</v>
      </c>
      <c r="F30" s="92">
        <v>340</v>
      </c>
      <c r="G30" s="40" t="s">
        <v>269</v>
      </c>
      <c r="H30" s="41">
        <f t="shared" si="1"/>
        <v>170</v>
      </c>
      <c r="I30" s="42" t="s">
        <v>341</v>
      </c>
      <c r="J30" s="43" t="s">
        <v>453</v>
      </c>
      <c r="K30" s="290"/>
      <c r="L30" s="10" t="b">
        <v>0</v>
      </c>
      <c r="M30" s="31">
        <f>IF(L30=TRUE,COUNTIF(L$3:L30,TRUE),0)</f>
        <v>0</v>
      </c>
      <c r="N30" s="31" t="str">
        <f t="shared" si="0"/>
        <v/>
      </c>
    </row>
    <row r="31" spans="3:20" ht="12.75" customHeight="1" thickBot="1">
      <c r="C31" s="47" t="s">
        <v>116</v>
      </c>
      <c r="E31" s="70" t="s">
        <v>120</v>
      </c>
      <c r="F31" s="257">
        <v>1430</v>
      </c>
      <c r="G31" s="40" t="s">
        <v>270</v>
      </c>
      <c r="H31" s="41">
        <f t="shared" si="1"/>
        <v>710</v>
      </c>
      <c r="I31" s="42" t="s">
        <v>342</v>
      </c>
      <c r="J31" s="43" t="s">
        <v>452</v>
      </c>
      <c r="K31" s="290"/>
      <c r="L31" s="10" t="b">
        <v>0</v>
      </c>
      <c r="M31" s="31">
        <f>IF(L31=TRUE,COUNTIF(L$3:L31,TRUE),0)</f>
        <v>0</v>
      </c>
      <c r="N31" s="31" t="str">
        <f t="shared" si="0"/>
        <v/>
      </c>
    </row>
    <row r="32" spans="3:20" ht="12" customHeight="1" thickBot="1">
      <c r="C32" s="34" t="s">
        <v>64</v>
      </c>
      <c r="D32" s="35"/>
      <c r="E32" s="66" t="s">
        <v>122</v>
      </c>
      <c r="F32" s="266">
        <v>440</v>
      </c>
      <c r="G32" s="299" t="s">
        <v>271</v>
      </c>
      <c r="H32" s="41">
        <f t="shared" si="1"/>
        <v>220</v>
      </c>
      <c r="I32" s="42" t="s">
        <v>343</v>
      </c>
      <c r="J32" s="43" t="s">
        <v>453</v>
      </c>
      <c r="K32" s="290"/>
      <c r="L32" s="10" t="b">
        <v>0</v>
      </c>
      <c r="M32" s="31">
        <f>IF(L32=TRUE,COUNTIF(L$3:L32,TRUE),0)</f>
        <v>0</v>
      </c>
      <c r="N32" s="31" t="str">
        <f t="shared" si="0"/>
        <v/>
      </c>
    </row>
    <row r="33" spans="3:14" ht="12" customHeight="1" thickBot="1">
      <c r="C33" s="60" t="s">
        <v>119</v>
      </c>
      <c r="D33" s="35"/>
      <c r="E33" s="36" t="s">
        <v>65</v>
      </c>
      <c r="F33" s="261"/>
      <c r="G33" s="300"/>
      <c r="H33" s="276"/>
      <c r="I33" s="276"/>
      <c r="J33" s="291"/>
      <c r="K33" s="289"/>
      <c r="L33" s="10"/>
      <c r="M33" s="31"/>
      <c r="N33" s="31" t="str">
        <f t="shared" ref="N33:N61" si="3">IF(M33&gt;=1,E33,"")</f>
        <v/>
      </c>
    </row>
    <row r="34" spans="3:14" ht="12.75" customHeight="1">
      <c r="C34" s="38" t="s">
        <v>121</v>
      </c>
      <c r="D34" s="35"/>
      <c r="E34" s="39" t="s">
        <v>125</v>
      </c>
      <c r="F34" s="269">
        <v>8580</v>
      </c>
      <c r="G34" s="40" t="s">
        <v>272</v>
      </c>
      <c r="H34" s="41">
        <f t="shared" si="1"/>
        <v>4290</v>
      </c>
      <c r="I34" s="42" t="s">
        <v>344</v>
      </c>
      <c r="J34" s="43" t="s">
        <v>459</v>
      </c>
      <c r="K34" s="290"/>
      <c r="L34" s="10" t="b">
        <v>0</v>
      </c>
      <c r="M34" s="31">
        <f>IF(L34=TRUE,COUNTIF(L$3:L34,TRUE),0)</f>
        <v>0</v>
      </c>
      <c r="N34" s="31" t="str">
        <f t="shared" si="3"/>
        <v/>
      </c>
    </row>
    <row r="35" spans="3:14" ht="12.75" customHeight="1">
      <c r="C35" s="47" t="s">
        <v>123</v>
      </c>
      <c r="D35" s="35"/>
      <c r="E35" s="71" t="s">
        <v>127</v>
      </c>
      <c r="F35" s="92">
        <v>770</v>
      </c>
      <c r="G35" s="40" t="s">
        <v>273</v>
      </c>
      <c r="H35" s="41">
        <f t="shared" si="1"/>
        <v>380</v>
      </c>
      <c r="I35" s="42" t="s">
        <v>345</v>
      </c>
      <c r="J35" s="43" t="s">
        <v>455</v>
      </c>
      <c r="K35" s="290"/>
      <c r="L35" s="10" t="b">
        <v>0</v>
      </c>
      <c r="M35" s="31">
        <f>IF(L35=TRUE,COUNTIF(L$3:L35,TRUE),0)</f>
        <v>0</v>
      </c>
      <c r="N35" s="31" t="str">
        <f t="shared" si="3"/>
        <v/>
      </c>
    </row>
    <row r="36" spans="3:14" ht="12.75" customHeight="1">
      <c r="C36" s="47" t="s">
        <v>124</v>
      </c>
      <c r="D36" s="35"/>
      <c r="E36" s="46" t="s">
        <v>129</v>
      </c>
      <c r="F36" s="92">
        <v>11110</v>
      </c>
      <c r="G36" s="40" t="s">
        <v>274</v>
      </c>
      <c r="H36" s="41">
        <f t="shared" si="1"/>
        <v>5550</v>
      </c>
      <c r="I36" s="42" t="s">
        <v>346</v>
      </c>
      <c r="J36" s="43" t="s">
        <v>454</v>
      </c>
      <c r="K36" s="290"/>
      <c r="L36" s="10" t="b">
        <v>0</v>
      </c>
      <c r="M36" s="31">
        <f>IF(L36=TRUE,COUNTIF(L$3:L36,TRUE),0)</f>
        <v>0</v>
      </c>
      <c r="N36" s="31" t="str">
        <f t="shared" si="3"/>
        <v/>
      </c>
    </row>
    <row r="37" spans="3:14" ht="12.75" customHeight="1">
      <c r="C37" s="47" t="s">
        <v>126</v>
      </c>
      <c r="E37" s="72" t="s">
        <v>131</v>
      </c>
      <c r="F37" s="270">
        <v>990</v>
      </c>
      <c r="G37" s="40" t="s">
        <v>275</v>
      </c>
      <c r="H37" s="41">
        <f t="shared" si="1"/>
        <v>490</v>
      </c>
      <c r="I37" s="42" t="s">
        <v>347</v>
      </c>
      <c r="J37" s="43" t="s">
        <v>455</v>
      </c>
      <c r="K37" s="290"/>
      <c r="L37" s="10" t="b">
        <v>0</v>
      </c>
      <c r="M37" s="31">
        <f>IF(L37=TRUE,COUNTIF(L$3:L37,TRUE),0)</f>
        <v>0</v>
      </c>
      <c r="N37" s="31" t="str">
        <f t="shared" si="3"/>
        <v/>
      </c>
    </row>
    <row r="38" spans="3:14" ht="12.75" customHeight="1">
      <c r="C38" s="52" t="s">
        <v>128</v>
      </c>
      <c r="D38" s="35"/>
      <c r="E38" s="73" t="s">
        <v>133</v>
      </c>
      <c r="F38" s="265">
        <v>11110</v>
      </c>
      <c r="G38" s="40" t="s">
        <v>276</v>
      </c>
      <c r="H38" s="41">
        <f t="shared" si="1"/>
        <v>5550</v>
      </c>
      <c r="I38" s="42" t="s">
        <v>348</v>
      </c>
      <c r="J38" s="43" t="s">
        <v>454</v>
      </c>
      <c r="K38" s="290"/>
      <c r="L38" s="10" t="b">
        <v>0</v>
      </c>
      <c r="M38" s="31">
        <f>IF(L38=TRUE,COUNTIF(L$3:L38,TRUE),0)</f>
        <v>0</v>
      </c>
      <c r="N38" s="31" t="str">
        <f t="shared" si="3"/>
        <v/>
      </c>
    </row>
    <row r="39" spans="3:14" ht="12.75" customHeight="1">
      <c r="C39" s="52" t="s">
        <v>130</v>
      </c>
      <c r="D39" s="35"/>
      <c r="E39" s="75" t="s">
        <v>135</v>
      </c>
      <c r="F39" s="265">
        <v>1760</v>
      </c>
      <c r="G39" s="40" t="s">
        <v>277</v>
      </c>
      <c r="H39" s="41">
        <f t="shared" si="1"/>
        <v>880</v>
      </c>
      <c r="I39" s="42" t="s">
        <v>349</v>
      </c>
      <c r="J39" s="43" t="s">
        <v>456</v>
      </c>
      <c r="K39" s="290"/>
      <c r="L39" s="10" t="b">
        <v>0</v>
      </c>
      <c r="M39" s="31">
        <f>IF(L39=TRUE,COUNTIF(L$3:L39,TRUE),0)</f>
        <v>0</v>
      </c>
      <c r="N39" s="31" t="str">
        <f t="shared" si="3"/>
        <v/>
      </c>
    </row>
    <row r="40" spans="3:14" ht="12.75" customHeight="1">
      <c r="C40" s="52" t="s">
        <v>132</v>
      </c>
      <c r="D40" s="35"/>
      <c r="E40" s="73" t="s">
        <v>137</v>
      </c>
      <c r="F40" s="265">
        <v>11660</v>
      </c>
      <c r="G40" s="40" t="s">
        <v>278</v>
      </c>
      <c r="H40" s="41">
        <f t="shared" si="1"/>
        <v>5830</v>
      </c>
      <c r="I40" s="42" t="s">
        <v>350</v>
      </c>
      <c r="J40" s="43" t="s">
        <v>454</v>
      </c>
      <c r="K40" s="290"/>
      <c r="L40" s="10" t="b">
        <v>0</v>
      </c>
      <c r="M40" s="31">
        <f>IF(L40=TRUE,COUNTIF(L$3:L40,TRUE),0)</f>
        <v>0</v>
      </c>
      <c r="N40" s="31" t="str">
        <f t="shared" si="3"/>
        <v/>
      </c>
    </row>
    <row r="41" spans="3:14" ht="12" customHeight="1">
      <c r="C41" s="74" t="s">
        <v>134</v>
      </c>
      <c r="D41" s="35"/>
      <c r="E41" s="75" t="s">
        <v>138</v>
      </c>
      <c r="F41" s="265">
        <v>2420</v>
      </c>
      <c r="G41" s="40" t="s">
        <v>279</v>
      </c>
      <c r="H41" s="41">
        <f t="shared" si="1"/>
        <v>1210</v>
      </c>
      <c r="I41" s="42" t="s">
        <v>351</v>
      </c>
      <c r="J41" s="43" t="s">
        <v>456</v>
      </c>
      <c r="K41" s="290"/>
      <c r="L41" s="10" t="b">
        <v>0</v>
      </c>
      <c r="M41" s="31">
        <f>IF(L41=TRUE,COUNTIF(L$3:L41,TRUE),0)</f>
        <v>0</v>
      </c>
      <c r="N41" s="31" t="str">
        <f t="shared" si="3"/>
        <v/>
      </c>
    </row>
    <row r="42" spans="3:14" ht="12.75" customHeight="1" thickBot="1">
      <c r="C42" s="54" t="s">
        <v>136</v>
      </c>
      <c r="D42" s="35"/>
      <c r="E42" s="50" t="s">
        <v>140</v>
      </c>
      <c r="F42" s="265">
        <v>9350</v>
      </c>
      <c r="G42" s="40" t="s">
        <v>280</v>
      </c>
      <c r="H42" s="41">
        <f t="shared" si="1"/>
        <v>4670</v>
      </c>
      <c r="I42" s="42" t="s">
        <v>352</v>
      </c>
      <c r="J42" s="43" t="s">
        <v>457</v>
      </c>
      <c r="K42" s="290"/>
      <c r="L42" s="10" t="b">
        <v>0</v>
      </c>
      <c r="M42" s="31">
        <f>IF(L42=TRUE,COUNTIF(L$3:L42,TRUE),0)</f>
        <v>0</v>
      </c>
      <c r="N42" s="31" t="str">
        <f t="shared" si="3"/>
        <v/>
      </c>
    </row>
    <row r="43" spans="3:14" ht="12.75" customHeight="1" thickBot="1">
      <c r="C43" s="34" t="s">
        <v>68</v>
      </c>
      <c r="E43" s="66" t="s">
        <v>142</v>
      </c>
      <c r="F43" s="266">
        <v>1540</v>
      </c>
      <c r="G43" s="299" t="s">
        <v>281</v>
      </c>
      <c r="H43" s="41">
        <f t="shared" si="1"/>
        <v>770</v>
      </c>
      <c r="I43" s="42" t="s">
        <v>353</v>
      </c>
      <c r="J43" s="43" t="s">
        <v>458</v>
      </c>
      <c r="K43" s="290"/>
      <c r="L43" s="10" t="b">
        <v>0</v>
      </c>
      <c r="M43" s="31">
        <f>IF(L43=TRUE,COUNTIF(L$3:L43,TRUE),0)</f>
        <v>0</v>
      </c>
      <c r="N43" s="31" t="str">
        <f t="shared" si="3"/>
        <v/>
      </c>
    </row>
    <row r="44" spans="3:14" ht="12.75" customHeight="1" thickBot="1">
      <c r="C44" s="33" t="s">
        <v>139</v>
      </c>
      <c r="D44" s="35"/>
      <c r="E44" s="76" t="s">
        <v>71</v>
      </c>
      <c r="F44" s="267"/>
      <c r="G44" s="300"/>
      <c r="H44" s="276"/>
      <c r="I44" s="276"/>
      <c r="J44" s="291"/>
      <c r="K44" s="289"/>
      <c r="L44" s="10"/>
      <c r="M44" s="31"/>
      <c r="N44" s="31" t="str">
        <f t="shared" si="3"/>
        <v/>
      </c>
    </row>
    <row r="45" spans="3:14" ht="12.75" customHeight="1" thickBot="1">
      <c r="C45" s="38" t="s">
        <v>141</v>
      </c>
      <c r="D45" s="35"/>
      <c r="E45" s="39" t="s">
        <v>147</v>
      </c>
      <c r="F45" s="269">
        <v>5170</v>
      </c>
      <c r="G45" s="301" t="s">
        <v>282</v>
      </c>
      <c r="H45" s="41">
        <f t="shared" si="1"/>
        <v>2580</v>
      </c>
      <c r="I45" s="42" t="s">
        <v>354</v>
      </c>
      <c r="J45" s="43" t="s">
        <v>460</v>
      </c>
      <c r="K45" s="290"/>
      <c r="L45" s="10" t="b">
        <v>0</v>
      </c>
      <c r="M45" s="31">
        <f>IF(L45=TRUE,COUNTIF(L$3:L45,TRUE),0)</f>
        <v>0</v>
      </c>
      <c r="N45" s="31" t="str">
        <f t="shared" si="3"/>
        <v/>
      </c>
    </row>
    <row r="46" spans="3:14" ht="12.75" customHeight="1" thickBot="1">
      <c r="C46" s="38" t="s">
        <v>146</v>
      </c>
      <c r="E46" s="76" t="s">
        <v>149</v>
      </c>
      <c r="F46" s="267"/>
      <c r="G46" s="300"/>
      <c r="H46" s="276"/>
      <c r="I46" s="276"/>
      <c r="J46" s="291"/>
      <c r="K46" s="289"/>
      <c r="L46" s="10"/>
      <c r="M46" s="31"/>
      <c r="N46" s="31" t="str">
        <f t="shared" si="3"/>
        <v/>
      </c>
    </row>
    <row r="47" spans="3:14" ht="13.8" thickBot="1">
      <c r="C47" s="34" t="s">
        <v>70</v>
      </c>
      <c r="D47" s="35"/>
      <c r="E47" s="77" t="s">
        <v>151</v>
      </c>
      <c r="F47" s="63">
        <v>12100</v>
      </c>
      <c r="G47" s="40" t="s">
        <v>283</v>
      </c>
      <c r="H47" s="41">
        <f t="shared" si="1"/>
        <v>6050</v>
      </c>
      <c r="I47" s="42" t="s">
        <v>355</v>
      </c>
      <c r="J47" s="43" t="s">
        <v>461</v>
      </c>
      <c r="K47" s="290"/>
      <c r="L47" s="10" t="b">
        <v>0</v>
      </c>
      <c r="M47" s="31">
        <f>IF(L47=TRUE,COUNTIF(L$3:L47,TRUE),0)</f>
        <v>0</v>
      </c>
      <c r="N47" s="31" t="str">
        <f t="shared" si="3"/>
        <v/>
      </c>
    </row>
    <row r="48" spans="3:14" ht="12.75" customHeight="1" thickBot="1">
      <c r="C48" s="47" t="s">
        <v>148</v>
      </c>
      <c r="D48" s="35"/>
      <c r="E48" s="66" t="s">
        <v>152</v>
      </c>
      <c r="F48" s="266">
        <v>9020</v>
      </c>
      <c r="G48" s="299" t="s">
        <v>284</v>
      </c>
      <c r="H48" s="41">
        <f t="shared" si="1"/>
        <v>4510</v>
      </c>
      <c r="I48" s="42" t="s">
        <v>356</v>
      </c>
      <c r="J48" s="43" t="s">
        <v>462</v>
      </c>
      <c r="K48" s="290"/>
      <c r="L48" s="10" t="b">
        <v>0</v>
      </c>
      <c r="M48" s="31">
        <f>IF(L48=TRUE,COUNTIF(L$3:L48,TRUE),0)</f>
        <v>0</v>
      </c>
      <c r="N48" s="31" t="str">
        <f t="shared" si="3"/>
        <v/>
      </c>
    </row>
    <row r="49" spans="3:14" ht="12.75" customHeight="1" thickBot="1">
      <c r="C49" s="54" t="s">
        <v>150</v>
      </c>
      <c r="D49" s="35"/>
      <c r="E49" s="36"/>
      <c r="F49" s="255"/>
      <c r="G49" s="300"/>
      <c r="H49" s="276"/>
      <c r="I49" s="276"/>
      <c r="J49" s="291"/>
      <c r="K49" s="289"/>
      <c r="L49" s="10"/>
      <c r="M49" s="31"/>
      <c r="N49" s="31" t="str">
        <f t="shared" si="3"/>
        <v/>
      </c>
    </row>
    <row r="50" spans="3:14" ht="12.75" customHeight="1" thickBot="1">
      <c r="C50" s="34" t="s">
        <v>74</v>
      </c>
      <c r="D50" s="35"/>
      <c r="E50" s="78" t="s">
        <v>155</v>
      </c>
      <c r="F50" s="271">
        <v>11000</v>
      </c>
      <c r="G50" s="301">
        <v>1228</v>
      </c>
      <c r="H50" s="41">
        <f t="shared" si="1"/>
        <v>5500</v>
      </c>
      <c r="I50" s="42" t="s">
        <v>357</v>
      </c>
      <c r="J50" s="43" t="s">
        <v>449</v>
      </c>
      <c r="K50" s="290"/>
      <c r="L50" s="10" t="b">
        <v>0</v>
      </c>
      <c r="M50" s="31">
        <f>IF(L50=TRUE,COUNTIF(L$3:L50,TRUE),0)</f>
        <v>0</v>
      </c>
      <c r="N50" s="31" t="str">
        <f t="shared" si="3"/>
        <v/>
      </c>
    </row>
    <row r="51" spans="3:14" ht="12.75" customHeight="1" thickBot="1">
      <c r="C51" s="38" t="s">
        <v>153</v>
      </c>
      <c r="D51" s="35"/>
      <c r="E51" s="79"/>
      <c r="F51" s="272"/>
      <c r="G51" s="300"/>
      <c r="H51" s="276"/>
      <c r="I51" s="276"/>
      <c r="J51" s="291"/>
      <c r="K51" s="289"/>
      <c r="L51" s="10"/>
      <c r="M51" s="31"/>
      <c r="N51" s="31" t="str">
        <f t="shared" si="3"/>
        <v/>
      </c>
    </row>
    <row r="52" spans="3:14" ht="12.75" customHeight="1" thickBot="1">
      <c r="C52" s="38" t="s">
        <v>154</v>
      </c>
      <c r="E52" s="78" t="s">
        <v>84</v>
      </c>
      <c r="F52" s="271">
        <v>4840</v>
      </c>
      <c r="G52" s="301">
        <v>1230</v>
      </c>
      <c r="H52" s="41">
        <f t="shared" si="1"/>
        <v>2420</v>
      </c>
      <c r="I52" s="42" t="s">
        <v>358</v>
      </c>
      <c r="J52" s="43" t="s">
        <v>447</v>
      </c>
      <c r="K52" s="290"/>
      <c r="L52" s="10" t="b">
        <v>0</v>
      </c>
      <c r="M52" s="31">
        <f>IF(L52=TRUE,COUNTIF(L$3:L52,TRUE),0)</f>
        <v>0</v>
      </c>
      <c r="N52" s="31" t="str">
        <f t="shared" si="3"/>
        <v/>
      </c>
    </row>
    <row r="53" spans="3:14" ht="12" customHeight="1" thickBot="1">
      <c r="C53" s="38" t="s">
        <v>157</v>
      </c>
      <c r="D53" s="35"/>
      <c r="E53" s="79"/>
      <c r="F53" s="272"/>
      <c r="G53" s="300"/>
      <c r="H53" s="276"/>
      <c r="I53" s="276"/>
      <c r="J53" s="291"/>
      <c r="K53" s="289"/>
      <c r="L53" s="10"/>
      <c r="M53" s="31"/>
      <c r="N53" s="31" t="str">
        <f t="shared" si="3"/>
        <v/>
      </c>
    </row>
    <row r="54" spans="3:14" ht="12.75" customHeight="1" thickBot="1">
      <c r="C54" s="38" t="s">
        <v>158</v>
      </c>
      <c r="D54" s="35"/>
      <c r="E54" s="78" t="s">
        <v>624</v>
      </c>
      <c r="F54" s="271">
        <v>2090</v>
      </c>
      <c r="G54" s="302">
        <v>1231</v>
      </c>
      <c r="H54" s="63">
        <f t="shared" ref="H54" si="4">ROUNDDOWN(F54/2,-1)</f>
        <v>1040</v>
      </c>
      <c r="I54" s="64">
        <v>3231</v>
      </c>
      <c r="J54" s="43" t="s">
        <v>625</v>
      </c>
      <c r="K54" s="290"/>
      <c r="L54" s="10" t="b">
        <v>0</v>
      </c>
      <c r="M54" s="31">
        <f>IF(L54=TRUE,COUNTIF(L$3:L54,TRUE),0)</f>
        <v>0</v>
      </c>
      <c r="N54" s="31" t="str">
        <f t="shared" si="3"/>
        <v/>
      </c>
    </row>
    <row r="55" spans="3:14" ht="12.75" customHeight="1" thickBot="1">
      <c r="C55" s="38" t="s">
        <v>159</v>
      </c>
      <c r="D55" s="35"/>
      <c r="E55" s="79"/>
      <c r="F55" s="272"/>
      <c r="G55" s="300"/>
      <c r="H55" s="276"/>
      <c r="I55" s="276"/>
      <c r="J55" s="291"/>
      <c r="K55" s="289"/>
      <c r="L55" s="10"/>
      <c r="M55" s="31"/>
      <c r="N55" s="31" t="str">
        <f t="shared" ref="N55:N56" si="5">IF(M55&gt;=1,E55,"")</f>
        <v/>
      </c>
    </row>
    <row r="56" spans="3:14" ht="12.75" customHeight="1" thickBot="1">
      <c r="C56" s="38" t="s">
        <v>160</v>
      </c>
      <c r="E56" s="78" t="s">
        <v>641</v>
      </c>
      <c r="F56" s="271">
        <v>4950</v>
      </c>
      <c r="G56" s="302">
        <v>1232</v>
      </c>
      <c r="H56" s="63">
        <f t="shared" ref="H56" si="6">ROUNDDOWN(F56/2,-1)</f>
        <v>2470</v>
      </c>
      <c r="I56" s="64">
        <v>3232</v>
      </c>
      <c r="J56" s="43" t="s">
        <v>640</v>
      </c>
      <c r="K56" s="290"/>
      <c r="L56" s="10" t="b">
        <v>0</v>
      </c>
      <c r="M56" s="31">
        <f>IF(L56=TRUE,COUNTIF(L$3:L56,TRUE),0)</f>
        <v>0</v>
      </c>
      <c r="N56" s="31" t="str">
        <f t="shared" si="5"/>
        <v/>
      </c>
    </row>
    <row r="57" spans="3:14" ht="12.75" customHeight="1" thickBot="1">
      <c r="C57" s="47" t="s">
        <v>161</v>
      </c>
      <c r="D57" s="35"/>
      <c r="E57" s="80" t="s">
        <v>89</v>
      </c>
      <c r="F57" s="273"/>
      <c r="G57" s="300"/>
      <c r="H57" s="276"/>
      <c r="I57" s="276"/>
      <c r="J57" s="291"/>
      <c r="K57" s="289"/>
      <c r="L57" s="10"/>
      <c r="M57" s="31">
        <f>IF(L57=TRUE,COUNTIF(L$3:L57,TRUE),0)</f>
        <v>0</v>
      </c>
      <c r="N57" s="31" t="str">
        <f t="shared" si="3"/>
        <v/>
      </c>
    </row>
    <row r="58" spans="3:14" ht="12.75" customHeight="1">
      <c r="C58" s="47"/>
      <c r="D58" s="35"/>
      <c r="E58" s="39" t="s">
        <v>536</v>
      </c>
      <c r="F58" s="269">
        <v>7810</v>
      </c>
      <c r="G58" s="40">
        <v>1301</v>
      </c>
      <c r="H58" s="41">
        <f t="shared" si="1"/>
        <v>3900</v>
      </c>
      <c r="I58" s="42" t="s">
        <v>359</v>
      </c>
      <c r="J58" s="43" t="s">
        <v>463</v>
      </c>
      <c r="K58" s="290"/>
      <c r="L58" s="10" t="b">
        <v>0</v>
      </c>
      <c r="M58" s="31">
        <f>IF(L58=TRUE,COUNTIF(L$3:L58,TRUE),0)</f>
        <v>0</v>
      </c>
      <c r="N58" s="31" t="str">
        <f t="shared" si="3"/>
        <v/>
      </c>
    </row>
    <row r="59" spans="3:14" ht="12" customHeight="1" thickBot="1">
      <c r="C59" s="47" t="s">
        <v>162</v>
      </c>
      <c r="D59" s="35"/>
      <c r="E59" s="71" t="s">
        <v>537</v>
      </c>
      <c r="F59" s="63">
        <v>5390</v>
      </c>
      <c r="G59" s="40">
        <v>1302</v>
      </c>
      <c r="H59" s="41">
        <f t="shared" si="1"/>
        <v>2690</v>
      </c>
      <c r="I59" s="42" t="s">
        <v>360</v>
      </c>
      <c r="J59" s="43" t="s">
        <v>463</v>
      </c>
      <c r="K59" s="290"/>
      <c r="L59" s="10" t="b">
        <v>0</v>
      </c>
      <c r="M59" s="31">
        <f>IF(L59=TRUE,COUNTIF(L$3:L59,TRUE),0)</f>
        <v>0</v>
      </c>
      <c r="N59" s="31" t="str">
        <f t="shared" si="3"/>
        <v/>
      </c>
    </row>
    <row r="60" spans="3:14" ht="12.75" customHeight="1" thickBot="1">
      <c r="C60" s="34" t="s">
        <v>78</v>
      </c>
      <c r="D60" s="35"/>
      <c r="E60" s="71" t="s">
        <v>538</v>
      </c>
      <c r="F60" s="63">
        <v>6820</v>
      </c>
      <c r="G60" s="62">
        <v>1311</v>
      </c>
      <c r="H60" s="41">
        <f t="shared" si="1"/>
        <v>3410</v>
      </c>
      <c r="I60" s="64">
        <v>3311</v>
      </c>
      <c r="J60" s="43" t="s">
        <v>463</v>
      </c>
      <c r="K60" s="290"/>
      <c r="L60" s="10" t="b">
        <v>0</v>
      </c>
      <c r="M60" s="31">
        <f>IF(L60=TRUE,COUNTIF(L$3:L60,TRUE),0)</f>
        <v>0</v>
      </c>
      <c r="N60" s="31" t="str">
        <f t="shared" ref="N60" si="7">IF(M60&gt;=1,E60,"")</f>
        <v/>
      </c>
    </row>
    <row r="61" spans="3:14" ht="12.75" customHeight="1" thickBot="1">
      <c r="C61" s="81" t="s">
        <v>165</v>
      </c>
      <c r="E61" s="46" t="s">
        <v>163</v>
      </c>
      <c r="F61" s="92">
        <v>12980</v>
      </c>
      <c r="G61" s="40">
        <v>1303</v>
      </c>
      <c r="H61" s="41">
        <f t="shared" si="1"/>
        <v>6490</v>
      </c>
      <c r="I61" s="42" t="s">
        <v>361</v>
      </c>
      <c r="J61" s="43" t="s">
        <v>464</v>
      </c>
      <c r="K61" s="290"/>
      <c r="L61" s="10" t="b">
        <v>0</v>
      </c>
      <c r="M61" s="31">
        <f>IF(L61=TRUE,COUNTIF(L$3:L61,TRUE),0)</f>
        <v>0</v>
      </c>
      <c r="N61" s="31" t="str">
        <f t="shared" si="3"/>
        <v/>
      </c>
    </row>
    <row r="62" spans="3:14" ht="12" customHeight="1" thickBot="1">
      <c r="C62" s="34" t="s">
        <v>167</v>
      </c>
      <c r="D62" s="35"/>
      <c r="E62" s="72" t="s">
        <v>164</v>
      </c>
      <c r="F62" s="270">
        <v>5280</v>
      </c>
      <c r="G62" s="40">
        <v>1304</v>
      </c>
      <c r="H62" s="41">
        <f t="shared" si="1"/>
        <v>2640</v>
      </c>
      <c r="I62" s="42" t="s">
        <v>362</v>
      </c>
      <c r="J62" s="43" t="s">
        <v>465</v>
      </c>
      <c r="K62" s="290"/>
      <c r="L62" s="10" t="b">
        <v>0</v>
      </c>
      <c r="M62" s="31">
        <f>IF(L62=TRUE,COUNTIF(L$3:L62,TRUE),0)</f>
        <v>0</v>
      </c>
      <c r="N62" s="31" t="str">
        <f t="shared" ref="N62:N91" si="8">IF(M62&gt;=1,E62,"")</f>
        <v/>
      </c>
    </row>
    <row r="63" spans="3:14" ht="12" customHeight="1" thickBot="1">
      <c r="C63" s="54" t="s">
        <v>168</v>
      </c>
      <c r="D63" s="35"/>
      <c r="E63" s="72" t="s">
        <v>166</v>
      </c>
      <c r="F63" s="270">
        <v>330</v>
      </c>
      <c r="G63" s="299">
        <v>1305</v>
      </c>
      <c r="H63" s="41">
        <f t="shared" si="1"/>
        <v>160</v>
      </c>
      <c r="I63" s="42" t="s">
        <v>363</v>
      </c>
      <c r="J63" s="43" t="s">
        <v>466</v>
      </c>
      <c r="K63" s="290"/>
      <c r="L63" s="10" t="b">
        <v>0</v>
      </c>
      <c r="M63" s="31">
        <f>IF(L63=TRUE,COUNTIF(L$3:L63,TRUE),0)</f>
        <v>0</v>
      </c>
      <c r="N63" s="31" t="str">
        <f t="shared" si="8"/>
        <v/>
      </c>
    </row>
    <row r="64" spans="3:14" ht="13.8" thickBot="1">
      <c r="D64" s="35"/>
      <c r="E64" s="65"/>
      <c r="F64" s="263"/>
      <c r="G64" s="300"/>
      <c r="H64" s="276"/>
      <c r="I64" s="276"/>
      <c r="J64" s="291"/>
      <c r="K64" s="289"/>
      <c r="L64" s="10"/>
      <c r="M64" s="31"/>
      <c r="N64" s="31" t="str">
        <f t="shared" si="8"/>
        <v/>
      </c>
    </row>
    <row r="65" spans="4:14" ht="12.75" customHeight="1">
      <c r="E65" s="39" t="s">
        <v>169</v>
      </c>
      <c r="F65" s="269">
        <v>3410</v>
      </c>
      <c r="G65" s="40">
        <v>1309</v>
      </c>
      <c r="H65" s="41">
        <f t="shared" si="1"/>
        <v>1700</v>
      </c>
      <c r="I65" s="42" t="s">
        <v>364</v>
      </c>
      <c r="J65" s="43" t="s">
        <v>467</v>
      </c>
      <c r="K65" s="290"/>
      <c r="L65" s="10" t="b">
        <v>0</v>
      </c>
      <c r="M65" s="31">
        <f>IF(L65=TRUE,COUNTIF(L$3:L65,TRUE),0)</f>
        <v>0</v>
      </c>
      <c r="N65" s="31" t="str">
        <f t="shared" si="8"/>
        <v/>
      </c>
    </row>
    <row r="66" spans="4:14" ht="12.75" customHeight="1" thickBot="1">
      <c r="D66" s="35"/>
      <c r="E66" s="82" t="s">
        <v>170</v>
      </c>
      <c r="F66" s="268">
        <v>660</v>
      </c>
      <c r="G66" s="299">
        <v>1310</v>
      </c>
      <c r="H66" s="41">
        <f t="shared" si="1"/>
        <v>330</v>
      </c>
      <c r="I66" s="42" t="s">
        <v>365</v>
      </c>
      <c r="J66" s="43" t="s">
        <v>489</v>
      </c>
      <c r="K66" s="290"/>
      <c r="L66" s="10" t="b">
        <v>0</v>
      </c>
      <c r="M66" s="31">
        <f>IF(L66=TRUE,COUNTIF(L$3:L66,TRUE),0)</f>
        <v>0</v>
      </c>
      <c r="N66" s="31" t="str">
        <f t="shared" si="8"/>
        <v/>
      </c>
    </row>
    <row r="67" spans="4:14" ht="13.8" thickBot="1">
      <c r="D67" s="35"/>
      <c r="E67" s="76"/>
      <c r="F67" s="267"/>
      <c r="G67" s="300"/>
      <c r="H67" s="276"/>
      <c r="I67" s="276"/>
      <c r="J67" s="291"/>
      <c r="K67" s="289"/>
      <c r="L67" s="10"/>
      <c r="M67" s="31"/>
      <c r="N67" s="31" t="str">
        <f t="shared" si="8"/>
        <v/>
      </c>
    </row>
    <row r="68" spans="4:14" ht="13.8" thickBot="1">
      <c r="D68" s="35"/>
      <c r="E68" s="39" t="s">
        <v>171</v>
      </c>
      <c r="F68" s="269">
        <v>660</v>
      </c>
      <c r="G68" s="301">
        <v>1401</v>
      </c>
      <c r="H68" s="41">
        <f t="shared" si="1"/>
        <v>330</v>
      </c>
      <c r="I68" s="42" t="s">
        <v>366</v>
      </c>
      <c r="J68" s="43" t="s">
        <v>468</v>
      </c>
      <c r="K68" s="290"/>
      <c r="L68" s="10" t="b">
        <v>0</v>
      </c>
      <c r="M68" s="31">
        <f>IF(L68=TRUE,COUNTIF(L$3:L68,TRUE),0)</f>
        <v>0</v>
      </c>
      <c r="N68" s="31" t="str">
        <f t="shared" si="8"/>
        <v/>
      </c>
    </row>
    <row r="69" spans="4:14" ht="13.8" thickBot="1">
      <c r="E69" s="76"/>
      <c r="F69" s="267"/>
      <c r="G69" s="300"/>
      <c r="H69" s="276"/>
      <c r="I69" s="276"/>
      <c r="J69" s="291"/>
      <c r="K69" s="289"/>
      <c r="L69" s="10"/>
      <c r="M69" s="31"/>
      <c r="N69" s="31" t="str">
        <f t="shared" si="8"/>
        <v/>
      </c>
    </row>
    <row r="70" spans="4:14" ht="12.75" customHeight="1" thickBot="1">
      <c r="D70" s="35"/>
      <c r="E70" s="46" t="s">
        <v>172</v>
      </c>
      <c r="F70" s="92">
        <v>1430</v>
      </c>
      <c r="G70" s="301">
        <v>1402</v>
      </c>
      <c r="H70" s="41">
        <f t="shared" si="1"/>
        <v>710</v>
      </c>
      <c r="I70" s="42" t="s">
        <v>367</v>
      </c>
      <c r="J70" s="43" t="s">
        <v>468</v>
      </c>
      <c r="K70" s="290"/>
      <c r="L70" s="10" t="b">
        <v>0</v>
      </c>
      <c r="M70" s="31">
        <f>IF(L70=TRUE,COUNTIF(L$3:L70,TRUE),0)</f>
        <v>0</v>
      </c>
      <c r="N70" s="31" t="str">
        <f t="shared" si="8"/>
        <v/>
      </c>
    </row>
    <row r="71" spans="4:14" ht="12.75" customHeight="1" thickBot="1">
      <c r="D71" s="35"/>
      <c r="E71" s="285" t="s">
        <v>173</v>
      </c>
      <c r="F71" s="267"/>
      <c r="G71" s="300"/>
      <c r="H71" s="276"/>
      <c r="I71" s="276"/>
      <c r="J71" s="291"/>
      <c r="K71" s="289"/>
      <c r="L71" s="10"/>
      <c r="M71" s="31"/>
      <c r="N71" s="31" t="str">
        <f t="shared" si="8"/>
        <v/>
      </c>
    </row>
    <row r="72" spans="4:14" ht="12.75" customHeight="1" thickBot="1">
      <c r="D72" s="35"/>
      <c r="E72" s="303" t="s">
        <v>174</v>
      </c>
      <c r="F72" s="274">
        <v>3630</v>
      </c>
      <c r="G72" s="301">
        <v>1502</v>
      </c>
      <c r="H72" s="41">
        <f t="shared" si="1"/>
        <v>1810</v>
      </c>
      <c r="I72" s="42" t="s">
        <v>368</v>
      </c>
      <c r="J72" s="43" t="s">
        <v>440</v>
      </c>
      <c r="K72" s="290"/>
      <c r="L72" s="10" t="b">
        <v>0</v>
      </c>
      <c r="M72" s="31">
        <f>IF(L72=TRUE,COUNTIF(L$3:L72,TRUE),0)</f>
        <v>0</v>
      </c>
      <c r="N72" s="31" t="str">
        <f t="shared" si="8"/>
        <v/>
      </c>
    </row>
    <row r="73" spans="4:14" ht="12" customHeight="1" thickBot="1">
      <c r="D73" s="35"/>
      <c r="E73" s="76" t="s">
        <v>539</v>
      </c>
      <c r="F73" s="267"/>
      <c r="G73" s="300"/>
      <c r="H73" s="276"/>
      <c r="I73" s="276"/>
      <c r="J73" s="291"/>
      <c r="K73" s="289"/>
      <c r="L73" s="10"/>
      <c r="M73" s="31"/>
      <c r="N73" s="31" t="str">
        <f t="shared" si="8"/>
        <v/>
      </c>
    </row>
    <row r="74" spans="4:14" ht="12.75" customHeight="1" thickBot="1">
      <c r="D74" s="35"/>
      <c r="E74" s="83" t="s">
        <v>175</v>
      </c>
      <c r="F74" s="275">
        <v>3190</v>
      </c>
      <c r="G74" s="301">
        <v>1503</v>
      </c>
      <c r="H74" s="41">
        <f t="shared" si="1"/>
        <v>1590</v>
      </c>
      <c r="I74" s="42" t="s">
        <v>369</v>
      </c>
      <c r="J74" s="43" t="s">
        <v>469</v>
      </c>
      <c r="K74" s="290"/>
      <c r="L74" s="10" t="b">
        <v>0</v>
      </c>
      <c r="M74" s="31">
        <f>IF(L74=TRUE,COUNTIF(L$3:L74,TRUE),0)</f>
        <v>0</v>
      </c>
      <c r="N74" s="31" t="str">
        <f t="shared" si="8"/>
        <v/>
      </c>
    </row>
    <row r="75" spans="4:14" ht="12.75" customHeight="1" thickBot="1">
      <c r="E75" s="36" t="s">
        <v>540</v>
      </c>
      <c r="F75" s="255"/>
      <c r="G75" s="300"/>
      <c r="H75" s="276"/>
      <c r="I75" s="276"/>
      <c r="J75" s="291"/>
      <c r="K75" s="289"/>
      <c r="L75" s="10"/>
      <c r="M75" s="31"/>
      <c r="N75" s="31" t="str">
        <f t="shared" si="8"/>
        <v/>
      </c>
    </row>
    <row r="76" spans="4:14" ht="12.75" customHeight="1" thickBot="1">
      <c r="D76" s="35"/>
      <c r="E76" s="84" t="s">
        <v>176</v>
      </c>
      <c r="F76" s="275">
        <v>3190</v>
      </c>
      <c r="G76" s="301">
        <v>1504</v>
      </c>
      <c r="H76" s="41">
        <f t="shared" si="1"/>
        <v>1590</v>
      </c>
      <c r="I76" s="42" t="s">
        <v>370</v>
      </c>
      <c r="J76" s="43" t="s">
        <v>469</v>
      </c>
      <c r="K76" s="290"/>
      <c r="L76" s="10" t="b">
        <v>0</v>
      </c>
      <c r="M76" s="31">
        <f>IF(L76=TRUE,COUNTIF(L$3:L76,TRUE),0)</f>
        <v>0</v>
      </c>
      <c r="N76" s="31" t="str">
        <f t="shared" si="8"/>
        <v/>
      </c>
    </row>
    <row r="77" spans="4:14" ht="12.75" customHeight="1" thickBot="1">
      <c r="D77" s="35"/>
      <c r="E77" s="76" t="s">
        <v>109</v>
      </c>
      <c r="F77" s="267"/>
      <c r="G77" s="300"/>
      <c r="H77" s="276"/>
      <c r="I77" s="276"/>
      <c r="J77" s="291"/>
      <c r="K77" s="289"/>
      <c r="L77" s="10"/>
      <c r="M77" s="31"/>
      <c r="N77" s="31" t="str">
        <f t="shared" si="8"/>
        <v/>
      </c>
    </row>
    <row r="78" spans="4:14">
      <c r="D78" s="35"/>
      <c r="E78" s="72" t="s">
        <v>177</v>
      </c>
      <c r="F78" s="270">
        <v>2970</v>
      </c>
      <c r="G78" s="40" t="s">
        <v>285</v>
      </c>
      <c r="H78" s="41">
        <f t="shared" si="1"/>
        <v>1480</v>
      </c>
      <c r="I78" s="42" t="s">
        <v>371</v>
      </c>
      <c r="J78" s="43" t="s">
        <v>470</v>
      </c>
      <c r="K78" s="290"/>
      <c r="L78" s="10" t="b">
        <v>0</v>
      </c>
      <c r="M78" s="31">
        <f>IF(L78=TRUE,COUNTIF(L$3:L78,TRUE),0)</f>
        <v>0</v>
      </c>
      <c r="N78" s="31" t="str">
        <f t="shared" si="8"/>
        <v/>
      </c>
    </row>
    <row r="79" spans="4:14">
      <c r="E79" s="72" t="s">
        <v>178</v>
      </c>
      <c r="F79" s="270">
        <v>2530</v>
      </c>
      <c r="G79" s="40" t="s">
        <v>286</v>
      </c>
      <c r="H79" s="41">
        <f t="shared" ref="H79:H82" si="9">ROUNDDOWN(F79/2,-1)</f>
        <v>1260</v>
      </c>
      <c r="I79" s="42" t="s">
        <v>372</v>
      </c>
      <c r="J79" s="43" t="s">
        <v>440</v>
      </c>
      <c r="K79" s="290"/>
      <c r="L79" s="10" t="b">
        <v>0</v>
      </c>
      <c r="M79" s="31">
        <f>IF(L79=TRUE,COUNTIF(L$3:L79,TRUE),0)</f>
        <v>0</v>
      </c>
      <c r="N79" s="31" t="str">
        <f t="shared" si="8"/>
        <v/>
      </c>
    </row>
    <row r="80" spans="4:14">
      <c r="D80" s="35"/>
      <c r="E80" s="72" t="s">
        <v>179</v>
      </c>
      <c r="F80" s="262">
        <v>550</v>
      </c>
      <c r="G80" s="40" t="s">
        <v>287</v>
      </c>
      <c r="H80" s="41">
        <f t="shared" si="9"/>
        <v>270</v>
      </c>
      <c r="I80" s="42" t="s">
        <v>373</v>
      </c>
      <c r="J80" s="43" t="s">
        <v>487</v>
      </c>
      <c r="K80" s="290"/>
      <c r="L80" s="10" t="b">
        <v>0</v>
      </c>
      <c r="M80" s="31">
        <f>IF(L80=TRUE,COUNTIF(L$3:L80,TRUE),0)</f>
        <v>0</v>
      </c>
      <c r="N80" s="31" t="str">
        <f t="shared" si="8"/>
        <v/>
      </c>
    </row>
    <row r="81" spans="4:14">
      <c r="D81" s="35"/>
      <c r="E81" s="73" t="s">
        <v>180</v>
      </c>
      <c r="F81" s="265">
        <v>2530</v>
      </c>
      <c r="G81" s="40" t="s">
        <v>288</v>
      </c>
      <c r="H81" s="41">
        <f t="shared" si="9"/>
        <v>1260</v>
      </c>
      <c r="I81" s="42" t="s">
        <v>374</v>
      </c>
      <c r="J81" s="43" t="s">
        <v>440</v>
      </c>
      <c r="K81" s="290"/>
      <c r="L81" s="10" t="b">
        <v>0</v>
      </c>
      <c r="M81" s="31">
        <f>IF(L81=TRUE,COUNTIF(L$3:L81,TRUE),0)</f>
        <v>0</v>
      </c>
      <c r="N81" s="31" t="str">
        <f t="shared" si="8"/>
        <v/>
      </c>
    </row>
    <row r="82" spans="4:14" ht="13.8" thickBot="1">
      <c r="D82" s="35"/>
      <c r="E82" s="55" t="s">
        <v>181</v>
      </c>
      <c r="F82" s="260">
        <v>2200</v>
      </c>
      <c r="G82" s="299" t="s">
        <v>289</v>
      </c>
      <c r="H82" s="41">
        <f t="shared" si="9"/>
        <v>1100</v>
      </c>
      <c r="I82" s="42" t="s">
        <v>375</v>
      </c>
      <c r="J82" s="43" t="s">
        <v>440</v>
      </c>
      <c r="K82" s="290"/>
      <c r="L82" s="10" t="b">
        <v>0</v>
      </c>
      <c r="M82" s="31">
        <f>IF(L82=TRUE,COUNTIF(L$3:L82,TRUE),0)</f>
        <v>0</v>
      </c>
      <c r="N82" s="31" t="str">
        <f t="shared" si="8"/>
        <v/>
      </c>
    </row>
    <row r="83" spans="4:14" ht="13.8" thickBot="1">
      <c r="E83" s="36" t="s">
        <v>111</v>
      </c>
      <c r="F83" s="272"/>
      <c r="G83" s="300"/>
      <c r="H83" s="276"/>
      <c r="I83" s="276"/>
      <c r="J83" s="291"/>
      <c r="K83" s="289"/>
      <c r="L83" s="10"/>
      <c r="M83" s="31"/>
      <c r="N83" s="31" t="str">
        <f t="shared" si="8"/>
        <v/>
      </c>
    </row>
    <row r="84" spans="4:14">
      <c r="D84" s="35"/>
      <c r="E84" s="59" t="s">
        <v>182</v>
      </c>
      <c r="F84" s="269">
        <v>2310</v>
      </c>
      <c r="G84" s="40" t="s">
        <v>290</v>
      </c>
      <c r="H84" s="41">
        <f t="shared" ref="H84:H90" si="10">ROUNDDOWN(F84/2,-1)</f>
        <v>1150</v>
      </c>
      <c r="I84" s="42" t="s">
        <v>376</v>
      </c>
      <c r="J84" s="43" t="s">
        <v>488</v>
      </c>
      <c r="K84" s="290"/>
      <c r="L84" s="10" t="b">
        <v>0</v>
      </c>
      <c r="M84" s="31">
        <f>IF(L84=TRUE,COUNTIF(L$3:L84,TRUE),0)</f>
        <v>0</v>
      </c>
      <c r="N84" s="31" t="str">
        <f t="shared" si="8"/>
        <v/>
      </c>
    </row>
    <row r="85" spans="4:14">
      <c r="D85" s="35"/>
      <c r="E85" s="77" t="s">
        <v>183</v>
      </c>
      <c r="F85" s="41">
        <v>1650</v>
      </c>
      <c r="G85" s="40" t="s">
        <v>291</v>
      </c>
      <c r="H85" s="41">
        <f t="shared" si="10"/>
        <v>820</v>
      </c>
      <c r="I85" s="42" t="s">
        <v>377</v>
      </c>
      <c r="J85" s="43" t="s">
        <v>471</v>
      </c>
      <c r="K85" s="290"/>
      <c r="L85" s="10" t="b">
        <v>0</v>
      </c>
      <c r="M85" s="31">
        <f>IF(L85=TRUE,COUNTIF(L$3:L85,TRUE),0)</f>
        <v>0</v>
      </c>
      <c r="N85" s="31" t="str">
        <f t="shared" si="8"/>
        <v/>
      </c>
    </row>
    <row r="86" spans="4:14">
      <c r="D86" s="35"/>
      <c r="E86" s="50" t="s">
        <v>184</v>
      </c>
      <c r="F86" s="92">
        <v>3410</v>
      </c>
      <c r="G86" s="40" t="s">
        <v>292</v>
      </c>
      <c r="H86" s="41">
        <f t="shared" si="10"/>
        <v>1700</v>
      </c>
      <c r="I86" s="42" t="s">
        <v>378</v>
      </c>
      <c r="J86" s="43" t="s">
        <v>488</v>
      </c>
      <c r="K86" s="290"/>
      <c r="L86" s="10" t="b">
        <v>0</v>
      </c>
      <c r="M86" s="31">
        <f>IF(L86=TRUE,COUNTIF(L$3:L86,TRUE),0)</f>
        <v>0</v>
      </c>
      <c r="N86" s="31" t="str">
        <f t="shared" si="8"/>
        <v/>
      </c>
    </row>
    <row r="87" spans="4:14">
      <c r="E87" s="50" t="s">
        <v>185</v>
      </c>
      <c r="F87" s="257">
        <v>2420</v>
      </c>
      <c r="G87" s="40" t="s">
        <v>293</v>
      </c>
      <c r="H87" s="41">
        <f t="shared" si="10"/>
        <v>1210</v>
      </c>
      <c r="I87" s="42" t="s">
        <v>379</v>
      </c>
      <c r="J87" s="43" t="s">
        <v>488</v>
      </c>
      <c r="K87" s="290"/>
      <c r="L87" s="10" t="b">
        <v>0</v>
      </c>
      <c r="M87" s="31">
        <f>IF(L87=TRUE,COUNTIF(L$3:L87,TRUE),0)</f>
        <v>0</v>
      </c>
      <c r="N87" s="31" t="str">
        <f t="shared" si="8"/>
        <v/>
      </c>
    </row>
    <row r="88" spans="4:14">
      <c r="D88" s="35"/>
      <c r="E88" s="61" t="s">
        <v>186</v>
      </c>
      <c r="F88" s="262">
        <v>12210</v>
      </c>
      <c r="G88" s="40" t="s">
        <v>294</v>
      </c>
      <c r="H88" s="41">
        <f t="shared" si="10"/>
        <v>6100</v>
      </c>
      <c r="I88" s="42" t="s">
        <v>380</v>
      </c>
      <c r="J88" s="43" t="s">
        <v>440</v>
      </c>
      <c r="K88" s="290"/>
      <c r="L88" s="10" t="b">
        <v>0</v>
      </c>
      <c r="M88" s="31">
        <f>IF(L88=TRUE,COUNTIF(L$3:L88,TRUE),0)</f>
        <v>0</v>
      </c>
      <c r="N88" s="31" t="str">
        <f t="shared" si="8"/>
        <v/>
      </c>
    </row>
    <row r="89" spans="4:14">
      <c r="D89" s="35"/>
      <c r="E89" s="73" t="s">
        <v>187</v>
      </c>
      <c r="F89" s="265">
        <v>2750</v>
      </c>
      <c r="G89" s="40" t="s">
        <v>295</v>
      </c>
      <c r="H89" s="41">
        <f t="shared" si="10"/>
        <v>1370</v>
      </c>
      <c r="I89" s="42" t="s">
        <v>381</v>
      </c>
      <c r="J89" s="43" t="s">
        <v>472</v>
      </c>
      <c r="K89" s="290"/>
      <c r="L89" s="10" t="b">
        <v>0</v>
      </c>
      <c r="M89" s="31">
        <f>IF(L89=TRUE,COUNTIF(L$3:L89,TRUE),0)</f>
        <v>0</v>
      </c>
      <c r="N89" s="31" t="str">
        <f t="shared" si="8"/>
        <v/>
      </c>
    </row>
    <row r="90" spans="4:14" ht="13.8" thickBot="1">
      <c r="D90" s="35"/>
      <c r="E90" s="85" t="s">
        <v>188</v>
      </c>
      <c r="F90" s="260">
        <v>20350</v>
      </c>
      <c r="G90" s="299" t="s">
        <v>296</v>
      </c>
      <c r="H90" s="41">
        <f t="shared" si="10"/>
        <v>10170</v>
      </c>
      <c r="I90" s="42" t="s">
        <v>382</v>
      </c>
      <c r="J90" s="43" t="s">
        <v>473</v>
      </c>
      <c r="K90" s="290"/>
      <c r="L90" s="10" t="b">
        <v>0</v>
      </c>
      <c r="M90" s="31">
        <f>IF(L90=TRUE,COUNTIF(L$3:L90,TRUE),0)</f>
        <v>0</v>
      </c>
      <c r="N90" s="31" t="str">
        <f t="shared" si="8"/>
        <v/>
      </c>
    </row>
    <row r="91" spans="4:14" ht="13.8" thickBot="1">
      <c r="D91" s="35"/>
      <c r="E91" s="285"/>
      <c r="F91" s="276"/>
      <c r="G91" s="300"/>
      <c r="H91" s="276"/>
      <c r="I91" s="276"/>
      <c r="J91" s="291"/>
      <c r="K91" s="289"/>
      <c r="L91" s="10"/>
      <c r="M91" s="31">
        <f>IF(L91=TRUE,COUNTIF(L$3:L91,TRUE),0)</f>
        <v>0</v>
      </c>
      <c r="N91" s="31" t="str">
        <f t="shared" si="8"/>
        <v/>
      </c>
    </row>
    <row r="92" spans="4:14" ht="13.8" thickBot="1">
      <c r="E92" s="77" t="s">
        <v>114</v>
      </c>
      <c r="F92" s="63">
        <v>2750</v>
      </c>
      <c r="G92" s="301">
        <v>1709</v>
      </c>
      <c r="H92" s="41">
        <f t="shared" ref="H92" si="11">ROUNDDOWN(F92/2,-1)</f>
        <v>1370</v>
      </c>
      <c r="I92" s="42" t="s">
        <v>383</v>
      </c>
      <c r="J92" s="43" t="s">
        <v>474</v>
      </c>
      <c r="K92" s="290"/>
      <c r="L92" s="10" t="b">
        <v>0</v>
      </c>
      <c r="M92" s="31">
        <f>IF(L92=TRUE,COUNTIF(L$3:L92,TRUE),0)</f>
        <v>0</v>
      </c>
      <c r="N92" s="31" t="str">
        <f t="shared" ref="N92:N119" si="12">IF(M92&gt;=1,E92,"")</f>
        <v/>
      </c>
    </row>
    <row r="93" spans="4:14" ht="13.8" thickBot="1">
      <c r="D93" s="35"/>
      <c r="E93" s="36" t="s">
        <v>116</v>
      </c>
      <c r="F93" s="272"/>
      <c r="G93" s="298"/>
      <c r="H93" s="276"/>
      <c r="I93" s="276"/>
      <c r="J93" s="291"/>
      <c r="K93" s="289"/>
      <c r="L93" s="10"/>
      <c r="M93" s="31"/>
      <c r="N93" s="31" t="str">
        <f t="shared" si="12"/>
        <v/>
      </c>
    </row>
    <row r="94" spans="4:14">
      <c r="D94" s="35"/>
      <c r="E94" s="59" t="s">
        <v>189</v>
      </c>
      <c r="F94" s="269">
        <v>1320</v>
      </c>
      <c r="G94" s="40" t="s">
        <v>297</v>
      </c>
      <c r="H94" s="41">
        <f t="shared" ref="H94:H98" si="13">ROUNDDOWN(F94/2,-1)</f>
        <v>660</v>
      </c>
      <c r="I94" s="42" t="s">
        <v>384</v>
      </c>
      <c r="J94" s="43" t="s">
        <v>445</v>
      </c>
      <c r="K94" s="290"/>
      <c r="L94" s="10" t="b">
        <v>0</v>
      </c>
      <c r="M94" s="31">
        <f>IF(L94=TRUE,COUNTIF(L$3:L94,TRUE),0)</f>
        <v>0</v>
      </c>
      <c r="N94" s="31" t="str">
        <f t="shared" si="12"/>
        <v/>
      </c>
    </row>
    <row r="95" spans="4:14">
      <c r="D95" s="35"/>
      <c r="E95" s="50" t="s">
        <v>190</v>
      </c>
      <c r="F95" s="92">
        <v>3190</v>
      </c>
      <c r="G95" s="40" t="s">
        <v>298</v>
      </c>
      <c r="H95" s="41">
        <f t="shared" si="13"/>
        <v>1590</v>
      </c>
      <c r="I95" s="42" t="s">
        <v>385</v>
      </c>
      <c r="J95" s="43" t="s">
        <v>445</v>
      </c>
      <c r="K95" s="290"/>
      <c r="L95" s="10" t="b">
        <v>0</v>
      </c>
      <c r="M95" s="31">
        <f>IF(L95=TRUE,COUNTIF(L$3:L95,TRUE),0)</f>
        <v>0</v>
      </c>
      <c r="N95" s="31" t="str">
        <f t="shared" si="12"/>
        <v/>
      </c>
    </row>
    <row r="96" spans="4:14">
      <c r="E96" s="61" t="s">
        <v>191</v>
      </c>
      <c r="F96" s="270">
        <v>990</v>
      </c>
      <c r="G96" s="40" t="s">
        <v>299</v>
      </c>
      <c r="H96" s="41">
        <f t="shared" si="13"/>
        <v>490</v>
      </c>
      <c r="I96" s="42" t="s">
        <v>386</v>
      </c>
      <c r="J96" s="43" t="s">
        <v>445</v>
      </c>
      <c r="K96" s="290"/>
      <c r="L96" s="10" t="b">
        <v>0</v>
      </c>
      <c r="M96" s="31">
        <f>IF(L96=TRUE,COUNTIF(L$3:L96,TRUE),0)</f>
        <v>0</v>
      </c>
      <c r="N96" s="31" t="str">
        <f t="shared" si="12"/>
        <v/>
      </c>
    </row>
    <row r="97" spans="4:14">
      <c r="D97" s="35"/>
      <c r="E97" s="72" t="s">
        <v>192</v>
      </c>
      <c r="F97" s="270">
        <v>3960</v>
      </c>
      <c r="G97" s="40" t="s">
        <v>300</v>
      </c>
      <c r="H97" s="41">
        <f t="shared" si="13"/>
        <v>1980</v>
      </c>
      <c r="I97" s="42" t="s">
        <v>387</v>
      </c>
      <c r="J97" s="43" t="s">
        <v>450</v>
      </c>
      <c r="K97" s="290"/>
      <c r="L97" s="10" t="b">
        <v>0</v>
      </c>
      <c r="M97" s="31">
        <f>IF(L97=TRUE,COUNTIF(L$3:L97,TRUE),0)</f>
        <v>0</v>
      </c>
      <c r="N97" s="31" t="str">
        <f t="shared" si="12"/>
        <v/>
      </c>
    </row>
    <row r="98" spans="4:14" ht="13.8" thickBot="1">
      <c r="D98" s="35"/>
      <c r="E98" s="55" t="s">
        <v>193</v>
      </c>
      <c r="F98" s="260">
        <v>1980</v>
      </c>
      <c r="G98" s="299" t="s">
        <v>301</v>
      </c>
      <c r="H98" s="41">
        <f t="shared" si="13"/>
        <v>990</v>
      </c>
      <c r="I98" s="42" t="s">
        <v>388</v>
      </c>
      <c r="J98" s="43" t="s">
        <v>475</v>
      </c>
      <c r="K98" s="290"/>
      <c r="L98" s="10" t="b">
        <v>0</v>
      </c>
      <c r="M98" s="31">
        <f>IF(L98=TRUE,COUNTIF(L$3:L98,TRUE),0)</f>
        <v>0</v>
      </c>
      <c r="N98" s="31" t="str">
        <f t="shared" si="12"/>
        <v/>
      </c>
    </row>
    <row r="99" spans="4:14" ht="13.8" thickBot="1">
      <c r="D99" s="35"/>
      <c r="E99" s="86" t="s">
        <v>119</v>
      </c>
      <c r="F99" s="277"/>
      <c r="G99" s="300"/>
      <c r="H99" s="276"/>
      <c r="I99" s="276"/>
      <c r="J99" s="291"/>
      <c r="K99" s="289"/>
      <c r="L99" s="10"/>
      <c r="M99" s="31"/>
      <c r="N99" s="31" t="str">
        <f t="shared" si="12"/>
        <v/>
      </c>
    </row>
    <row r="100" spans="4:14" ht="13.8" thickBot="1">
      <c r="E100" s="84" t="s">
        <v>194</v>
      </c>
      <c r="F100" s="275">
        <v>3740</v>
      </c>
      <c r="G100" s="301">
        <v>1801</v>
      </c>
      <c r="H100" s="280">
        <f t="shared" ref="H100" si="14">ROUNDDOWN(F100/2,-1)</f>
        <v>1870</v>
      </c>
      <c r="I100" s="42" t="s">
        <v>389</v>
      </c>
      <c r="J100" s="43" t="s">
        <v>476</v>
      </c>
      <c r="K100" s="290"/>
      <c r="L100" s="10" t="b">
        <v>0</v>
      </c>
      <c r="M100" s="31">
        <f>IF(L100=TRUE,COUNTIF(L$3:L100,TRUE),0)</f>
        <v>0</v>
      </c>
      <c r="N100" s="31" t="str">
        <f t="shared" si="12"/>
        <v/>
      </c>
    </row>
    <row r="101" spans="4:14" ht="13.8" thickBot="1">
      <c r="E101" s="285" t="s">
        <v>121</v>
      </c>
      <c r="F101" s="255"/>
      <c r="G101" s="300"/>
      <c r="H101" s="276"/>
      <c r="I101" s="276"/>
      <c r="J101" s="291"/>
      <c r="K101" s="289"/>
      <c r="L101" s="10"/>
      <c r="M101" s="31">
        <f>IF(L101=TRUE,COUNTIF(L$3:L101,TRUE),0)</f>
        <v>0</v>
      </c>
      <c r="N101" s="31" t="str">
        <f t="shared" si="12"/>
        <v/>
      </c>
    </row>
    <row r="102" spans="4:14">
      <c r="E102" s="59" t="s">
        <v>541</v>
      </c>
      <c r="F102" s="269">
        <v>4180</v>
      </c>
      <c r="G102" s="40">
        <v>1802</v>
      </c>
      <c r="H102" s="41">
        <f t="shared" ref="H102:H103" si="15">ROUNDDOWN(F102/2,-1)</f>
        <v>2090</v>
      </c>
      <c r="I102" s="42" t="s">
        <v>390</v>
      </c>
      <c r="J102" s="43" t="s">
        <v>476</v>
      </c>
      <c r="K102" s="290"/>
      <c r="L102" s="10" t="b">
        <v>0</v>
      </c>
      <c r="M102" s="31">
        <f>IF(L102=TRUE,COUNTIF(L$3:L102,TRUE),0)</f>
        <v>0</v>
      </c>
      <c r="N102" s="31" t="str">
        <f t="shared" si="12"/>
        <v/>
      </c>
    </row>
    <row r="103" spans="4:14" ht="13.8" thickBot="1">
      <c r="E103" s="66" t="s">
        <v>542</v>
      </c>
      <c r="F103" s="268">
        <v>990</v>
      </c>
      <c r="G103" s="299">
        <v>1803</v>
      </c>
      <c r="H103" s="41">
        <f t="shared" si="15"/>
        <v>490</v>
      </c>
      <c r="I103" s="42" t="s">
        <v>391</v>
      </c>
      <c r="J103" s="43" t="s">
        <v>476</v>
      </c>
      <c r="K103" s="290"/>
      <c r="L103" s="10" t="b">
        <v>0</v>
      </c>
      <c r="M103" s="31">
        <f>IF(L103=TRUE,COUNTIF(L$3:L103,TRUE),0)</f>
        <v>0</v>
      </c>
      <c r="N103" s="31" t="str">
        <f t="shared" si="12"/>
        <v/>
      </c>
    </row>
    <row r="104" spans="4:14" ht="13.8" thickBot="1">
      <c r="E104" s="86" t="s">
        <v>123</v>
      </c>
      <c r="F104" s="277"/>
      <c r="G104" s="300"/>
      <c r="H104" s="276"/>
      <c r="I104" s="276"/>
      <c r="J104" s="291"/>
      <c r="K104" s="289"/>
      <c r="L104" s="10"/>
      <c r="M104" s="31"/>
      <c r="N104" s="31" t="str">
        <f t="shared" si="12"/>
        <v/>
      </c>
    </row>
    <row r="105" spans="4:14">
      <c r="E105" s="59" t="s">
        <v>195</v>
      </c>
      <c r="F105" s="256">
        <v>6050</v>
      </c>
      <c r="G105" s="40">
        <v>1804</v>
      </c>
      <c r="H105" s="41">
        <f t="shared" ref="H105:H106" si="16">ROUNDDOWN(F105/2,-1)</f>
        <v>3020</v>
      </c>
      <c r="I105" s="42" t="s">
        <v>392</v>
      </c>
      <c r="J105" s="43" t="s">
        <v>476</v>
      </c>
      <c r="K105" s="290"/>
      <c r="L105" s="10" t="b">
        <v>0</v>
      </c>
      <c r="M105" s="31">
        <f>IF(L105=TRUE,COUNTIF(L$3:L105,TRUE),0)</f>
        <v>0</v>
      </c>
      <c r="N105" s="31" t="str">
        <f t="shared" si="12"/>
        <v/>
      </c>
    </row>
    <row r="106" spans="4:14" ht="13.8" thickBot="1">
      <c r="E106" s="66" t="s">
        <v>196</v>
      </c>
      <c r="F106" s="266">
        <v>2750</v>
      </c>
      <c r="G106" s="299">
        <v>1805</v>
      </c>
      <c r="H106" s="41">
        <f t="shared" si="16"/>
        <v>1370</v>
      </c>
      <c r="I106" s="42" t="s">
        <v>393</v>
      </c>
      <c r="J106" s="43" t="s">
        <v>476</v>
      </c>
      <c r="K106" s="290"/>
      <c r="L106" s="10" t="b">
        <v>0</v>
      </c>
      <c r="M106" s="31">
        <f>IF(L106=TRUE,COUNTIF(L$3:L106,TRUE),0)</f>
        <v>0</v>
      </c>
      <c r="N106" s="31" t="str">
        <f t="shared" si="12"/>
        <v/>
      </c>
    </row>
    <row r="107" spans="4:14" ht="13.8" thickBot="1">
      <c r="E107" s="76" t="s">
        <v>124</v>
      </c>
      <c r="F107" s="267"/>
      <c r="G107" s="300"/>
      <c r="H107" s="276"/>
      <c r="I107" s="276"/>
      <c r="J107" s="291"/>
      <c r="K107" s="289"/>
      <c r="L107" s="10"/>
      <c r="M107" s="31">
        <f>IF(L107=TRUE,COUNTIF(L$3:L107,TRUE),0)</f>
        <v>0</v>
      </c>
      <c r="N107" s="31" t="str">
        <f t="shared" si="12"/>
        <v/>
      </c>
    </row>
    <row r="108" spans="4:14">
      <c r="E108" s="84" t="s">
        <v>543</v>
      </c>
      <c r="F108" s="275">
        <v>3630</v>
      </c>
      <c r="G108" s="40">
        <v>1806</v>
      </c>
      <c r="H108" s="41">
        <f t="shared" ref="H108:H109" si="17">ROUNDDOWN(F108/2,-1)</f>
        <v>1810</v>
      </c>
      <c r="I108" s="42" t="s">
        <v>394</v>
      </c>
      <c r="J108" s="43" t="s">
        <v>476</v>
      </c>
      <c r="K108" s="290"/>
      <c r="L108" s="10" t="b">
        <v>0</v>
      </c>
      <c r="M108" s="31">
        <f>IF(L108=TRUE,COUNTIF(L$3:L108,TRUE),0)</f>
        <v>0</v>
      </c>
      <c r="N108" s="31" t="str">
        <f t="shared" si="12"/>
        <v/>
      </c>
    </row>
    <row r="109" spans="4:14" ht="13.8" thickBot="1">
      <c r="E109" s="61" t="s">
        <v>544</v>
      </c>
      <c r="F109" s="270">
        <v>440</v>
      </c>
      <c r="G109" s="299">
        <v>1807</v>
      </c>
      <c r="H109" s="41">
        <f t="shared" si="17"/>
        <v>220</v>
      </c>
      <c r="I109" s="42" t="s">
        <v>395</v>
      </c>
      <c r="J109" s="43" t="s">
        <v>476</v>
      </c>
      <c r="K109" s="290"/>
      <c r="L109" s="10" t="b">
        <v>0</v>
      </c>
      <c r="M109" s="31">
        <f>IF(L109=TRUE,COUNTIF(L$3:L109,TRUE),0)</f>
        <v>0</v>
      </c>
      <c r="N109" s="31" t="str">
        <f t="shared" si="12"/>
        <v/>
      </c>
    </row>
    <row r="110" spans="4:14" ht="13.8" thickBot="1">
      <c r="E110" s="76" t="s">
        <v>128</v>
      </c>
      <c r="F110" s="267"/>
      <c r="G110" s="300"/>
      <c r="H110" s="276"/>
      <c r="I110" s="276"/>
      <c r="J110" s="291"/>
      <c r="K110" s="289"/>
      <c r="L110" s="10"/>
      <c r="M110" s="31">
        <f>IF(L110=TRUE,COUNTIF(L$3:L110,TRUE),0)</f>
        <v>0</v>
      </c>
      <c r="N110" s="31" t="str">
        <f t="shared" si="12"/>
        <v/>
      </c>
    </row>
    <row r="111" spans="4:14">
      <c r="E111" s="50" t="s">
        <v>545</v>
      </c>
      <c r="F111" s="257">
        <v>4070</v>
      </c>
      <c r="G111" s="40">
        <v>1810</v>
      </c>
      <c r="H111" s="41">
        <f t="shared" ref="H111:H113" si="18">ROUNDDOWN(F111/2,-1)</f>
        <v>2030</v>
      </c>
      <c r="I111" s="42" t="s">
        <v>396</v>
      </c>
      <c r="J111" s="43" t="s">
        <v>477</v>
      </c>
      <c r="K111" s="290"/>
      <c r="L111" s="10" t="b">
        <v>0</v>
      </c>
      <c r="M111" s="31">
        <f>IF(L111=TRUE,COUNTIF(L$3:L111,TRUE),0)</f>
        <v>0</v>
      </c>
      <c r="N111" s="31" t="str">
        <f t="shared" si="12"/>
        <v/>
      </c>
    </row>
    <row r="112" spans="4:14">
      <c r="E112" s="61" t="s">
        <v>546</v>
      </c>
      <c r="F112" s="259">
        <v>990</v>
      </c>
      <c r="G112" s="40">
        <v>1811</v>
      </c>
      <c r="H112" s="41">
        <f t="shared" si="18"/>
        <v>490</v>
      </c>
      <c r="I112" s="42" t="s">
        <v>397</v>
      </c>
      <c r="J112" s="43" t="s">
        <v>474</v>
      </c>
      <c r="K112" s="290"/>
      <c r="L112" s="10" t="b">
        <v>0</v>
      </c>
      <c r="M112" s="31">
        <f>IF(L112=TRUE,COUNTIF(L$3:L112,TRUE),0)</f>
        <v>0</v>
      </c>
      <c r="N112" s="31" t="str">
        <f t="shared" si="12"/>
        <v/>
      </c>
    </row>
    <row r="113" spans="5:14" ht="13.8" thickBot="1">
      <c r="E113" s="55" t="s">
        <v>547</v>
      </c>
      <c r="F113" s="260">
        <v>1980</v>
      </c>
      <c r="G113" s="299">
        <v>1812</v>
      </c>
      <c r="H113" s="41">
        <f t="shared" si="18"/>
        <v>990</v>
      </c>
      <c r="I113" s="42" t="s">
        <v>398</v>
      </c>
      <c r="J113" s="43" t="s">
        <v>477</v>
      </c>
      <c r="K113" s="290"/>
      <c r="L113" s="10" t="b">
        <v>0</v>
      </c>
      <c r="M113" s="31">
        <f>IF(L113=TRUE,COUNTIF(L$3:L113,TRUE),0)</f>
        <v>0</v>
      </c>
      <c r="N113" s="31" t="str">
        <f t="shared" si="12"/>
        <v/>
      </c>
    </row>
    <row r="114" spans="5:14" ht="13.8" thickBot="1">
      <c r="E114" s="76" t="s">
        <v>130</v>
      </c>
      <c r="F114" s="267"/>
      <c r="G114" s="300"/>
      <c r="H114" s="276"/>
      <c r="I114" s="276"/>
      <c r="J114" s="291"/>
      <c r="K114" s="289"/>
      <c r="L114" s="10"/>
      <c r="M114" s="31">
        <f>IF(L114=TRUE,COUNTIF(L$3:L114,TRUE),0)</f>
        <v>0</v>
      </c>
      <c r="N114" s="31" t="str">
        <f t="shared" si="12"/>
        <v/>
      </c>
    </row>
    <row r="115" spans="5:14">
      <c r="E115" s="50" t="s">
        <v>548</v>
      </c>
      <c r="F115" s="257">
        <v>4620</v>
      </c>
      <c r="G115" s="40">
        <v>1813</v>
      </c>
      <c r="H115" s="41">
        <f t="shared" ref="H115:H116" si="19">ROUNDDOWN(F115/2,-1)</f>
        <v>2310</v>
      </c>
      <c r="I115" s="42" t="s">
        <v>399</v>
      </c>
      <c r="J115" s="43" t="s">
        <v>478</v>
      </c>
      <c r="K115" s="290"/>
      <c r="L115" s="10" t="b">
        <v>0</v>
      </c>
      <c r="M115" s="31">
        <f>IF(L115=TRUE,COUNTIF(L$3:L115,TRUE),0)</f>
        <v>0</v>
      </c>
      <c r="N115" s="31" t="str">
        <f t="shared" si="12"/>
        <v/>
      </c>
    </row>
    <row r="116" spans="5:14" ht="13.8" thickBot="1">
      <c r="E116" s="66" t="s">
        <v>549</v>
      </c>
      <c r="F116" s="260">
        <v>990</v>
      </c>
      <c r="G116" s="299">
        <v>1814</v>
      </c>
      <c r="H116" s="41">
        <f t="shared" si="19"/>
        <v>490</v>
      </c>
      <c r="I116" s="42" t="s">
        <v>400</v>
      </c>
      <c r="J116" s="43" t="s">
        <v>478</v>
      </c>
      <c r="K116" s="290"/>
      <c r="L116" s="10" t="b">
        <v>0</v>
      </c>
      <c r="M116" s="31">
        <f>IF(L116=TRUE,COUNTIF(L$3:L116,TRUE),0)</f>
        <v>0</v>
      </c>
      <c r="N116" s="31" t="str">
        <f t="shared" si="12"/>
        <v/>
      </c>
    </row>
    <row r="117" spans="5:14" ht="13.8" thickBot="1">
      <c r="E117" s="76" t="s">
        <v>550</v>
      </c>
      <c r="F117" s="267"/>
      <c r="G117" s="300"/>
      <c r="H117" s="276"/>
      <c r="I117" s="276"/>
      <c r="J117" s="291"/>
      <c r="K117" s="289"/>
      <c r="L117" s="10"/>
      <c r="M117" s="31">
        <f>IF(L117=TRUE,COUNTIF(L$3:L117,TRUE),0)</f>
        <v>0</v>
      </c>
      <c r="N117" s="31" t="str">
        <f t="shared" si="12"/>
        <v/>
      </c>
    </row>
    <row r="118" spans="5:14">
      <c r="E118" s="50" t="s">
        <v>551</v>
      </c>
      <c r="F118" s="257">
        <v>7590</v>
      </c>
      <c r="G118" s="40">
        <v>1815</v>
      </c>
      <c r="H118" s="41">
        <f t="shared" ref="H118:H119" si="20">ROUNDDOWN(F118/2,-1)</f>
        <v>3790</v>
      </c>
      <c r="I118" s="42" t="s">
        <v>401</v>
      </c>
      <c r="J118" s="292" t="s">
        <v>479</v>
      </c>
      <c r="K118" s="290"/>
      <c r="L118" s="10" t="b">
        <v>0</v>
      </c>
      <c r="M118" s="31">
        <f>IF(L118=TRUE,COUNTIF(L$3:L118,TRUE),0)</f>
        <v>0</v>
      </c>
      <c r="N118" s="31" t="str">
        <f t="shared" si="12"/>
        <v/>
      </c>
    </row>
    <row r="119" spans="5:14" ht="13.8" thickBot="1">
      <c r="E119" s="66" t="s">
        <v>552</v>
      </c>
      <c r="F119" s="260">
        <v>4290</v>
      </c>
      <c r="G119" s="299">
        <v>1816</v>
      </c>
      <c r="H119" s="41">
        <f t="shared" si="20"/>
        <v>2140</v>
      </c>
      <c r="I119" s="42" t="s">
        <v>402</v>
      </c>
      <c r="J119" s="292" t="s">
        <v>479</v>
      </c>
      <c r="K119" s="290"/>
      <c r="L119" s="10" t="b">
        <v>0</v>
      </c>
      <c r="M119" s="31">
        <f>IF(L119=TRUE,COUNTIF(L$3:L119,TRUE),0)</f>
        <v>0</v>
      </c>
      <c r="N119" s="31" t="str">
        <f t="shared" si="12"/>
        <v/>
      </c>
    </row>
    <row r="120" spans="5:14" ht="13.8" thickBot="1">
      <c r="E120" s="76" t="s">
        <v>553</v>
      </c>
      <c r="F120" s="267"/>
      <c r="G120" s="300"/>
      <c r="H120" s="276"/>
      <c r="I120" s="276"/>
      <c r="J120" s="291"/>
      <c r="K120" s="289"/>
      <c r="L120" s="10"/>
      <c r="M120" s="31">
        <f>IF(L120=TRUE,COUNTIF(L$3:L120,TRUE),0)</f>
        <v>0</v>
      </c>
      <c r="N120" s="31" t="str">
        <f t="shared" ref="N120:N150" si="21">IF(M120&gt;=1,E120,"")</f>
        <v/>
      </c>
    </row>
    <row r="121" spans="5:14">
      <c r="E121" s="50" t="s">
        <v>554</v>
      </c>
      <c r="F121" s="257">
        <v>4070</v>
      </c>
      <c r="G121" s="40">
        <v>1817</v>
      </c>
      <c r="H121" s="41">
        <f t="shared" ref="H121:H122" si="22">ROUNDDOWN(F121/2,-1)</f>
        <v>2030</v>
      </c>
      <c r="I121" s="42" t="s">
        <v>403</v>
      </c>
      <c r="J121" s="292" t="s">
        <v>479</v>
      </c>
      <c r="K121" s="290"/>
      <c r="L121" s="10" t="b">
        <v>0</v>
      </c>
      <c r="M121" s="31">
        <f>IF(L121=TRUE,COUNTIF(L$3:L121,TRUE),0)</f>
        <v>0</v>
      </c>
      <c r="N121" s="31" t="str">
        <f t="shared" si="21"/>
        <v/>
      </c>
    </row>
    <row r="122" spans="5:14" ht="13.8" thickBot="1">
      <c r="E122" s="66" t="s">
        <v>555</v>
      </c>
      <c r="F122" s="260">
        <v>770</v>
      </c>
      <c r="G122" s="299">
        <v>1818</v>
      </c>
      <c r="H122" s="41">
        <f t="shared" si="22"/>
        <v>380</v>
      </c>
      <c r="I122" s="42" t="s">
        <v>404</v>
      </c>
      <c r="J122" s="292" t="s">
        <v>479</v>
      </c>
      <c r="K122" s="290"/>
      <c r="L122" s="10" t="b">
        <v>0</v>
      </c>
      <c r="M122" s="31">
        <f>IF(L122=TRUE,COUNTIF(L$3:L122,TRUE),0)</f>
        <v>0</v>
      </c>
      <c r="N122" s="31" t="str">
        <f t="shared" si="21"/>
        <v/>
      </c>
    </row>
    <row r="123" spans="5:14" ht="13.8" thickBot="1">
      <c r="E123" s="76" t="s">
        <v>136</v>
      </c>
      <c r="F123" s="267"/>
      <c r="G123" s="300"/>
      <c r="H123" s="276"/>
      <c r="I123" s="276"/>
      <c r="J123" s="291"/>
      <c r="K123" s="289"/>
      <c r="L123" s="10"/>
      <c r="M123" s="31">
        <f>IF(L123=TRUE,COUNTIF(L$3:L123,TRUE),0)</f>
        <v>0</v>
      </c>
      <c r="N123" s="31" t="str">
        <f t="shared" si="21"/>
        <v/>
      </c>
    </row>
    <row r="124" spans="5:14">
      <c r="E124" s="87" t="s">
        <v>556</v>
      </c>
      <c r="F124" s="264">
        <v>3740</v>
      </c>
      <c r="G124" s="40">
        <v>1819</v>
      </c>
      <c r="H124" s="41">
        <f t="shared" ref="H124:H125" si="23">ROUNDDOWN(F124/2,-1)</f>
        <v>1870</v>
      </c>
      <c r="I124" s="42" t="s">
        <v>405</v>
      </c>
      <c r="J124" s="292" t="s">
        <v>479</v>
      </c>
      <c r="K124" s="290"/>
      <c r="L124" s="10" t="b">
        <v>0</v>
      </c>
      <c r="M124" s="31">
        <f>IF(L124=TRUE,COUNTIF(L$3:L124,TRUE),0)</f>
        <v>0</v>
      </c>
      <c r="N124" s="31" t="str">
        <f t="shared" si="21"/>
        <v/>
      </c>
    </row>
    <row r="125" spans="5:14" ht="13.8" thickBot="1">
      <c r="E125" s="55" t="s">
        <v>557</v>
      </c>
      <c r="F125" s="260">
        <v>770</v>
      </c>
      <c r="G125" s="299">
        <v>1820</v>
      </c>
      <c r="H125" s="41">
        <f t="shared" si="23"/>
        <v>380</v>
      </c>
      <c r="I125" s="42" t="s">
        <v>406</v>
      </c>
      <c r="J125" s="292" t="s">
        <v>479</v>
      </c>
      <c r="K125" s="290"/>
      <c r="L125" s="10" t="b">
        <v>0</v>
      </c>
      <c r="M125" s="31">
        <f>IF(L125=TRUE,COUNTIF(L$3:L125,TRUE),0)</f>
        <v>0</v>
      </c>
      <c r="N125" s="31" t="str">
        <f t="shared" si="21"/>
        <v/>
      </c>
    </row>
    <row r="126" spans="5:14" ht="13.8" thickBot="1">
      <c r="E126" s="76" t="s">
        <v>611</v>
      </c>
      <c r="F126" s="267"/>
      <c r="G126" s="300"/>
      <c r="H126" s="276"/>
      <c r="I126" s="276"/>
      <c r="J126" s="291"/>
      <c r="K126" s="289"/>
      <c r="L126" s="10"/>
      <c r="M126" s="31">
        <f>IF(L126=TRUE,COUNTIF(L$3:L126,TRUE),0)</f>
        <v>0</v>
      </c>
      <c r="N126" s="31" t="str">
        <f t="shared" si="21"/>
        <v/>
      </c>
    </row>
    <row r="127" spans="5:14" ht="13.8" thickBot="1">
      <c r="E127" s="77" t="s">
        <v>139</v>
      </c>
      <c r="F127" s="41">
        <v>990</v>
      </c>
      <c r="G127" s="301">
        <v>1901</v>
      </c>
      <c r="H127" s="41">
        <f t="shared" ref="H127" si="24">ROUNDDOWN(F127/2,-1)</f>
        <v>490</v>
      </c>
      <c r="I127" s="42" t="s">
        <v>410</v>
      </c>
      <c r="J127" s="43" t="s">
        <v>480</v>
      </c>
      <c r="K127" s="290"/>
      <c r="L127" s="10" t="b">
        <v>0</v>
      </c>
      <c r="M127" s="31">
        <f>IF(L127=TRUE,COUNTIF(L$3:L127,TRUE),0)</f>
        <v>0</v>
      </c>
      <c r="N127" s="31" t="str">
        <f t="shared" si="21"/>
        <v/>
      </c>
    </row>
    <row r="128" spans="5:14" ht="13.8" thickBot="1">
      <c r="E128" s="76" t="s">
        <v>612</v>
      </c>
      <c r="F128" s="267"/>
      <c r="G128" s="300"/>
      <c r="H128" s="276"/>
      <c r="I128" s="276"/>
      <c r="J128" s="291"/>
      <c r="K128" s="289"/>
      <c r="L128" s="10"/>
      <c r="M128" s="31">
        <f>IF(L128=TRUE,COUNTIF(L$3:L128,TRUE),0)</f>
        <v>0</v>
      </c>
      <c r="N128" s="31" t="str">
        <f t="shared" si="21"/>
        <v/>
      </c>
    </row>
    <row r="129" spans="5:14" ht="13.8" thickBot="1">
      <c r="E129" s="50" t="s">
        <v>141</v>
      </c>
      <c r="F129" s="257">
        <v>3190</v>
      </c>
      <c r="G129" s="301">
        <v>1902</v>
      </c>
      <c r="H129" s="41">
        <f t="shared" ref="H129" si="25">ROUNDDOWN(F129/2,-1)</f>
        <v>1590</v>
      </c>
      <c r="I129" s="42" t="s">
        <v>411</v>
      </c>
      <c r="J129" s="43" t="s">
        <v>481</v>
      </c>
      <c r="K129" s="290"/>
      <c r="L129" s="10" t="b">
        <v>0</v>
      </c>
      <c r="M129" s="31">
        <f>IF(L129=TRUE,COUNTIF(L$3:L129,TRUE),0)</f>
        <v>0</v>
      </c>
      <c r="N129" s="31" t="str">
        <f t="shared" si="21"/>
        <v/>
      </c>
    </row>
    <row r="130" spans="5:14" ht="13.8" thickBot="1">
      <c r="E130" s="76" t="s">
        <v>613</v>
      </c>
      <c r="F130" s="267"/>
      <c r="G130" s="300"/>
      <c r="H130" s="276"/>
      <c r="I130" s="276"/>
      <c r="J130" s="291"/>
      <c r="K130" s="289"/>
      <c r="L130" s="10"/>
      <c r="M130" s="31">
        <f>IF(L130=TRUE,COUNTIF(L$3:L130,TRUE),0)</f>
        <v>0</v>
      </c>
      <c r="N130" s="31" t="str">
        <f t="shared" si="21"/>
        <v/>
      </c>
    </row>
    <row r="131" spans="5:14" ht="13.8" thickBot="1">
      <c r="E131" s="50" t="s">
        <v>143</v>
      </c>
      <c r="F131" s="92">
        <v>11000</v>
      </c>
      <c r="G131" s="301">
        <v>1903</v>
      </c>
      <c r="H131" s="41">
        <f t="shared" ref="H131" si="26">ROUNDDOWN(F131/2,-1)</f>
        <v>5500</v>
      </c>
      <c r="I131" s="42" t="s">
        <v>407</v>
      </c>
      <c r="J131" s="43" t="s">
        <v>474</v>
      </c>
      <c r="K131" s="290"/>
      <c r="L131" s="10" t="b">
        <v>0</v>
      </c>
      <c r="M131" s="31">
        <f>IF(L131=TRUE,COUNTIF(L$3:L131,TRUE),0)</f>
        <v>0</v>
      </c>
      <c r="N131" s="31" t="str">
        <f t="shared" si="21"/>
        <v/>
      </c>
    </row>
    <row r="132" spans="5:14" ht="13.8" thickBot="1">
      <c r="E132" s="76" t="s">
        <v>614</v>
      </c>
      <c r="F132" s="267"/>
      <c r="G132" s="300"/>
      <c r="H132" s="276"/>
      <c r="I132" s="276"/>
      <c r="J132" s="291"/>
      <c r="K132" s="289"/>
      <c r="L132" s="10"/>
      <c r="M132" s="31">
        <f>IF(L132=TRUE,COUNTIF(L$3:L132,TRUE),0)</f>
        <v>0</v>
      </c>
      <c r="N132" s="31" t="str">
        <f t="shared" si="21"/>
        <v/>
      </c>
    </row>
    <row r="133" spans="5:14" ht="13.8" thickBot="1">
      <c r="E133" s="46" t="s">
        <v>144</v>
      </c>
      <c r="F133" s="92">
        <v>9570</v>
      </c>
      <c r="G133" s="301">
        <v>1904</v>
      </c>
      <c r="H133" s="41">
        <f t="shared" ref="H133" si="27">ROUNDDOWN(F133/2,-1)</f>
        <v>4780</v>
      </c>
      <c r="I133" s="42" t="s">
        <v>408</v>
      </c>
      <c r="J133" s="43" t="s">
        <v>474</v>
      </c>
      <c r="K133" s="290"/>
      <c r="L133" s="10" t="b">
        <v>0</v>
      </c>
      <c r="M133" s="31">
        <f>IF(L133=TRUE,COUNTIF(L$3:L133,TRUE),0)</f>
        <v>0</v>
      </c>
      <c r="N133" s="31" t="str">
        <f t="shared" si="21"/>
        <v/>
      </c>
    </row>
    <row r="134" spans="5:14" ht="13.8" thickBot="1">
      <c r="E134" s="76" t="s">
        <v>145</v>
      </c>
      <c r="F134" s="267"/>
      <c r="G134" s="300"/>
      <c r="H134" s="276"/>
      <c r="I134" s="276"/>
      <c r="J134" s="291"/>
      <c r="K134" s="289"/>
      <c r="L134" s="10"/>
      <c r="M134" s="31">
        <f>IF(L134=TRUE,COUNTIF(L$3:L134,TRUE),0)</f>
        <v>0</v>
      </c>
      <c r="N134" s="31" t="str">
        <f t="shared" si="21"/>
        <v/>
      </c>
    </row>
    <row r="135" spans="5:14" ht="24.6" thickBot="1">
      <c r="E135" s="88" t="s">
        <v>219</v>
      </c>
      <c r="F135" s="278">
        <v>5170</v>
      </c>
      <c r="G135" s="301">
        <v>1905</v>
      </c>
      <c r="H135" s="41">
        <f t="shared" ref="H135" si="28">ROUNDDOWN(F135/2,-1)</f>
        <v>2580</v>
      </c>
      <c r="I135" s="42" t="s">
        <v>409</v>
      </c>
      <c r="J135" s="43" t="s">
        <v>474</v>
      </c>
      <c r="K135" s="290"/>
      <c r="L135" s="10" t="b">
        <v>0</v>
      </c>
      <c r="M135" s="31">
        <f>IF(L135=TRUE,COUNTIF(L$3:L135,TRUE),0)</f>
        <v>0</v>
      </c>
      <c r="N135" s="31" t="str">
        <f t="shared" si="21"/>
        <v/>
      </c>
    </row>
    <row r="136" spans="5:14" ht="13.8" thickBot="1">
      <c r="E136" s="76" t="s">
        <v>627</v>
      </c>
      <c r="F136" s="267"/>
      <c r="G136" s="300"/>
      <c r="H136" s="276"/>
      <c r="I136" s="276"/>
      <c r="J136" s="291"/>
      <c r="K136" s="289"/>
      <c r="L136" s="10"/>
      <c r="M136" s="31">
        <f>IF(L136=TRUE,COUNTIF(L$3:L136,TRUE),0)</f>
        <v>0</v>
      </c>
      <c r="N136" s="31" t="str">
        <f t="shared" si="21"/>
        <v/>
      </c>
    </row>
    <row r="137" spans="5:14" ht="13.8" thickBot="1">
      <c r="E137" s="89" t="s">
        <v>558</v>
      </c>
      <c r="F137" s="279">
        <v>1430</v>
      </c>
      <c r="G137" s="301">
        <v>1906</v>
      </c>
      <c r="H137" s="41">
        <f t="shared" ref="H137" si="29">ROUNDDOWN(F137/2,-1)</f>
        <v>710</v>
      </c>
      <c r="I137" s="42" t="s">
        <v>412</v>
      </c>
      <c r="J137" s="43" t="s">
        <v>480</v>
      </c>
      <c r="K137" s="290"/>
      <c r="L137" s="10" t="b">
        <v>0</v>
      </c>
      <c r="M137" s="31">
        <f>IF(L137=TRUE,COUNTIF(L$3:L137,TRUE),0)</f>
        <v>0</v>
      </c>
      <c r="N137" s="31" t="str">
        <f t="shared" si="21"/>
        <v/>
      </c>
    </row>
    <row r="138" spans="5:14" ht="13.8" thickBot="1">
      <c r="E138" s="76" t="s">
        <v>220</v>
      </c>
      <c r="F138" s="267"/>
      <c r="G138" s="300"/>
      <c r="H138" s="276"/>
      <c r="I138" s="276"/>
      <c r="J138" s="291"/>
      <c r="K138" s="289"/>
      <c r="L138" s="10"/>
      <c r="M138" s="31">
        <f>IF(L138=TRUE,COUNTIF(L$3:L138,TRUE),0)</f>
        <v>0</v>
      </c>
      <c r="N138" s="31" t="str">
        <f t="shared" si="21"/>
        <v/>
      </c>
    </row>
    <row r="139" spans="5:14" ht="13.8" thickBot="1">
      <c r="E139" s="89" t="s">
        <v>559</v>
      </c>
      <c r="F139" s="279">
        <v>1540</v>
      </c>
      <c r="G139" s="301">
        <v>1907</v>
      </c>
      <c r="H139" s="41">
        <f t="shared" ref="H139" si="30">ROUNDDOWN(F139/2,-1)</f>
        <v>770</v>
      </c>
      <c r="I139" s="42" t="s">
        <v>413</v>
      </c>
      <c r="J139" s="43" t="s">
        <v>480</v>
      </c>
      <c r="K139" s="290"/>
      <c r="L139" s="10" t="b">
        <v>0</v>
      </c>
      <c r="M139" s="31">
        <f>IF(L139=TRUE,COUNTIF(L$3:L139,TRUE),0)</f>
        <v>0</v>
      </c>
      <c r="N139" s="31" t="str">
        <f t="shared" si="21"/>
        <v/>
      </c>
    </row>
    <row r="140" spans="5:14" ht="13.8" thickBot="1">
      <c r="E140" s="76" t="s">
        <v>146</v>
      </c>
      <c r="F140" s="267"/>
      <c r="G140" s="300"/>
      <c r="H140" s="276"/>
      <c r="I140" s="276"/>
      <c r="J140" s="291"/>
      <c r="K140" s="289"/>
      <c r="L140" s="10"/>
      <c r="M140" s="31">
        <f>IF(L140=TRUE,COUNTIF(L$3:L140,TRUE),0)</f>
        <v>0</v>
      </c>
      <c r="N140" s="31" t="str">
        <f t="shared" si="21"/>
        <v/>
      </c>
    </row>
    <row r="141" spans="5:14">
      <c r="E141" s="39" t="s">
        <v>221</v>
      </c>
      <c r="F141" s="269">
        <v>5390</v>
      </c>
      <c r="G141" s="40">
        <v>1908</v>
      </c>
      <c r="H141" s="41">
        <f t="shared" ref="H141:H142" si="31">ROUNDDOWN(F141/2,-1)</f>
        <v>2690</v>
      </c>
      <c r="I141" s="42" t="s">
        <v>414</v>
      </c>
      <c r="J141" s="43" t="s">
        <v>482</v>
      </c>
      <c r="K141" s="290"/>
      <c r="L141" s="10" t="b">
        <v>0</v>
      </c>
      <c r="M141" s="31">
        <f>IF(L141=TRUE,COUNTIF(L$3:L141,TRUE),0)</f>
        <v>0</v>
      </c>
      <c r="N141" s="31" t="str">
        <f t="shared" si="21"/>
        <v/>
      </c>
    </row>
    <row r="142" spans="5:14" ht="13.8" thickBot="1">
      <c r="E142" s="90" t="s">
        <v>222</v>
      </c>
      <c r="F142" s="280">
        <v>2420</v>
      </c>
      <c r="G142" s="299">
        <v>1909</v>
      </c>
      <c r="H142" s="41">
        <f t="shared" si="31"/>
        <v>1210</v>
      </c>
      <c r="I142" s="42" t="s">
        <v>415</v>
      </c>
      <c r="J142" s="43" t="s">
        <v>489</v>
      </c>
      <c r="K142" s="290"/>
      <c r="L142" s="10" t="b">
        <v>0</v>
      </c>
      <c r="M142" s="31">
        <f>IF(L142=TRUE,COUNTIF(L$3:L142,TRUE),0)</f>
        <v>0</v>
      </c>
      <c r="N142" s="31" t="str">
        <f t="shared" si="21"/>
        <v/>
      </c>
    </row>
    <row r="143" spans="5:14" ht="13.8" thickBot="1">
      <c r="E143" s="76" t="s">
        <v>615</v>
      </c>
      <c r="F143" s="267"/>
      <c r="G143" s="300"/>
      <c r="H143" s="276"/>
      <c r="I143" s="276"/>
      <c r="J143" s="291"/>
      <c r="K143" s="289"/>
      <c r="L143" s="10"/>
      <c r="M143" s="31">
        <f>IF(L143=TRUE,COUNTIF(L$3:L143,TRUE),0)</f>
        <v>0</v>
      </c>
      <c r="N143" s="31" t="str">
        <f t="shared" si="21"/>
        <v/>
      </c>
    </row>
    <row r="144" spans="5:14" ht="13.8" thickBot="1">
      <c r="E144" s="46" t="s">
        <v>223</v>
      </c>
      <c r="F144" s="278">
        <v>3630</v>
      </c>
      <c r="G144" s="301">
        <v>2001</v>
      </c>
      <c r="H144" s="41">
        <f t="shared" ref="H144" si="32">ROUNDDOWN(F144/2,-1)</f>
        <v>1810</v>
      </c>
      <c r="I144" s="42" t="s">
        <v>416</v>
      </c>
      <c r="J144" s="43" t="s">
        <v>477</v>
      </c>
      <c r="K144" s="290"/>
      <c r="L144" s="10" t="b">
        <v>0</v>
      </c>
      <c r="M144" s="31">
        <f>IF(L144=TRUE,COUNTIF(L$3:L144,TRUE),0)</f>
        <v>0</v>
      </c>
      <c r="N144" s="31" t="str">
        <f t="shared" si="21"/>
        <v/>
      </c>
    </row>
    <row r="145" spans="5:14" ht="13.8" thickBot="1">
      <c r="E145" s="36" t="s">
        <v>616</v>
      </c>
      <c r="F145" s="255"/>
      <c r="G145" s="300"/>
      <c r="H145" s="276"/>
      <c r="I145" s="276"/>
      <c r="J145" s="291"/>
      <c r="K145" s="289"/>
      <c r="L145" s="10"/>
      <c r="M145" s="31">
        <f>IF(L145=TRUE,COUNTIF(L$3:L145,TRUE),0)</f>
        <v>0</v>
      </c>
      <c r="N145" s="31" t="str">
        <f t="shared" si="21"/>
        <v/>
      </c>
    </row>
    <row r="146" spans="5:14" ht="13.8" thickBot="1">
      <c r="E146" s="59" t="s">
        <v>148</v>
      </c>
      <c r="F146" s="256">
        <v>3630</v>
      </c>
      <c r="G146" s="301">
        <v>2002</v>
      </c>
      <c r="H146" s="41">
        <f t="shared" ref="H146" si="33">ROUNDDOWN(F146/2,-1)</f>
        <v>1810</v>
      </c>
      <c r="I146" s="42" t="s">
        <v>417</v>
      </c>
      <c r="J146" s="43" t="s">
        <v>477</v>
      </c>
      <c r="K146" s="290"/>
      <c r="L146" s="10" t="b">
        <v>0</v>
      </c>
      <c r="M146" s="31">
        <f>IF(L146=TRUE,COUNTIF(L$3:L146,TRUE),0)</f>
        <v>0</v>
      </c>
      <c r="N146" s="31" t="str">
        <f t="shared" si="21"/>
        <v/>
      </c>
    </row>
    <row r="147" spans="5:14" ht="13.8" thickBot="1">
      <c r="E147" s="36" t="s">
        <v>617</v>
      </c>
      <c r="F147" s="255"/>
      <c r="G147" s="300"/>
      <c r="H147" s="276"/>
      <c r="I147" s="276"/>
      <c r="J147" s="291"/>
      <c r="K147" s="289"/>
      <c r="L147" s="10"/>
      <c r="M147" s="31">
        <f>IF(L147=TRUE,COUNTIF(L$3:L147,TRUE),0)</f>
        <v>0</v>
      </c>
      <c r="N147" s="31" t="str">
        <f t="shared" si="21"/>
        <v/>
      </c>
    </row>
    <row r="148" spans="5:14" ht="13.8" thickBot="1">
      <c r="E148" s="89" t="s">
        <v>150</v>
      </c>
      <c r="F148" s="279">
        <v>1650</v>
      </c>
      <c r="G148" s="40">
        <v>2003</v>
      </c>
      <c r="H148" s="41">
        <f t="shared" ref="H148" si="34">ROUNDDOWN(F148/2,-1)</f>
        <v>820</v>
      </c>
      <c r="I148" s="42" t="s">
        <v>418</v>
      </c>
      <c r="J148" s="43" t="s">
        <v>447</v>
      </c>
      <c r="K148" s="290"/>
      <c r="L148" s="10" t="b">
        <v>0</v>
      </c>
      <c r="M148" s="31">
        <f>IF(L148=TRUE,COUNTIF(L$3:L148,TRUE),0)</f>
        <v>0</v>
      </c>
      <c r="N148" s="31" t="str">
        <f t="shared" si="21"/>
        <v/>
      </c>
    </row>
    <row r="149" spans="5:14" ht="13.8" thickBot="1">
      <c r="E149" s="76" t="s">
        <v>153</v>
      </c>
      <c r="F149" s="267"/>
      <c r="G149" s="298"/>
      <c r="H149" s="276"/>
      <c r="I149" s="276"/>
      <c r="J149" s="291"/>
      <c r="K149" s="289"/>
      <c r="L149" s="10"/>
      <c r="M149" s="31">
        <f>IF(L149=TRUE,COUNTIF(L$3:L149,TRUE),0)</f>
        <v>0</v>
      </c>
      <c r="N149" s="31" t="str">
        <f t="shared" si="21"/>
        <v/>
      </c>
    </row>
    <row r="150" spans="5:14">
      <c r="E150" s="77" t="s">
        <v>224</v>
      </c>
      <c r="F150" s="41">
        <v>990</v>
      </c>
      <c r="G150" s="40" t="s">
        <v>302</v>
      </c>
      <c r="H150" s="41">
        <f t="shared" ref="H150:H153" si="35">ROUNDDOWN(F150/2,-1)</f>
        <v>490</v>
      </c>
      <c r="I150" s="42" t="s">
        <v>419</v>
      </c>
      <c r="J150" s="43" t="s">
        <v>446</v>
      </c>
      <c r="K150" s="290"/>
      <c r="L150" s="10" t="b">
        <v>0</v>
      </c>
      <c r="M150" s="31">
        <f>IF(L150=TRUE,COUNTIF(L$3:L150,TRUE),0)</f>
        <v>0</v>
      </c>
      <c r="N150" s="31" t="str">
        <f t="shared" si="21"/>
        <v/>
      </c>
    </row>
    <row r="151" spans="5:14">
      <c r="E151" s="61" t="s">
        <v>225</v>
      </c>
      <c r="F151" s="270">
        <v>7590</v>
      </c>
      <c r="G151" s="40" t="s">
        <v>303</v>
      </c>
      <c r="H151" s="41">
        <f t="shared" si="35"/>
        <v>3790</v>
      </c>
      <c r="I151" s="42" t="s">
        <v>420</v>
      </c>
      <c r="J151" s="43" t="s">
        <v>447</v>
      </c>
      <c r="K151" s="290"/>
      <c r="L151" s="10" t="b">
        <v>0</v>
      </c>
      <c r="M151" s="31">
        <f>IF(L151=TRUE,COUNTIF(L$3:L151,TRUE),0)</f>
        <v>0</v>
      </c>
      <c r="N151" s="31" t="str">
        <f t="shared" ref="N151:N178" si="36">IF(M151&gt;=1,E151,"")</f>
        <v/>
      </c>
    </row>
    <row r="152" spans="5:14">
      <c r="E152" s="61" t="s">
        <v>226</v>
      </c>
      <c r="F152" s="270">
        <v>1430</v>
      </c>
      <c r="G152" s="40" t="s">
        <v>304</v>
      </c>
      <c r="H152" s="41">
        <f t="shared" si="35"/>
        <v>710</v>
      </c>
      <c r="I152" s="42" t="s">
        <v>421</v>
      </c>
      <c r="J152" s="43" t="s">
        <v>447</v>
      </c>
      <c r="K152" s="290"/>
      <c r="L152" s="10" t="b">
        <v>0</v>
      </c>
      <c r="M152" s="31">
        <f>IF(L152=TRUE,COUNTIF(L$3:L152,TRUE),0)</f>
        <v>0</v>
      </c>
      <c r="N152" s="31" t="str">
        <f t="shared" si="36"/>
        <v/>
      </c>
    </row>
    <row r="153" spans="5:14" ht="13.8" thickBot="1">
      <c r="E153" s="82" t="s">
        <v>227</v>
      </c>
      <c r="F153" s="268">
        <v>13970</v>
      </c>
      <c r="G153" s="299" t="s">
        <v>305</v>
      </c>
      <c r="H153" s="41">
        <f t="shared" si="35"/>
        <v>6980</v>
      </c>
      <c r="I153" s="42" t="s">
        <v>422</v>
      </c>
      <c r="J153" s="43" t="s">
        <v>447</v>
      </c>
      <c r="K153" s="290"/>
      <c r="L153" s="10" t="b">
        <v>0</v>
      </c>
      <c r="M153" s="31">
        <f>IF(L153=TRUE,COUNTIF(L$3:L153,TRUE),0)</f>
        <v>0</v>
      </c>
      <c r="N153" s="31" t="str">
        <f t="shared" si="36"/>
        <v/>
      </c>
    </row>
    <row r="154" spans="5:14" ht="13.8" thickBot="1">
      <c r="E154" s="36" t="s">
        <v>156</v>
      </c>
      <c r="F154" s="255"/>
      <c r="G154" s="300"/>
      <c r="H154" s="276"/>
      <c r="I154" s="276"/>
      <c r="J154" s="291"/>
      <c r="K154" s="289"/>
      <c r="L154" s="10"/>
      <c r="M154" s="31">
        <f>IF(L154=TRUE,COUNTIF(L$3:L154,TRUE),0)</f>
        <v>0</v>
      </c>
      <c r="N154" s="31" t="str">
        <f t="shared" si="36"/>
        <v/>
      </c>
    </row>
    <row r="155" spans="5:14">
      <c r="E155" s="59" t="s">
        <v>228</v>
      </c>
      <c r="F155" s="256">
        <v>55330</v>
      </c>
      <c r="G155" s="40" t="s">
        <v>306</v>
      </c>
      <c r="H155" s="41">
        <f t="shared" ref="H155:H158" si="37">ROUNDDOWN(F155/2,-1)</f>
        <v>27660</v>
      </c>
      <c r="I155" s="42" t="s">
        <v>423</v>
      </c>
      <c r="J155" s="43" t="s">
        <v>483</v>
      </c>
      <c r="K155" s="290"/>
      <c r="L155" s="10" t="b">
        <v>0</v>
      </c>
      <c r="M155" s="31">
        <f>IF(L155=TRUE,COUNTIF(L$3:L155,TRUE),0)</f>
        <v>0</v>
      </c>
      <c r="N155" s="31" t="str">
        <f t="shared" si="36"/>
        <v/>
      </c>
    </row>
    <row r="156" spans="5:14">
      <c r="E156" s="77" t="s">
        <v>229</v>
      </c>
      <c r="F156" s="63">
        <v>60720</v>
      </c>
      <c r="G156" s="40" t="s">
        <v>307</v>
      </c>
      <c r="H156" s="41">
        <f t="shared" si="37"/>
        <v>30360</v>
      </c>
      <c r="I156" s="42" t="s">
        <v>424</v>
      </c>
      <c r="J156" s="43" t="s">
        <v>484</v>
      </c>
      <c r="K156" s="290"/>
      <c r="L156" s="10" t="b">
        <v>0</v>
      </c>
      <c r="M156" s="31">
        <f>IF(L156=TRUE,COUNTIF(L$3:L156,TRUE),0)</f>
        <v>0</v>
      </c>
      <c r="N156" s="31" t="str">
        <f t="shared" si="36"/>
        <v/>
      </c>
    </row>
    <row r="157" spans="5:14">
      <c r="E157" s="50" t="s">
        <v>230</v>
      </c>
      <c r="F157" s="257">
        <v>3190</v>
      </c>
      <c r="G157" s="40" t="s">
        <v>308</v>
      </c>
      <c r="H157" s="41">
        <f t="shared" si="37"/>
        <v>1590</v>
      </c>
      <c r="I157" s="42" t="s">
        <v>425</v>
      </c>
      <c r="J157" s="43" t="s">
        <v>446</v>
      </c>
      <c r="K157" s="290"/>
      <c r="L157" s="10" t="b">
        <v>0</v>
      </c>
      <c r="M157" s="31">
        <f>IF(L157=TRUE,COUNTIF(L$3:L157,TRUE),0)</f>
        <v>0</v>
      </c>
      <c r="N157" s="31" t="str">
        <f t="shared" si="36"/>
        <v/>
      </c>
    </row>
    <row r="158" spans="5:14" ht="13.8" thickBot="1">
      <c r="E158" s="66" t="s">
        <v>231</v>
      </c>
      <c r="F158" s="268">
        <v>4620</v>
      </c>
      <c r="G158" s="299" t="s">
        <v>309</v>
      </c>
      <c r="H158" s="41">
        <f t="shared" si="37"/>
        <v>2310</v>
      </c>
      <c r="I158" s="42" t="s">
        <v>426</v>
      </c>
      <c r="J158" s="43" t="s">
        <v>446</v>
      </c>
      <c r="K158" s="290"/>
      <c r="L158" s="10" t="b">
        <v>0</v>
      </c>
      <c r="M158" s="31">
        <f>IF(L158=TRUE,COUNTIF(L$3:L158,TRUE),0)</f>
        <v>0</v>
      </c>
      <c r="N158" s="31" t="str">
        <f t="shared" si="36"/>
        <v/>
      </c>
    </row>
    <row r="159" spans="5:14" ht="13.8" thickBot="1">
      <c r="E159" s="76" t="s">
        <v>232</v>
      </c>
      <c r="F159" s="267"/>
      <c r="G159" s="300"/>
      <c r="H159" s="276"/>
      <c r="I159" s="276"/>
      <c r="J159" s="291"/>
      <c r="K159" s="289"/>
      <c r="L159" s="10"/>
      <c r="M159" s="31">
        <f>IF(L159=TRUE,COUNTIF(L$3:L159,TRUE),0)</f>
        <v>0</v>
      </c>
      <c r="N159" s="31" t="str">
        <f t="shared" si="36"/>
        <v/>
      </c>
    </row>
    <row r="160" spans="5:14">
      <c r="E160" s="77" t="s">
        <v>233</v>
      </c>
      <c r="F160" s="41">
        <v>2420</v>
      </c>
      <c r="G160" s="40" t="s">
        <v>310</v>
      </c>
      <c r="H160" s="41">
        <f t="shared" ref="H160:H168" si="38">ROUNDDOWN(F160/2,-1)</f>
        <v>1210</v>
      </c>
      <c r="I160" s="42" t="s">
        <v>427</v>
      </c>
      <c r="J160" s="43" t="s">
        <v>447</v>
      </c>
      <c r="K160" s="290"/>
      <c r="L160" s="10" t="b">
        <v>0</v>
      </c>
      <c r="M160" s="31">
        <f>IF(L160=TRUE,COUNTIF(L$3:L160,TRUE),0)</f>
        <v>0</v>
      </c>
      <c r="N160" s="31" t="str">
        <f t="shared" si="36"/>
        <v/>
      </c>
    </row>
    <row r="161" spans="5:14">
      <c r="E161" s="50" t="s">
        <v>623</v>
      </c>
      <c r="F161" s="92">
        <v>3850</v>
      </c>
      <c r="G161" s="297">
        <v>2121</v>
      </c>
      <c r="H161" s="41">
        <f t="shared" si="38"/>
        <v>1920</v>
      </c>
      <c r="I161" s="296">
        <v>4121</v>
      </c>
      <c r="J161" s="43" t="s">
        <v>480</v>
      </c>
      <c r="K161" s="290"/>
      <c r="L161" s="10" t="b">
        <v>0</v>
      </c>
      <c r="M161" s="31">
        <f>IF(L161=TRUE,COUNTIF(L$3:L161,TRUE),0)</f>
        <v>0</v>
      </c>
      <c r="N161" s="31" t="str">
        <f t="shared" si="36"/>
        <v/>
      </c>
    </row>
    <row r="162" spans="5:14">
      <c r="E162" s="61" t="s">
        <v>234</v>
      </c>
      <c r="F162" s="270">
        <v>1650</v>
      </c>
      <c r="G162" s="40" t="s">
        <v>311</v>
      </c>
      <c r="H162" s="41">
        <f t="shared" si="38"/>
        <v>820</v>
      </c>
      <c r="I162" s="42" t="s">
        <v>428</v>
      </c>
      <c r="J162" s="43" t="s">
        <v>485</v>
      </c>
      <c r="K162" s="290"/>
      <c r="L162" s="10" t="b">
        <v>0</v>
      </c>
      <c r="M162" s="31">
        <f>IF(L162=TRUE,COUNTIF(L$3:L162,TRUE),0)</f>
        <v>0</v>
      </c>
      <c r="N162" s="31" t="str">
        <f t="shared" si="36"/>
        <v/>
      </c>
    </row>
    <row r="163" spans="5:14">
      <c r="E163" s="73" t="s">
        <v>235</v>
      </c>
      <c r="F163" s="265">
        <v>9130</v>
      </c>
      <c r="G163" s="91" t="s">
        <v>312</v>
      </c>
      <c r="H163" s="41">
        <f t="shared" si="38"/>
        <v>4560</v>
      </c>
      <c r="I163" s="93" t="s">
        <v>429</v>
      </c>
      <c r="J163" s="94" t="s">
        <v>451</v>
      </c>
      <c r="K163" s="290"/>
      <c r="L163" s="10" t="b">
        <v>0</v>
      </c>
      <c r="M163" s="31">
        <f>IF(L163=TRUE,COUNTIF(L$3:L163,TRUE),0)</f>
        <v>0</v>
      </c>
      <c r="N163" s="31" t="str">
        <f>IF(M163&gt;=1,E163,"")</f>
        <v/>
      </c>
    </row>
    <row r="164" spans="5:14">
      <c r="E164" s="95" t="s">
        <v>560</v>
      </c>
      <c r="F164" s="280">
        <v>3630</v>
      </c>
      <c r="G164" s="91">
        <v>2133</v>
      </c>
      <c r="H164" s="41">
        <f t="shared" si="38"/>
        <v>1810</v>
      </c>
      <c r="I164" s="286">
        <v>4133</v>
      </c>
      <c r="J164" s="287" t="s">
        <v>565</v>
      </c>
      <c r="K164" s="290"/>
      <c r="L164" s="10" t="b">
        <v>0</v>
      </c>
      <c r="M164" s="31">
        <f>IF(L164=TRUE,COUNTIF(L$3:L164,TRUE),0)</f>
        <v>0</v>
      </c>
      <c r="N164" s="31" t="str">
        <f t="shared" ref="N164:N168" si="39">IF(M164&gt;=1,E164,"")</f>
        <v/>
      </c>
    </row>
    <row r="165" spans="5:14">
      <c r="E165" s="61" t="s">
        <v>561</v>
      </c>
      <c r="F165" s="270">
        <v>2200</v>
      </c>
      <c r="G165" s="91">
        <v>2134</v>
      </c>
      <c r="H165" s="41">
        <f t="shared" si="38"/>
        <v>1100</v>
      </c>
      <c r="I165" s="286">
        <v>4134</v>
      </c>
      <c r="J165" s="287" t="s">
        <v>565</v>
      </c>
      <c r="K165" s="290"/>
      <c r="L165" s="10" t="b">
        <v>0</v>
      </c>
      <c r="M165" s="31">
        <f>IF(L165=TRUE,COUNTIF(L$3:L165,TRUE),0)</f>
        <v>0</v>
      </c>
      <c r="N165" s="31" t="str">
        <f t="shared" si="39"/>
        <v/>
      </c>
    </row>
    <row r="166" spans="5:14">
      <c r="E166" s="61" t="s">
        <v>562</v>
      </c>
      <c r="F166" s="270">
        <v>2530</v>
      </c>
      <c r="G166" s="91">
        <v>2135</v>
      </c>
      <c r="H166" s="41">
        <f t="shared" si="38"/>
        <v>1260</v>
      </c>
      <c r="I166" s="286">
        <v>4135</v>
      </c>
      <c r="J166" s="287" t="s">
        <v>566</v>
      </c>
      <c r="K166" s="290"/>
      <c r="L166" s="10" t="b">
        <v>0</v>
      </c>
      <c r="M166" s="31">
        <f>IF(L166=TRUE,COUNTIF(L$3:L166,TRUE),0)</f>
        <v>0</v>
      </c>
      <c r="N166" s="31" t="str">
        <f t="shared" si="39"/>
        <v/>
      </c>
    </row>
    <row r="167" spans="5:14">
      <c r="E167" s="46" t="s">
        <v>563</v>
      </c>
      <c r="F167" s="92">
        <v>1210</v>
      </c>
      <c r="G167" s="91">
        <v>2136</v>
      </c>
      <c r="H167" s="41">
        <f t="shared" si="38"/>
        <v>600</v>
      </c>
      <c r="I167" s="286">
        <v>4136</v>
      </c>
      <c r="J167" s="287" t="s">
        <v>567</v>
      </c>
      <c r="K167" s="290"/>
      <c r="L167" s="10" t="b">
        <v>0</v>
      </c>
      <c r="M167" s="31">
        <f>IF(L167=TRUE,COUNTIF(L$3:L167,TRUE),0)</f>
        <v>0</v>
      </c>
      <c r="N167" s="31" t="str">
        <f t="shared" si="39"/>
        <v/>
      </c>
    </row>
    <row r="168" spans="5:14" ht="13.8" thickBot="1">
      <c r="E168" s="96" t="s">
        <v>564</v>
      </c>
      <c r="F168" s="281">
        <v>1320</v>
      </c>
      <c r="G168" s="299">
        <v>2137</v>
      </c>
      <c r="H168" s="41">
        <f t="shared" si="38"/>
        <v>660</v>
      </c>
      <c r="I168" s="286">
        <v>4137</v>
      </c>
      <c r="J168" s="288" t="s">
        <v>567</v>
      </c>
      <c r="K168" s="290"/>
      <c r="L168" s="10" t="b">
        <v>0</v>
      </c>
      <c r="M168" s="31">
        <f>IF(L168=TRUE,COUNTIF(L$3:L168,TRUE),0)</f>
        <v>0</v>
      </c>
      <c r="N168" s="31" t="str">
        <f t="shared" si="39"/>
        <v/>
      </c>
    </row>
    <row r="169" spans="5:14" ht="13.8" thickBot="1">
      <c r="E169" s="36" t="s">
        <v>236</v>
      </c>
      <c r="F169" s="255"/>
      <c r="G169" s="300"/>
      <c r="H169" s="276"/>
      <c r="I169" s="276"/>
      <c r="J169" s="291"/>
      <c r="K169" s="289"/>
      <c r="L169" s="10"/>
      <c r="M169" s="31">
        <f>IF(L169=TRUE,COUNTIF(L$3:L169,TRUE),0)</f>
        <v>0</v>
      </c>
      <c r="N169" s="31" t="str">
        <f t="shared" si="36"/>
        <v/>
      </c>
    </row>
    <row r="170" spans="5:14">
      <c r="E170" s="59" t="s">
        <v>237</v>
      </c>
      <c r="F170" s="269">
        <v>3410</v>
      </c>
      <c r="G170" s="40" t="s">
        <v>313</v>
      </c>
      <c r="H170" s="41">
        <f t="shared" ref="H170:H172" si="40">ROUNDDOWN(F170/2,-1)</f>
        <v>1700</v>
      </c>
      <c r="I170" s="42" t="s">
        <v>430</v>
      </c>
      <c r="J170" s="43" t="s">
        <v>451</v>
      </c>
      <c r="K170" s="290"/>
      <c r="L170" s="10" t="b">
        <v>0</v>
      </c>
      <c r="M170" s="31">
        <f>IF(L170=TRUE,COUNTIF(L$3:L170,TRUE),0)</f>
        <v>0</v>
      </c>
      <c r="N170" s="31" t="str">
        <f t="shared" si="36"/>
        <v/>
      </c>
    </row>
    <row r="171" spans="5:14">
      <c r="E171" s="50" t="s">
        <v>238</v>
      </c>
      <c r="F171" s="92">
        <v>6600</v>
      </c>
      <c r="G171" s="40" t="s">
        <v>314</v>
      </c>
      <c r="H171" s="41">
        <f t="shared" si="40"/>
        <v>3300</v>
      </c>
      <c r="I171" s="42" t="s">
        <v>431</v>
      </c>
      <c r="J171" s="43" t="s">
        <v>451</v>
      </c>
      <c r="K171" s="290"/>
      <c r="L171" s="10" t="b">
        <v>0</v>
      </c>
      <c r="M171" s="31">
        <f>IF(L171=TRUE,COUNTIF(L$3:L171,TRUE),0)</f>
        <v>0</v>
      </c>
      <c r="N171" s="31" t="str">
        <f t="shared" si="36"/>
        <v/>
      </c>
    </row>
    <row r="172" spans="5:14" ht="13.8" thickBot="1">
      <c r="E172" s="66" t="s">
        <v>239</v>
      </c>
      <c r="F172" s="268">
        <v>4950</v>
      </c>
      <c r="G172" s="299" t="s">
        <v>315</v>
      </c>
      <c r="H172" s="41">
        <f t="shared" si="40"/>
        <v>2470</v>
      </c>
      <c r="I172" s="42" t="s">
        <v>432</v>
      </c>
      <c r="J172" s="43" t="s">
        <v>451</v>
      </c>
      <c r="K172" s="290"/>
      <c r="L172" s="10" t="b">
        <v>0</v>
      </c>
      <c r="M172" s="31">
        <f>IF(L172=TRUE,COUNTIF(L$3:L172,TRUE),0)</f>
        <v>0</v>
      </c>
      <c r="N172" s="31" t="str">
        <f t="shared" si="36"/>
        <v/>
      </c>
    </row>
    <row r="173" spans="5:14" ht="13.8" thickBot="1">
      <c r="E173" s="36" t="s">
        <v>240</v>
      </c>
      <c r="F173" s="255"/>
      <c r="G173" s="300"/>
      <c r="H173" s="276"/>
      <c r="I173" s="276"/>
      <c r="J173" s="291"/>
      <c r="K173" s="289"/>
      <c r="L173" s="10"/>
      <c r="M173" s="31">
        <f>IF(L173=TRUE,COUNTIF(L$3:L173,TRUE),0)</f>
        <v>0</v>
      </c>
      <c r="N173" s="31" t="str">
        <f t="shared" si="36"/>
        <v/>
      </c>
    </row>
    <row r="174" spans="5:14">
      <c r="E174" s="59" t="s">
        <v>241</v>
      </c>
      <c r="F174" s="269">
        <v>5830</v>
      </c>
      <c r="G174" s="40" t="s">
        <v>316</v>
      </c>
      <c r="H174" s="41">
        <f t="shared" ref="H174:H176" si="41">ROUNDDOWN(F174/2,-1)</f>
        <v>2910</v>
      </c>
      <c r="I174" s="42" t="s">
        <v>433</v>
      </c>
      <c r="J174" s="43" t="s">
        <v>451</v>
      </c>
      <c r="K174" s="290"/>
      <c r="L174" s="10" t="b">
        <v>0</v>
      </c>
      <c r="M174" s="31">
        <f>IF(L174=TRUE,COUNTIF(L$3:L174,TRUE),0)</f>
        <v>0</v>
      </c>
      <c r="N174" s="31" t="str">
        <f t="shared" si="36"/>
        <v/>
      </c>
    </row>
    <row r="175" spans="5:14">
      <c r="E175" s="46" t="s">
        <v>242</v>
      </c>
      <c r="F175" s="92">
        <v>4180</v>
      </c>
      <c r="G175" s="40" t="s">
        <v>317</v>
      </c>
      <c r="H175" s="41">
        <f t="shared" si="41"/>
        <v>2090</v>
      </c>
      <c r="I175" s="42" t="s">
        <v>434</v>
      </c>
      <c r="J175" s="43" t="s">
        <v>451</v>
      </c>
      <c r="K175" s="290"/>
      <c r="L175" s="10" t="b">
        <v>0</v>
      </c>
      <c r="M175" s="31">
        <f>IF(L175=TRUE,COUNTIF(L$3:L175,TRUE),0)</f>
        <v>0</v>
      </c>
      <c r="N175" s="31" t="str">
        <f t="shared" si="36"/>
        <v/>
      </c>
    </row>
    <row r="176" spans="5:14" ht="13.8" thickBot="1">
      <c r="E176" s="82" t="s">
        <v>243</v>
      </c>
      <c r="F176" s="268">
        <v>3410</v>
      </c>
      <c r="G176" s="299" t="s">
        <v>318</v>
      </c>
      <c r="H176" s="41">
        <f t="shared" si="41"/>
        <v>1700</v>
      </c>
      <c r="I176" s="42" t="s">
        <v>435</v>
      </c>
      <c r="J176" s="43" t="s">
        <v>451</v>
      </c>
      <c r="K176" s="290"/>
      <c r="L176" s="10" t="b">
        <v>0</v>
      </c>
      <c r="M176" s="31">
        <f>IF(L176=TRUE,COUNTIF(L$3:L176,TRUE),0)</f>
        <v>0</v>
      </c>
      <c r="N176" s="31" t="str">
        <f t="shared" si="36"/>
        <v/>
      </c>
    </row>
    <row r="177" spans="5:14" ht="13.8" thickBot="1">
      <c r="E177" s="76" t="s">
        <v>618</v>
      </c>
      <c r="F177" s="267"/>
      <c r="G177" s="300"/>
      <c r="H177" s="276"/>
      <c r="I177" s="276"/>
      <c r="J177" s="291"/>
      <c r="K177" s="289"/>
      <c r="L177" s="10"/>
      <c r="M177" s="31">
        <f>IF(L177=TRUE,COUNTIF(L$3:L177,TRUE),0)</f>
        <v>0</v>
      </c>
      <c r="N177" s="31" t="str">
        <f t="shared" si="36"/>
        <v/>
      </c>
    </row>
    <row r="178" spans="5:14" ht="13.8" thickBot="1">
      <c r="E178" s="77" t="s">
        <v>159</v>
      </c>
      <c r="F178" s="41">
        <v>31020</v>
      </c>
      <c r="G178" s="301">
        <v>2130</v>
      </c>
      <c r="H178" s="41">
        <f t="shared" ref="H178" si="42">ROUNDDOWN(F178/2,-1)</f>
        <v>15510</v>
      </c>
      <c r="I178" s="42" t="s">
        <v>436</v>
      </c>
      <c r="J178" s="43" t="s">
        <v>451</v>
      </c>
      <c r="K178" s="290"/>
      <c r="L178" s="10" t="b">
        <v>0</v>
      </c>
      <c r="M178" s="31">
        <f>IF(L178=TRUE,COUNTIF(L$3:L178,TRUE),0)</f>
        <v>0</v>
      </c>
      <c r="N178" s="31" t="str">
        <f t="shared" si="36"/>
        <v/>
      </c>
    </row>
    <row r="179" spans="5:14" ht="13.8" thickBot="1">
      <c r="E179" s="76" t="s">
        <v>619</v>
      </c>
      <c r="F179" s="267"/>
      <c r="G179" s="300"/>
      <c r="H179" s="276"/>
      <c r="I179" s="276"/>
      <c r="J179" s="291"/>
      <c r="K179" s="289"/>
      <c r="L179" s="10"/>
      <c r="M179" s="31">
        <f>IF(L179=TRUE,COUNTIF(L$3:L179,TRUE),0)</f>
        <v>0</v>
      </c>
      <c r="N179" s="31" t="str">
        <f t="shared" ref="N179:N184" si="43">IF(M179&gt;=1,E179,"")</f>
        <v/>
      </c>
    </row>
    <row r="180" spans="5:14" ht="13.8" thickBot="1">
      <c r="E180" s="77" t="s">
        <v>244</v>
      </c>
      <c r="F180" s="41">
        <v>3080</v>
      </c>
      <c r="G180" s="301">
        <v>2131</v>
      </c>
      <c r="H180" s="41">
        <f t="shared" ref="H180" si="44">ROUNDDOWN(F180/2,-1)</f>
        <v>1540</v>
      </c>
      <c r="I180" s="42" t="s">
        <v>437</v>
      </c>
      <c r="J180" s="43" t="s">
        <v>486</v>
      </c>
      <c r="K180" s="290"/>
      <c r="L180" s="10" t="b">
        <v>0</v>
      </c>
      <c r="M180" s="31">
        <f>IF(L180=TRUE,COUNTIF(L$3:L180,TRUE),0)</f>
        <v>0</v>
      </c>
      <c r="N180" s="31" t="str">
        <f t="shared" si="43"/>
        <v/>
      </c>
    </row>
    <row r="181" spans="5:14" ht="13.8" thickBot="1">
      <c r="E181" s="36" t="s">
        <v>620</v>
      </c>
      <c r="F181" s="255"/>
      <c r="G181" s="300"/>
      <c r="H181" s="276"/>
      <c r="I181" s="276"/>
      <c r="J181" s="291"/>
      <c r="K181" s="289"/>
      <c r="L181" s="10"/>
      <c r="M181" s="31">
        <f>IF(L181=TRUE,COUNTIF(L$3:L181,TRUE),0)</f>
        <v>0</v>
      </c>
      <c r="N181" s="31" t="str">
        <f t="shared" si="43"/>
        <v/>
      </c>
    </row>
    <row r="182" spans="5:14" ht="13.8" thickBot="1">
      <c r="E182" s="89" t="s">
        <v>245</v>
      </c>
      <c r="F182" s="282">
        <v>1540</v>
      </c>
      <c r="G182" s="40">
        <v>2132</v>
      </c>
      <c r="H182" s="41">
        <f t="shared" ref="H182" si="45">ROUNDDOWN(F182/2,-1)</f>
        <v>770</v>
      </c>
      <c r="I182" s="42" t="s">
        <v>438</v>
      </c>
      <c r="J182" s="43" t="s">
        <v>445</v>
      </c>
      <c r="K182" s="290"/>
      <c r="L182" s="10" t="b">
        <v>0</v>
      </c>
      <c r="M182" s="31">
        <f>IF(L182=TRUE,COUNTIF(L$3:L182,TRUE),0)</f>
        <v>0</v>
      </c>
      <c r="N182" s="31" t="str">
        <f t="shared" si="43"/>
        <v/>
      </c>
    </row>
    <row r="183" spans="5:14" ht="13.8" thickBot="1">
      <c r="E183" s="86" t="s">
        <v>621</v>
      </c>
      <c r="F183" s="255"/>
      <c r="G183" s="267"/>
      <c r="H183" s="267"/>
      <c r="I183" s="267"/>
      <c r="J183" s="293"/>
      <c r="K183" s="289"/>
      <c r="L183" s="10"/>
      <c r="M183" s="31">
        <f>IF(L183=TRUE,COUNTIF(L$3:L183,TRUE),0)</f>
        <v>0</v>
      </c>
      <c r="N183" s="31" t="str">
        <f t="shared" si="43"/>
        <v/>
      </c>
    </row>
    <row r="184" spans="5:14" ht="13.8" thickBot="1">
      <c r="E184" s="283" t="s">
        <v>81</v>
      </c>
      <c r="F184" s="279">
        <v>3630</v>
      </c>
      <c r="G184" s="284">
        <v>2300</v>
      </c>
      <c r="H184" s="41">
        <v>1810</v>
      </c>
      <c r="I184" s="42" t="s">
        <v>439</v>
      </c>
      <c r="J184" s="43" t="s">
        <v>450</v>
      </c>
      <c r="K184" s="44"/>
      <c r="L184" s="10" t="b">
        <v>0</v>
      </c>
      <c r="M184" s="31">
        <f>IF(L184=TRUE,COUNTIF(L$3:L184,TRUE),0)</f>
        <v>0</v>
      </c>
      <c r="N184" s="31" t="str">
        <f t="shared" si="43"/>
        <v/>
      </c>
    </row>
    <row r="185" spans="5:14">
      <c r="J185" s="100"/>
      <c r="K185" s="101"/>
      <c r="L185" s="9">
        <f>COUNTIF(L2:L184,TRUE)</f>
        <v>0</v>
      </c>
      <c r="M185" s="102">
        <f>IF(L185=TRUE,COUNTIF(L$3:L185,TRUE),0)</f>
        <v>0</v>
      </c>
      <c r="N185" s="3" t="str">
        <f>SUBSTITUTE(TRIM(N3&amp;" "&amp;N4&amp;" "&amp;N5&amp;" "&amp;N6&amp;" "&amp;N7&amp;" "&amp;N8&amp;" "&amp;N9&amp;" "&amp;N10&amp;" "&amp;N11&amp;" "&amp;N12&amp;" "&amp;N13&amp;" "&amp;N14&amp;" "&amp;N15&amp;" "&amp;N16&amp;" "&amp;N17&amp;" "&amp;N18&amp;" "&amp;N19&amp;" "&amp;N20&amp;" "&amp;N21&amp;" "&amp;N22&amp;" "&amp;N23&amp;" "&amp;N24&amp;" "&amp;N25&amp;" "&amp;N26&amp;" "&amp;N27&amp;" "&amp;N28&amp;" "&amp;N29&amp;" "&amp;N30&amp;" "&amp;N31&amp;" "&amp;N32&amp;" "&amp;N33&amp;" "&amp;N34&amp;" "&amp;N35&amp;" "&amp;N36&amp;" "&amp;N37&amp;" "&amp;N38&amp;" "&amp;N39&amp;" "&amp;N40&amp;" "&amp;N41&amp;" "&amp;N42&amp;" "&amp;N43&amp;" "&amp;N44&amp;" "&amp;N45&amp;" "&amp;N46&amp;" "&amp;N47&amp;" "&amp;N48&amp;" "&amp;N49&amp;" "&amp;N50&amp;" "&amp;N51&amp;" "&amp;N52&amp;" "&amp;N53&amp;" "&amp;N54&amp;" "&amp;N55&amp;" "&amp;N56&amp;" "&amp;N57&amp;" "&amp;N58&amp;" "&amp;N59&amp;" "&amp;N60&amp;" "&amp;N61&amp;" "&amp;N62&amp;" "&amp;N63&amp;" "&amp;N64&amp;" "&amp;N65&amp;" "&amp;N66&amp;" "&amp;N67&amp;" "&amp;N68&amp;" "&amp;N69&amp;" "&amp;N70&amp;" "&amp;N71&amp;" "&amp;N72&amp;" "&amp;N73&amp;" "&amp;N74&amp;" "&amp;N75&amp;" "&amp;N76&amp;" "&amp;N77&amp;" "&amp;N78&amp;" "&amp;N79&amp;" "&amp;N80&amp;" "&amp;N81&amp;" "&amp;N82&amp;" "&amp;N83&amp;" "&amp;N84&amp;" "&amp;N85&amp;" "&amp;N86&amp;" "&amp;N87&amp;" "&amp;N88&amp;" "&amp;N89&amp;" "&amp;N90&amp;" "&amp;N91&amp;" "&amp;N92&amp;" "&amp;N93&amp;" "&amp;N94&amp;" "&amp;N95&amp;" "&amp;N96&amp;" "&amp;N97&amp;" "&amp;N98&amp;" "&amp;N99&amp;" "&amp;N100&amp;" "&amp;N101&amp;" "&amp;N102&amp;" "&amp;N103&amp;" "&amp;N104&amp;" "&amp;N105&amp;" "&amp;N106&amp;" "&amp;N107&amp;" "&amp;N108&amp;" "&amp;N109&amp;" "&amp;N110&amp;" "&amp;N111&amp;" "&amp;N112&amp;" "&amp;N113&amp;" "&amp;N114&amp;" "&amp;N115&amp;" "&amp;N116&amp;" "&amp;N117&amp;" "&amp;N118&amp;" "&amp;N119&amp;" "&amp;N120&amp;" "&amp;N121&amp;" "&amp;N122&amp;" "&amp;N123&amp;" "&amp;N124&amp;" "&amp;N125&amp;" "&amp;N126&amp;" "&amp;N127&amp;" "&amp;N128&amp;" "&amp;N129&amp;" "&amp;N130&amp;" "&amp;N131&amp;" "&amp;N132&amp;" "&amp;N133&amp;" "&amp;N134&amp;" "&amp;N135&amp;" "&amp;N136&amp;" "&amp;N137&amp;" "&amp;N138&amp;" "&amp;N139&amp;" "&amp;N140&amp;" "&amp;N141&amp;" "&amp;N142&amp;" "&amp;N143&amp;" "&amp;N144&amp;" "&amp;N145&amp;" "&amp;N146&amp;" "&amp;N147&amp;" "&amp;N148&amp;" "&amp;N149&amp;" "&amp;N150&amp;" "&amp;N151&amp;" "&amp;N152&amp;" "&amp;N153&amp;" "&amp;N154&amp;" "&amp;N155&amp;" "&amp;N156&amp;" "&amp;N157&amp;" "&amp;N158&amp;" "&amp;N159&amp;" "&amp;N160&amp;" "&amp;N161&amp;" "&amp;N162&amp;" "&amp;N163&amp;" "&amp;N164&amp;" "&amp;N165&amp;" "&amp;N166&amp;" "&amp;N167&amp;" "&amp;N168&amp;" "&amp;N169&amp;" "&amp;N170&amp;" "&amp;N171&amp;" "&amp;N172&amp;" "&amp;N173&amp;" "&amp;N174&amp;" "&amp;N175&amp;" "&amp;N176&amp;" "&amp;N177&amp;" "&amp;N178&amp;" "&amp;N179&amp;" "&amp;N180&amp;" "&amp;N181&amp;" "&amp;N182&amp;" "&amp;N183&amp;" "&amp;N184)," ","、")</f>
        <v/>
      </c>
    </row>
    <row r="186" spans="5:14">
      <c r="J186" s="100"/>
      <c r="K186" s="101"/>
      <c r="L186" s="13"/>
      <c r="M186" s="101"/>
      <c r="N186" s="101"/>
    </row>
    <row r="187" spans="5:14">
      <c r="J187" s="100"/>
      <c r="N187" s="101"/>
    </row>
    <row r="188" spans="5:14">
      <c r="J188" s="100"/>
    </row>
    <row r="189" spans="5:14">
      <c r="J189" s="100"/>
    </row>
    <row r="190" spans="5:14">
      <c r="J190" s="100"/>
    </row>
    <row r="191" spans="5:14">
      <c r="J191" s="100"/>
    </row>
  </sheetData>
  <sheetProtection algorithmName="SHA-512" hashValue="PmSHT/qy/K9AWYVzCIs+fWcYuoERe3+B7bqZRMfFUHcxk6azkRVLrrgIdLVejJPA3Scr7oVTwFvTYhU7Sf6log==" saltValue="OwzJ9plBKmb1BrX67CR9ew==" spinCount="100000" sheet="1" objects="1" scenarios="1"/>
  <autoFilter ref="K1:K109" xr:uid="{00000000-0009-0000-0000-000003000000}"/>
  <mergeCells count="1">
    <mergeCell ref="P23:T25"/>
  </mergeCells>
  <phoneticPr fontId="2"/>
  <conditionalFormatting sqref="P23:T25">
    <cfRule type="cellIs" dxfId="46" priority="1" operator="greaterThanOrEqual">
      <formula>11</formula>
    </cfRule>
  </conditionalFormatting>
  <hyperlinks>
    <hyperlink ref="P11" r:id="rId1" display="https://www.itic.pref.ibaraki.jp/facility/" xr:uid="{00000000-0004-0000-0300-000000000000}"/>
  </hyperlinks>
  <pageMargins left="0.75" right="0.75" top="1" bottom="1" header="0.51200000000000001" footer="0.51200000000000001"/>
  <pageSetup paperSize="8" scale="45"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0961" r:id="rId5" name="Check Box 1">
              <controlPr locked="0" defaultSize="0" autoFill="0" autoLine="0" autoPict="0">
                <anchor moveWithCells="1">
                  <from>
                    <xdr:col>10</xdr:col>
                    <xdr:colOff>7620</xdr:colOff>
                    <xdr:row>2</xdr:row>
                    <xdr:rowOff>7620</xdr:rowOff>
                  </from>
                  <to>
                    <xdr:col>13</xdr:col>
                    <xdr:colOff>30480</xdr:colOff>
                    <xdr:row>3</xdr:row>
                    <xdr:rowOff>0</xdr:rowOff>
                  </to>
                </anchor>
              </controlPr>
            </control>
          </mc:Choice>
        </mc:AlternateContent>
        <mc:AlternateContent xmlns:mc="http://schemas.openxmlformats.org/markup-compatibility/2006">
          <mc:Choice Requires="x14">
            <control shapeId="40962" r:id="rId6" name="Check Box 2">
              <controlPr locked="0" defaultSize="0" autoFill="0" autoLine="0" autoPict="0">
                <anchor moveWithCells="1">
                  <from>
                    <xdr:col>10</xdr:col>
                    <xdr:colOff>7620</xdr:colOff>
                    <xdr:row>3</xdr:row>
                    <xdr:rowOff>7620</xdr:rowOff>
                  </from>
                  <to>
                    <xdr:col>13</xdr:col>
                    <xdr:colOff>30480</xdr:colOff>
                    <xdr:row>4</xdr:row>
                    <xdr:rowOff>0</xdr:rowOff>
                  </to>
                </anchor>
              </controlPr>
            </control>
          </mc:Choice>
        </mc:AlternateContent>
        <mc:AlternateContent xmlns:mc="http://schemas.openxmlformats.org/markup-compatibility/2006">
          <mc:Choice Requires="x14">
            <control shapeId="40963" r:id="rId7" name="Check Box 3">
              <controlPr locked="0" defaultSize="0" autoFill="0" autoLine="0" autoPict="0">
                <anchor moveWithCells="1">
                  <from>
                    <xdr:col>10</xdr:col>
                    <xdr:colOff>7620</xdr:colOff>
                    <xdr:row>4</xdr:row>
                    <xdr:rowOff>7620</xdr:rowOff>
                  </from>
                  <to>
                    <xdr:col>13</xdr:col>
                    <xdr:colOff>22860</xdr:colOff>
                    <xdr:row>5</xdr:row>
                    <xdr:rowOff>0</xdr:rowOff>
                  </to>
                </anchor>
              </controlPr>
            </control>
          </mc:Choice>
        </mc:AlternateContent>
        <mc:AlternateContent xmlns:mc="http://schemas.openxmlformats.org/markup-compatibility/2006">
          <mc:Choice Requires="x14">
            <control shapeId="40964" r:id="rId8" name="Check Box 4">
              <controlPr locked="0" defaultSize="0" autoFill="0" autoLine="0" autoPict="0">
                <anchor moveWithCells="1">
                  <from>
                    <xdr:col>10</xdr:col>
                    <xdr:colOff>7620</xdr:colOff>
                    <xdr:row>6</xdr:row>
                    <xdr:rowOff>7620</xdr:rowOff>
                  </from>
                  <to>
                    <xdr:col>13</xdr:col>
                    <xdr:colOff>22860</xdr:colOff>
                    <xdr:row>7</xdr:row>
                    <xdr:rowOff>0</xdr:rowOff>
                  </to>
                </anchor>
              </controlPr>
            </control>
          </mc:Choice>
        </mc:AlternateContent>
        <mc:AlternateContent xmlns:mc="http://schemas.openxmlformats.org/markup-compatibility/2006">
          <mc:Choice Requires="x14">
            <control shapeId="40965" r:id="rId9" name="Check Box 5">
              <controlPr locked="0" defaultSize="0" autoFill="0" autoLine="0" autoPict="0">
                <anchor moveWithCells="1">
                  <from>
                    <xdr:col>10</xdr:col>
                    <xdr:colOff>0</xdr:colOff>
                    <xdr:row>8</xdr:row>
                    <xdr:rowOff>0</xdr:rowOff>
                  </from>
                  <to>
                    <xdr:col>13</xdr:col>
                    <xdr:colOff>22860</xdr:colOff>
                    <xdr:row>9</xdr:row>
                    <xdr:rowOff>0</xdr:rowOff>
                  </to>
                </anchor>
              </controlPr>
            </control>
          </mc:Choice>
        </mc:AlternateContent>
        <mc:AlternateContent xmlns:mc="http://schemas.openxmlformats.org/markup-compatibility/2006">
          <mc:Choice Requires="x14">
            <control shapeId="40967" r:id="rId10" name="Check Box 7">
              <controlPr locked="0" defaultSize="0" autoFill="0" autoLine="0" autoPict="0">
                <anchor moveWithCells="1">
                  <from>
                    <xdr:col>10</xdr:col>
                    <xdr:colOff>0</xdr:colOff>
                    <xdr:row>9</xdr:row>
                    <xdr:rowOff>0</xdr:rowOff>
                  </from>
                  <to>
                    <xdr:col>13</xdr:col>
                    <xdr:colOff>7620</xdr:colOff>
                    <xdr:row>9</xdr:row>
                    <xdr:rowOff>152400</xdr:rowOff>
                  </to>
                </anchor>
              </controlPr>
            </control>
          </mc:Choice>
        </mc:AlternateContent>
        <mc:AlternateContent xmlns:mc="http://schemas.openxmlformats.org/markup-compatibility/2006">
          <mc:Choice Requires="x14">
            <control shapeId="40968" r:id="rId11" name="Check Box 8">
              <controlPr locked="0" defaultSize="0" autoFill="0" autoLine="0" autoPict="0">
                <anchor moveWithCells="1">
                  <from>
                    <xdr:col>10</xdr:col>
                    <xdr:colOff>7620</xdr:colOff>
                    <xdr:row>11</xdr:row>
                    <xdr:rowOff>0</xdr:rowOff>
                  </from>
                  <to>
                    <xdr:col>13</xdr:col>
                    <xdr:colOff>30480</xdr:colOff>
                    <xdr:row>12</xdr:row>
                    <xdr:rowOff>0</xdr:rowOff>
                  </to>
                </anchor>
              </controlPr>
            </control>
          </mc:Choice>
        </mc:AlternateContent>
        <mc:AlternateContent xmlns:mc="http://schemas.openxmlformats.org/markup-compatibility/2006">
          <mc:Choice Requires="x14">
            <control shapeId="40969" r:id="rId12" name="Check Box 9">
              <controlPr locked="0" defaultSize="0" autoFill="0" autoLine="0" autoPict="0">
                <anchor moveWithCells="1">
                  <from>
                    <xdr:col>10</xdr:col>
                    <xdr:colOff>7620</xdr:colOff>
                    <xdr:row>12</xdr:row>
                    <xdr:rowOff>7620</xdr:rowOff>
                  </from>
                  <to>
                    <xdr:col>13</xdr:col>
                    <xdr:colOff>22860</xdr:colOff>
                    <xdr:row>13</xdr:row>
                    <xdr:rowOff>0</xdr:rowOff>
                  </to>
                </anchor>
              </controlPr>
            </control>
          </mc:Choice>
        </mc:AlternateContent>
        <mc:AlternateContent xmlns:mc="http://schemas.openxmlformats.org/markup-compatibility/2006">
          <mc:Choice Requires="x14">
            <control shapeId="40971" r:id="rId13" name="Check Box 11">
              <controlPr locked="0" defaultSize="0" autoFill="0" autoLine="0" autoPict="0">
                <anchor moveWithCells="1">
                  <from>
                    <xdr:col>10</xdr:col>
                    <xdr:colOff>0</xdr:colOff>
                    <xdr:row>14</xdr:row>
                    <xdr:rowOff>0</xdr:rowOff>
                  </from>
                  <to>
                    <xdr:col>13</xdr:col>
                    <xdr:colOff>22860</xdr:colOff>
                    <xdr:row>15</xdr:row>
                    <xdr:rowOff>0</xdr:rowOff>
                  </to>
                </anchor>
              </controlPr>
            </control>
          </mc:Choice>
        </mc:AlternateContent>
        <mc:AlternateContent xmlns:mc="http://schemas.openxmlformats.org/markup-compatibility/2006">
          <mc:Choice Requires="x14">
            <control shapeId="40972" r:id="rId14" name="Check Box 12">
              <controlPr locked="0" defaultSize="0" autoFill="0" autoLine="0" autoPict="0">
                <anchor moveWithCells="1">
                  <from>
                    <xdr:col>10</xdr:col>
                    <xdr:colOff>0</xdr:colOff>
                    <xdr:row>15</xdr:row>
                    <xdr:rowOff>0</xdr:rowOff>
                  </from>
                  <to>
                    <xdr:col>13</xdr:col>
                    <xdr:colOff>22860</xdr:colOff>
                    <xdr:row>16</xdr:row>
                    <xdr:rowOff>0</xdr:rowOff>
                  </to>
                </anchor>
              </controlPr>
            </control>
          </mc:Choice>
        </mc:AlternateContent>
        <mc:AlternateContent xmlns:mc="http://schemas.openxmlformats.org/markup-compatibility/2006">
          <mc:Choice Requires="x14">
            <control shapeId="40973" r:id="rId15" name="Check Box 13">
              <controlPr locked="0" defaultSize="0" autoFill="0" autoLine="0" autoPict="0">
                <anchor moveWithCells="1">
                  <from>
                    <xdr:col>10</xdr:col>
                    <xdr:colOff>0</xdr:colOff>
                    <xdr:row>17</xdr:row>
                    <xdr:rowOff>0</xdr:rowOff>
                  </from>
                  <to>
                    <xdr:col>13</xdr:col>
                    <xdr:colOff>22860</xdr:colOff>
                    <xdr:row>18</xdr:row>
                    <xdr:rowOff>0</xdr:rowOff>
                  </to>
                </anchor>
              </controlPr>
            </control>
          </mc:Choice>
        </mc:AlternateContent>
        <mc:AlternateContent xmlns:mc="http://schemas.openxmlformats.org/markup-compatibility/2006">
          <mc:Choice Requires="x14">
            <control shapeId="40975" r:id="rId16" name="Check Box 15">
              <controlPr locked="0" defaultSize="0" autoFill="0" autoLine="0" autoPict="0">
                <anchor moveWithCells="1">
                  <from>
                    <xdr:col>10</xdr:col>
                    <xdr:colOff>0</xdr:colOff>
                    <xdr:row>19</xdr:row>
                    <xdr:rowOff>0</xdr:rowOff>
                  </from>
                  <to>
                    <xdr:col>13</xdr:col>
                    <xdr:colOff>22860</xdr:colOff>
                    <xdr:row>19</xdr:row>
                    <xdr:rowOff>160020</xdr:rowOff>
                  </to>
                </anchor>
              </controlPr>
            </control>
          </mc:Choice>
        </mc:AlternateContent>
        <mc:AlternateContent xmlns:mc="http://schemas.openxmlformats.org/markup-compatibility/2006">
          <mc:Choice Requires="x14">
            <control shapeId="40976" r:id="rId17" name="Check Box 16">
              <controlPr locked="0" defaultSize="0" autoFill="0" autoLine="0" autoPict="0">
                <anchor moveWithCells="1">
                  <from>
                    <xdr:col>10</xdr:col>
                    <xdr:colOff>0</xdr:colOff>
                    <xdr:row>20</xdr:row>
                    <xdr:rowOff>0</xdr:rowOff>
                  </from>
                  <to>
                    <xdr:col>13</xdr:col>
                    <xdr:colOff>22860</xdr:colOff>
                    <xdr:row>20</xdr:row>
                    <xdr:rowOff>160020</xdr:rowOff>
                  </to>
                </anchor>
              </controlPr>
            </control>
          </mc:Choice>
        </mc:AlternateContent>
        <mc:AlternateContent xmlns:mc="http://schemas.openxmlformats.org/markup-compatibility/2006">
          <mc:Choice Requires="x14">
            <control shapeId="40977" r:id="rId18" name="Check Box 17">
              <controlPr locked="0" defaultSize="0" autoFill="0" autoLine="0" autoPict="0">
                <anchor moveWithCells="1">
                  <from>
                    <xdr:col>10</xdr:col>
                    <xdr:colOff>0</xdr:colOff>
                    <xdr:row>21</xdr:row>
                    <xdr:rowOff>0</xdr:rowOff>
                  </from>
                  <to>
                    <xdr:col>13</xdr:col>
                    <xdr:colOff>22860</xdr:colOff>
                    <xdr:row>22</xdr:row>
                    <xdr:rowOff>0</xdr:rowOff>
                  </to>
                </anchor>
              </controlPr>
            </control>
          </mc:Choice>
        </mc:AlternateContent>
        <mc:AlternateContent xmlns:mc="http://schemas.openxmlformats.org/markup-compatibility/2006">
          <mc:Choice Requires="x14">
            <control shapeId="40978" r:id="rId19" name="Check Box 18">
              <controlPr locked="0" defaultSize="0" autoFill="0" autoLine="0" autoPict="0">
                <anchor moveWithCells="1">
                  <from>
                    <xdr:col>10</xdr:col>
                    <xdr:colOff>0</xdr:colOff>
                    <xdr:row>22</xdr:row>
                    <xdr:rowOff>0</xdr:rowOff>
                  </from>
                  <to>
                    <xdr:col>13</xdr:col>
                    <xdr:colOff>22860</xdr:colOff>
                    <xdr:row>23</xdr:row>
                    <xdr:rowOff>0</xdr:rowOff>
                  </to>
                </anchor>
              </controlPr>
            </control>
          </mc:Choice>
        </mc:AlternateContent>
        <mc:AlternateContent xmlns:mc="http://schemas.openxmlformats.org/markup-compatibility/2006">
          <mc:Choice Requires="x14">
            <control shapeId="40980" r:id="rId20" name="Check Box 20">
              <controlPr locked="0" defaultSize="0" autoFill="0" autoLine="0" autoPict="0">
                <anchor moveWithCells="1">
                  <from>
                    <xdr:col>10</xdr:col>
                    <xdr:colOff>0</xdr:colOff>
                    <xdr:row>24</xdr:row>
                    <xdr:rowOff>0</xdr:rowOff>
                  </from>
                  <to>
                    <xdr:col>11</xdr:col>
                    <xdr:colOff>0</xdr:colOff>
                    <xdr:row>25</xdr:row>
                    <xdr:rowOff>0</xdr:rowOff>
                  </to>
                </anchor>
              </controlPr>
            </control>
          </mc:Choice>
        </mc:AlternateContent>
        <mc:AlternateContent xmlns:mc="http://schemas.openxmlformats.org/markup-compatibility/2006">
          <mc:Choice Requires="x14">
            <control shapeId="40984" r:id="rId21" name="Check Box 24">
              <controlPr locked="0" defaultSize="0" autoFill="0" autoLine="0" autoPict="0">
                <anchor moveWithCells="1">
                  <from>
                    <xdr:col>10</xdr:col>
                    <xdr:colOff>0</xdr:colOff>
                    <xdr:row>26</xdr:row>
                    <xdr:rowOff>0</xdr:rowOff>
                  </from>
                  <to>
                    <xdr:col>13</xdr:col>
                    <xdr:colOff>22860</xdr:colOff>
                    <xdr:row>27</xdr:row>
                    <xdr:rowOff>0</xdr:rowOff>
                  </to>
                </anchor>
              </controlPr>
            </control>
          </mc:Choice>
        </mc:AlternateContent>
        <mc:AlternateContent xmlns:mc="http://schemas.openxmlformats.org/markup-compatibility/2006">
          <mc:Choice Requires="x14">
            <control shapeId="40985" r:id="rId22" name="Check Box 25">
              <controlPr locked="0" defaultSize="0" autoFill="0" autoLine="0" autoPict="0">
                <anchor moveWithCells="1">
                  <from>
                    <xdr:col>10</xdr:col>
                    <xdr:colOff>0</xdr:colOff>
                    <xdr:row>26</xdr:row>
                    <xdr:rowOff>175260</xdr:rowOff>
                  </from>
                  <to>
                    <xdr:col>13</xdr:col>
                    <xdr:colOff>22860</xdr:colOff>
                    <xdr:row>27</xdr:row>
                    <xdr:rowOff>152400</xdr:rowOff>
                  </to>
                </anchor>
              </controlPr>
            </control>
          </mc:Choice>
        </mc:AlternateContent>
        <mc:AlternateContent xmlns:mc="http://schemas.openxmlformats.org/markup-compatibility/2006">
          <mc:Choice Requires="x14">
            <control shapeId="40986" r:id="rId23" name="Check Box 26">
              <controlPr locked="0" defaultSize="0" autoFill="0" autoLine="0" autoPict="0">
                <anchor moveWithCells="1">
                  <from>
                    <xdr:col>10</xdr:col>
                    <xdr:colOff>0</xdr:colOff>
                    <xdr:row>28</xdr:row>
                    <xdr:rowOff>0</xdr:rowOff>
                  </from>
                  <to>
                    <xdr:col>13</xdr:col>
                    <xdr:colOff>22860</xdr:colOff>
                    <xdr:row>28</xdr:row>
                    <xdr:rowOff>160020</xdr:rowOff>
                  </to>
                </anchor>
              </controlPr>
            </control>
          </mc:Choice>
        </mc:AlternateContent>
        <mc:AlternateContent xmlns:mc="http://schemas.openxmlformats.org/markup-compatibility/2006">
          <mc:Choice Requires="x14">
            <control shapeId="40987" r:id="rId24" name="Check Box 27">
              <controlPr locked="0" defaultSize="0" autoFill="0" autoLine="0" autoPict="0">
                <anchor moveWithCells="1">
                  <from>
                    <xdr:col>10</xdr:col>
                    <xdr:colOff>0</xdr:colOff>
                    <xdr:row>29</xdr:row>
                    <xdr:rowOff>152400</xdr:rowOff>
                  </from>
                  <to>
                    <xdr:col>13</xdr:col>
                    <xdr:colOff>22860</xdr:colOff>
                    <xdr:row>30</xdr:row>
                    <xdr:rowOff>137160</xdr:rowOff>
                  </to>
                </anchor>
              </controlPr>
            </control>
          </mc:Choice>
        </mc:AlternateContent>
        <mc:AlternateContent xmlns:mc="http://schemas.openxmlformats.org/markup-compatibility/2006">
          <mc:Choice Requires="x14">
            <control shapeId="40988" r:id="rId25" name="Check Box 28">
              <controlPr locked="0" defaultSize="0" autoFill="0" autoLine="0" autoPict="0">
                <anchor moveWithCells="1">
                  <from>
                    <xdr:col>10</xdr:col>
                    <xdr:colOff>0</xdr:colOff>
                    <xdr:row>30</xdr:row>
                    <xdr:rowOff>144780</xdr:rowOff>
                  </from>
                  <to>
                    <xdr:col>13</xdr:col>
                    <xdr:colOff>22860</xdr:colOff>
                    <xdr:row>32</xdr:row>
                    <xdr:rowOff>0</xdr:rowOff>
                  </to>
                </anchor>
              </controlPr>
            </control>
          </mc:Choice>
        </mc:AlternateContent>
        <mc:AlternateContent xmlns:mc="http://schemas.openxmlformats.org/markup-compatibility/2006">
          <mc:Choice Requires="x14">
            <control shapeId="40990" r:id="rId26" name="Check Box 30">
              <controlPr locked="0" defaultSize="0" autoFill="0" autoLine="0" autoPict="0">
                <anchor moveWithCells="1">
                  <from>
                    <xdr:col>10</xdr:col>
                    <xdr:colOff>0</xdr:colOff>
                    <xdr:row>32</xdr:row>
                    <xdr:rowOff>152400</xdr:rowOff>
                  </from>
                  <to>
                    <xdr:col>13</xdr:col>
                    <xdr:colOff>22860</xdr:colOff>
                    <xdr:row>34</xdr:row>
                    <xdr:rowOff>7620</xdr:rowOff>
                  </to>
                </anchor>
              </controlPr>
            </control>
          </mc:Choice>
        </mc:AlternateContent>
        <mc:AlternateContent xmlns:mc="http://schemas.openxmlformats.org/markup-compatibility/2006">
          <mc:Choice Requires="x14">
            <control shapeId="40991" r:id="rId27" name="Check Box 31">
              <controlPr locked="0" defaultSize="0" autoFill="0" autoLine="0" autoPict="0">
                <anchor moveWithCells="1">
                  <from>
                    <xdr:col>10</xdr:col>
                    <xdr:colOff>0</xdr:colOff>
                    <xdr:row>33</xdr:row>
                    <xdr:rowOff>152400</xdr:rowOff>
                  </from>
                  <to>
                    <xdr:col>13</xdr:col>
                    <xdr:colOff>22860</xdr:colOff>
                    <xdr:row>35</xdr:row>
                    <xdr:rowOff>0</xdr:rowOff>
                  </to>
                </anchor>
              </controlPr>
            </control>
          </mc:Choice>
        </mc:AlternateContent>
        <mc:AlternateContent xmlns:mc="http://schemas.openxmlformats.org/markup-compatibility/2006">
          <mc:Choice Requires="x14">
            <control shapeId="40992" r:id="rId28" name="Check Box 32">
              <controlPr locked="0" defaultSize="0" autoFill="0" autoLine="0" autoPict="0">
                <anchor moveWithCells="1">
                  <from>
                    <xdr:col>10</xdr:col>
                    <xdr:colOff>0</xdr:colOff>
                    <xdr:row>34</xdr:row>
                    <xdr:rowOff>152400</xdr:rowOff>
                  </from>
                  <to>
                    <xdr:col>13</xdr:col>
                    <xdr:colOff>22860</xdr:colOff>
                    <xdr:row>36</xdr:row>
                    <xdr:rowOff>0</xdr:rowOff>
                  </to>
                </anchor>
              </controlPr>
            </control>
          </mc:Choice>
        </mc:AlternateContent>
        <mc:AlternateContent xmlns:mc="http://schemas.openxmlformats.org/markup-compatibility/2006">
          <mc:Choice Requires="x14">
            <control shapeId="40993" r:id="rId29" name="Check Box 33">
              <controlPr locked="0" defaultSize="0" autoFill="0" autoLine="0" autoPict="0">
                <anchor moveWithCells="1">
                  <from>
                    <xdr:col>10</xdr:col>
                    <xdr:colOff>0</xdr:colOff>
                    <xdr:row>35</xdr:row>
                    <xdr:rowOff>152400</xdr:rowOff>
                  </from>
                  <to>
                    <xdr:col>13</xdr:col>
                    <xdr:colOff>22860</xdr:colOff>
                    <xdr:row>36</xdr:row>
                    <xdr:rowOff>152400</xdr:rowOff>
                  </to>
                </anchor>
              </controlPr>
            </control>
          </mc:Choice>
        </mc:AlternateContent>
        <mc:AlternateContent xmlns:mc="http://schemas.openxmlformats.org/markup-compatibility/2006">
          <mc:Choice Requires="x14">
            <control shapeId="40994" r:id="rId30" name="Check Box 34">
              <controlPr locked="0" defaultSize="0" autoFill="0" autoLine="0" autoPict="0">
                <anchor moveWithCells="1">
                  <from>
                    <xdr:col>10</xdr:col>
                    <xdr:colOff>0</xdr:colOff>
                    <xdr:row>36</xdr:row>
                    <xdr:rowOff>152400</xdr:rowOff>
                  </from>
                  <to>
                    <xdr:col>13</xdr:col>
                    <xdr:colOff>22860</xdr:colOff>
                    <xdr:row>37</xdr:row>
                    <xdr:rowOff>152400</xdr:rowOff>
                  </to>
                </anchor>
              </controlPr>
            </control>
          </mc:Choice>
        </mc:AlternateContent>
        <mc:AlternateContent xmlns:mc="http://schemas.openxmlformats.org/markup-compatibility/2006">
          <mc:Choice Requires="x14">
            <control shapeId="40995" r:id="rId31" name="Check Box 35">
              <controlPr locked="0" defaultSize="0" autoFill="0" autoLine="0" autoPict="0">
                <anchor moveWithCells="1">
                  <from>
                    <xdr:col>10</xdr:col>
                    <xdr:colOff>0</xdr:colOff>
                    <xdr:row>38</xdr:row>
                    <xdr:rowOff>0</xdr:rowOff>
                  </from>
                  <to>
                    <xdr:col>13</xdr:col>
                    <xdr:colOff>22860</xdr:colOff>
                    <xdr:row>38</xdr:row>
                    <xdr:rowOff>152400</xdr:rowOff>
                  </to>
                </anchor>
              </controlPr>
            </control>
          </mc:Choice>
        </mc:AlternateContent>
        <mc:AlternateContent xmlns:mc="http://schemas.openxmlformats.org/markup-compatibility/2006">
          <mc:Choice Requires="x14">
            <control shapeId="40996" r:id="rId32" name="Check Box 36">
              <controlPr locked="0" defaultSize="0" autoFill="0" autoLine="0" autoPict="0">
                <anchor moveWithCells="1">
                  <from>
                    <xdr:col>10</xdr:col>
                    <xdr:colOff>0</xdr:colOff>
                    <xdr:row>39</xdr:row>
                    <xdr:rowOff>7620</xdr:rowOff>
                  </from>
                  <to>
                    <xdr:col>13</xdr:col>
                    <xdr:colOff>22860</xdr:colOff>
                    <xdr:row>40</xdr:row>
                    <xdr:rowOff>0</xdr:rowOff>
                  </to>
                </anchor>
              </controlPr>
            </control>
          </mc:Choice>
        </mc:AlternateContent>
        <mc:AlternateContent xmlns:mc="http://schemas.openxmlformats.org/markup-compatibility/2006">
          <mc:Choice Requires="x14">
            <control shapeId="40997" r:id="rId33" name="Check Box 37">
              <controlPr locked="0" defaultSize="0" autoFill="0" autoLine="0" autoPict="0">
                <anchor moveWithCells="1">
                  <from>
                    <xdr:col>10</xdr:col>
                    <xdr:colOff>0</xdr:colOff>
                    <xdr:row>41</xdr:row>
                    <xdr:rowOff>0</xdr:rowOff>
                  </from>
                  <to>
                    <xdr:col>13</xdr:col>
                    <xdr:colOff>22860</xdr:colOff>
                    <xdr:row>41</xdr:row>
                    <xdr:rowOff>152400</xdr:rowOff>
                  </to>
                </anchor>
              </controlPr>
            </control>
          </mc:Choice>
        </mc:AlternateContent>
        <mc:AlternateContent xmlns:mc="http://schemas.openxmlformats.org/markup-compatibility/2006">
          <mc:Choice Requires="x14">
            <control shapeId="41004" r:id="rId34" name="Check Box 44">
              <controlPr locked="0" defaultSize="0" autoFill="0" autoLine="0" autoPict="0">
                <anchor moveWithCells="1">
                  <from>
                    <xdr:col>10</xdr:col>
                    <xdr:colOff>0</xdr:colOff>
                    <xdr:row>43</xdr:row>
                    <xdr:rowOff>160020</xdr:rowOff>
                  </from>
                  <to>
                    <xdr:col>13</xdr:col>
                    <xdr:colOff>22860</xdr:colOff>
                    <xdr:row>45</xdr:row>
                    <xdr:rowOff>7620</xdr:rowOff>
                  </to>
                </anchor>
              </controlPr>
            </control>
          </mc:Choice>
        </mc:AlternateContent>
        <mc:AlternateContent xmlns:mc="http://schemas.openxmlformats.org/markup-compatibility/2006">
          <mc:Choice Requires="x14">
            <control shapeId="41007" r:id="rId35" name="Check Box 47">
              <controlPr locked="0" defaultSize="0" autoFill="0" autoLine="0" autoPict="0">
                <anchor moveWithCells="1">
                  <from>
                    <xdr:col>10</xdr:col>
                    <xdr:colOff>0</xdr:colOff>
                    <xdr:row>46</xdr:row>
                    <xdr:rowOff>0</xdr:rowOff>
                  </from>
                  <to>
                    <xdr:col>13</xdr:col>
                    <xdr:colOff>22860</xdr:colOff>
                    <xdr:row>46</xdr:row>
                    <xdr:rowOff>152400</xdr:rowOff>
                  </to>
                </anchor>
              </controlPr>
            </control>
          </mc:Choice>
        </mc:AlternateContent>
        <mc:AlternateContent xmlns:mc="http://schemas.openxmlformats.org/markup-compatibility/2006">
          <mc:Choice Requires="x14">
            <control shapeId="41009" r:id="rId36" name="Check Box 49">
              <controlPr locked="0" defaultSize="0" autoFill="0" autoLine="0" autoPict="0">
                <anchor moveWithCells="1">
                  <from>
                    <xdr:col>10</xdr:col>
                    <xdr:colOff>0</xdr:colOff>
                    <xdr:row>49</xdr:row>
                    <xdr:rowOff>0</xdr:rowOff>
                  </from>
                  <to>
                    <xdr:col>13</xdr:col>
                    <xdr:colOff>22860</xdr:colOff>
                    <xdr:row>50</xdr:row>
                    <xdr:rowOff>0</xdr:rowOff>
                  </to>
                </anchor>
              </controlPr>
            </control>
          </mc:Choice>
        </mc:AlternateContent>
        <mc:AlternateContent xmlns:mc="http://schemas.openxmlformats.org/markup-compatibility/2006">
          <mc:Choice Requires="x14">
            <control shapeId="41012" r:id="rId37" name="Check Box 52">
              <controlPr locked="0" defaultSize="0" autoFill="0" autoLine="0" autoPict="0">
                <anchor moveWithCells="1">
                  <from>
                    <xdr:col>10</xdr:col>
                    <xdr:colOff>0</xdr:colOff>
                    <xdr:row>51</xdr:row>
                    <xdr:rowOff>0</xdr:rowOff>
                  </from>
                  <to>
                    <xdr:col>13</xdr:col>
                    <xdr:colOff>22860</xdr:colOff>
                    <xdr:row>52</xdr:row>
                    <xdr:rowOff>0</xdr:rowOff>
                  </to>
                </anchor>
              </controlPr>
            </control>
          </mc:Choice>
        </mc:AlternateContent>
        <mc:AlternateContent xmlns:mc="http://schemas.openxmlformats.org/markup-compatibility/2006">
          <mc:Choice Requires="x14">
            <control shapeId="41013" r:id="rId38" name="Check Box 53">
              <controlPr locked="0" defaultSize="0" autoFill="0" autoLine="0" autoPict="0">
                <anchor moveWithCells="1">
                  <from>
                    <xdr:col>10</xdr:col>
                    <xdr:colOff>0</xdr:colOff>
                    <xdr:row>57</xdr:row>
                    <xdr:rowOff>0</xdr:rowOff>
                  </from>
                  <to>
                    <xdr:col>13</xdr:col>
                    <xdr:colOff>22860</xdr:colOff>
                    <xdr:row>58</xdr:row>
                    <xdr:rowOff>0</xdr:rowOff>
                  </to>
                </anchor>
              </controlPr>
            </control>
          </mc:Choice>
        </mc:AlternateContent>
        <mc:AlternateContent xmlns:mc="http://schemas.openxmlformats.org/markup-compatibility/2006">
          <mc:Choice Requires="x14">
            <control shapeId="41014" r:id="rId39" name="Check Box 54">
              <controlPr locked="0" defaultSize="0" autoFill="0" autoLine="0" autoPict="0">
                <anchor moveWithCells="1">
                  <from>
                    <xdr:col>10</xdr:col>
                    <xdr:colOff>0</xdr:colOff>
                    <xdr:row>58</xdr:row>
                    <xdr:rowOff>0</xdr:rowOff>
                  </from>
                  <to>
                    <xdr:col>13</xdr:col>
                    <xdr:colOff>22860</xdr:colOff>
                    <xdr:row>59</xdr:row>
                    <xdr:rowOff>7620</xdr:rowOff>
                  </to>
                </anchor>
              </controlPr>
            </control>
          </mc:Choice>
        </mc:AlternateContent>
        <mc:AlternateContent xmlns:mc="http://schemas.openxmlformats.org/markup-compatibility/2006">
          <mc:Choice Requires="x14">
            <control shapeId="41015" r:id="rId40" name="Check Box 55">
              <controlPr locked="0" defaultSize="0" autoFill="0" autoLine="0" autoPict="0">
                <anchor moveWithCells="1">
                  <from>
                    <xdr:col>10</xdr:col>
                    <xdr:colOff>0</xdr:colOff>
                    <xdr:row>60</xdr:row>
                    <xdr:rowOff>0</xdr:rowOff>
                  </from>
                  <to>
                    <xdr:col>13</xdr:col>
                    <xdr:colOff>22860</xdr:colOff>
                    <xdr:row>60</xdr:row>
                    <xdr:rowOff>152400</xdr:rowOff>
                  </to>
                </anchor>
              </controlPr>
            </control>
          </mc:Choice>
        </mc:AlternateContent>
        <mc:AlternateContent xmlns:mc="http://schemas.openxmlformats.org/markup-compatibility/2006">
          <mc:Choice Requires="x14">
            <control shapeId="41016" r:id="rId41" name="Check Box 56">
              <controlPr locked="0" defaultSize="0" autoFill="0" autoLine="0" autoPict="0">
                <anchor moveWithCells="1">
                  <from>
                    <xdr:col>10</xdr:col>
                    <xdr:colOff>0</xdr:colOff>
                    <xdr:row>61</xdr:row>
                    <xdr:rowOff>0</xdr:rowOff>
                  </from>
                  <to>
                    <xdr:col>13</xdr:col>
                    <xdr:colOff>22860</xdr:colOff>
                    <xdr:row>62</xdr:row>
                    <xdr:rowOff>7620</xdr:rowOff>
                  </to>
                </anchor>
              </controlPr>
            </control>
          </mc:Choice>
        </mc:AlternateContent>
        <mc:AlternateContent xmlns:mc="http://schemas.openxmlformats.org/markup-compatibility/2006">
          <mc:Choice Requires="x14">
            <control shapeId="41017" r:id="rId42" name="Check Box 57">
              <controlPr locked="0" defaultSize="0" autoFill="0" autoLine="0" autoPict="0">
                <anchor moveWithCells="1">
                  <from>
                    <xdr:col>10</xdr:col>
                    <xdr:colOff>0</xdr:colOff>
                    <xdr:row>62</xdr:row>
                    <xdr:rowOff>0</xdr:rowOff>
                  </from>
                  <to>
                    <xdr:col>13</xdr:col>
                    <xdr:colOff>22860</xdr:colOff>
                    <xdr:row>63</xdr:row>
                    <xdr:rowOff>7620</xdr:rowOff>
                  </to>
                </anchor>
              </controlPr>
            </control>
          </mc:Choice>
        </mc:AlternateContent>
        <mc:AlternateContent xmlns:mc="http://schemas.openxmlformats.org/markup-compatibility/2006">
          <mc:Choice Requires="x14">
            <control shapeId="41019" r:id="rId43" name="Check Box 59">
              <controlPr locked="0" defaultSize="0" autoFill="0" autoLine="0" autoPict="0">
                <anchor moveWithCells="1">
                  <from>
                    <xdr:col>10</xdr:col>
                    <xdr:colOff>0</xdr:colOff>
                    <xdr:row>64</xdr:row>
                    <xdr:rowOff>0</xdr:rowOff>
                  </from>
                  <to>
                    <xdr:col>13</xdr:col>
                    <xdr:colOff>22860</xdr:colOff>
                    <xdr:row>65</xdr:row>
                    <xdr:rowOff>0</xdr:rowOff>
                  </to>
                </anchor>
              </controlPr>
            </control>
          </mc:Choice>
        </mc:AlternateContent>
        <mc:AlternateContent xmlns:mc="http://schemas.openxmlformats.org/markup-compatibility/2006">
          <mc:Choice Requires="x14">
            <control shapeId="41021" r:id="rId44" name="Check Box 61">
              <controlPr locked="0" defaultSize="0" autoFill="0" autoLine="0" autoPict="0">
                <anchor moveWithCells="1">
                  <from>
                    <xdr:col>10</xdr:col>
                    <xdr:colOff>0</xdr:colOff>
                    <xdr:row>67</xdr:row>
                    <xdr:rowOff>0</xdr:rowOff>
                  </from>
                  <to>
                    <xdr:col>13</xdr:col>
                    <xdr:colOff>22860</xdr:colOff>
                    <xdr:row>67</xdr:row>
                    <xdr:rowOff>160020</xdr:rowOff>
                  </to>
                </anchor>
              </controlPr>
            </control>
          </mc:Choice>
        </mc:AlternateContent>
        <mc:AlternateContent xmlns:mc="http://schemas.openxmlformats.org/markup-compatibility/2006">
          <mc:Choice Requires="x14">
            <control shapeId="41023" r:id="rId45" name="Check Box 63">
              <controlPr locked="0" defaultSize="0" autoFill="0" autoLine="0" autoPict="0">
                <anchor moveWithCells="1">
                  <from>
                    <xdr:col>10</xdr:col>
                    <xdr:colOff>0</xdr:colOff>
                    <xdr:row>68</xdr:row>
                    <xdr:rowOff>182880</xdr:rowOff>
                  </from>
                  <to>
                    <xdr:col>13</xdr:col>
                    <xdr:colOff>22860</xdr:colOff>
                    <xdr:row>70</xdr:row>
                    <xdr:rowOff>0</xdr:rowOff>
                  </to>
                </anchor>
              </controlPr>
            </control>
          </mc:Choice>
        </mc:AlternateContent>
        <mc:AlternateContent xmlns:mc="http://schemas.openxmlformats.org/markup-compatibility/2006">
          <mc:Choice Requires="x14">
            <control shapeId="41026" r:id="rId46" name="Check Box 66">
              <controlPr locked="0" defaultSize="0" autoFill="0" autoLine="0" autoPict="0">
                <anchor moveWithCells="1">
                  <from>
                    <xdr:col>10</xdr:col>
                    <xdr:colOff>0</xdr:colOff>
                    <xdr:row>71</xdr:row>
                    <xdr:rowOff>0</xdr:rowOff>
                  </from>
                  <to>
                    <xdr:col>13</xdr:col>
                    <xdr:colOff>22860</xdr:colOff>
                    <xdr:row>72</xdr:row>
                    <xdr:rowOff>0</xdr:rowOff>
                  </to>
                </anchor>
              </controlPr>
            </control>
          </mc:Choice>
        </mc:AlternateContent>
        <mc:AlternateContent xmlns:mc="http://schemas.openxmlformats.org/markup-compatibility/2006">
          <mc:Choice Requires="x14">
            <control shapeId="41027" r:id="rId47" name="Check Box 67">
              <controlPr locked="0" defaultSize="0" autoFill="0" autoLine="0" autoPict="0">
                <anchor moveWithCells="1">
                  <from>
                    <xdr:col>10</xdr:col>
                    <xdr:colOff>0</xdr:colOff>
                    <xdr:row>72</xdr:row>
                    <xdr:rowOff>160020</xdr:rowOff>
                  </from>
                  <to>
                    <xdr:col>13</xdr:col>
                    <xdr:colOff>22860</xdr:colOff>
                    <xdr:row>74</xdr:row>
                    <xdr:rowOff>0</xdr:rowOff>
                  </to>
                </anchor>
              </controlPr>
            </control>
          </mc:Choice>
        </mc:AlternateContent>
        <mc:AlternateContent xmlns:mc="http://schemas.openxmlformats.org/markup-compatibility/2006">
          <mc:Choice Requires="x14">
            <control shapeId="41029" r:id="rId48" name="Check Box 69">
              <controlPr locked="0" defaultSize="0" autoFill="0" autoLine="0" autoPict="0">
                <anchor moveWithCells="1">
                  <from>
                    <xdr:col>10</xdr:col>
                    <xdr:colOff>0</xdr:colOff>
                    <xdr:row>74</xdr:row>
                    <xdr:rowOff>152400</xdr:rowOff>
                  </from>
                  <to>
                    <xdr:col>13</xdr:col>
                    <xdr:colOff>22860</xdr:colOff>
                    <xdr:row>75</xdr:row>
                    <xdr:rowOff>152400</xdr:rowOff>
                  </to>
                </anchor>
              </controlPr>
            </control>
          </mc:Choice>
        </mc:AlternateContent>
        <mc:AlternateContent xmlns:mc="http://schemas.openxmlformats.org/markup-compatibility/2006">
          <mc:Choice Requires="x14">
            <control shapeId="41031" r:id="rId49" name="Check Box 71">
              <controlPr locked="0" defaultSize="0" autoFill="0" autoLine="0" autoPict="0">
                <anchor moveWithCells="1">
                  <from>
                    <xdr:col>10</xdr:col>
                    <xdr:colOff>0</xdr:colOff>
                    <xdr:row>76</xdr:row>
                    <xdr:rowOff>160020</xdr:rowOff>
                  </from>
                  <to>
                    <xdr:col>13</xdr:col>
                    <xdr:colOff>22860</xdr:colOff>
                    <xdr:row>77</xdr:row>
                    <xdr:rowOff>160020</xdr:rowOff>
                  </to>
                </anchor>
              </controlPr>
            </control>
          </mc:Choice>
        </mc:AlternateContent>
        <mc:AlternateContent xmlns:mc="http://schemas.openxmlformats.org/markup-compatibility/2006">
          <mc:Choice Requires="x14">
            <control shapeId="41032" r:id="rId50" name="Check Box 72">
              <controlPr locked="0" defaultSize="0" autoFill="0" autoLine="0" autoPict="0">
                <anchor moveWithCells="1">
                  <from>
                    <xdr:col>10</xdr:col>
                    <xdr:colOff>0</xdr:colOff>
                    <xdr:row>78</xdr:row>
                    <xdr:rowOff>0</xdr:rowOff>
                  </from>
                  <to>
                    <xdr:col>13</xdr:col>
                    <xdr:colOff>22860</xdr:colOff>
                    <xdr:row>78</xdr:row>
                    <xdr:rowOff>160020</xdr:rowOff>
                  </to>
                </anchor>
              </controlPr>
            </control>
          </mc:Choice>
        </mc:AlternateContent>
        <mc:AlternateContent xmlns:mc="http://schemas.openxmlformats.org/markup-compatibility/2006">
          <mc:Choice Requires="x14">
            <control shapeId="41033" r:id="rId51" name="Check Box 73">
              <controlPr locked="0" defaultSize="0" autoFill="0" autoLine="0" autoPict="0">
                <anchor moveWithCells="1">
                  <from>
                    <xdr:col>10</xdr:col>
                    <xdr:colOff>0</xdr:colOff>
                    <xdr:row>79</xdr:row>
                    <xdr:rowOff>182880</xdr:rowOff>
                  </from>
                  <to>
                    <xdr:col>13</xdr:col>
                    <xdr:colOff>22860</xdr:colOff>
                    <xdr:row>81</xdr:row>
                    <xdr:rowOff>0</xdr:rowOff>
                  </to>
                </anchor>
              </controlPr>
            </control>
          </mc:Choice>
        </mc:AlternateContent>
        <mc:AlternateContent xmlns:mc="http://schemas.openxmlformats.org/markup-compatibility/2006">
          <mc:Choice Requires="x14">
            <control shapeId="41034" r:id="rId52" name="Check Box 74">
              <controlPr locked="0" defaultSize="0" autoFill="0" autoLine="0" autoPict="0">
                <anchor moveWithCells="1">
                  <from>
                    <xdr:col>10</xdr:col>
                    <xdr:colOff>0</xdr:colOff>
                    <xdr:row>81</xdr:row>
                    <xdr:rowOff>0</xdr:rowOff>
                  </from>
                  <to>
                    <xdr:col>13</xdr:col>
                    <xdr:colOff>22860</xdr:colOff>
                    <xdr:row>82</xdr:row>
                    <xdr:rowOff>7620</xdr:rowOff>
                  </to>
                </anchor>
              </controlPr>
            </control>
          </mc:Choice>
        </mc:AlternateContent>
        <mc:AlternateContent xmlns:mc="http://schemas.openxmlformats.org/markup-compatibility/2006">
          <mc:Choice Requires="x14">
            <control shapeId="41036" r:id="rId53" name="Check Box 76">
              <controlPr locked="0" defaultSize="0" autoFill="0" autoLine="0" autoPict="0">
                <anchor moveWithCells="1">
                  <from>
                    <xdr:col>10</xdr:col>
                    <xdr:colOff>0</xdr:colOff>
                    <xdr:row>83</xdr:row>
                    <xdr:rowOff>0</xdr:rowOff>
                  </from>
                  <to>
                    <xdr:col>13</xdr:col>
                    <xdr:colOff>22860</xdr:colOff>
                    <xdr:row>84</xdr:row>
                    <xdr:rowOff>22860</xdr:rowOff>
                  </to>
                </anchor>
              </controlPr>
            </control>
          </mc:Choice>
        </mc:AlternateContent>
        <mc:AlternateContent xmlns:mc="http://schemas.openxmlformats.org/markup-compatibility/2006">
          <mc:Choice Requires="x14">
            <control shapeId="41037" r:id="rId54" name="Check Box 77">
              <controlPr locked="0" defaultSize="0" autoFill="0" autoLine="0" autoPict="0">
                <anchor moveWithCells="1">
                  <from>
                    <xdr:col>10</xdr:col>
                    <xdr:colOff>0</xdr:colOff>
                    <xdr:row>84</xdr:row>
                    <xdr:rowOff>182880</xdr:rowOff>
                  </from>
                  <to>
                    <xdr:col>13</xdr:col>
                    <xdr:colOff>22860</xdr:colOff>
                    <xdr:row>86</xdr:row>
                    <xdr:rowOff>0</xdr:rowOff>
                  </to>
                </anchor>
              </controlPr>
            </control>
          </mc:Choice>
        </mc:AlternateContent>
        <mc:AlternateContent xmlns:mc="http://schemas.openxmlformats.org/markup-compatibility/2006">
          <mc:Choice Requires="x14">
            <control shapeId="41038" r:id="rId55" name="Check Box 78">
              <controlPr locked="0" defaultSize="0" autoFill="0" autoLine="0" autoPict="0">
                <anchor moveWithCells="1">
                  <from>
                    <xdr:col>10</xdr:col>
                    <xdr:colOff>0</xdr:colOff>
                    <xdr:row>85</xdr:row>
                    <xdr:rowOff>175260</xdr:rowOff>
                  </from>
                  <to>
                    <xdr:col>13</xdr:col>
                    <xdr:colOff>22860</xdr:colOff>
                    <xdr:row>87</xdr:row>
                    <xdr:rowOff>0</xdr:rowOff>
                  </to>
                </anchor>
              </controlPr>
            </control>
          </mc:Choice>
        </mc:AlternateContent>
        <mc:AlternateContent xmlns:mc="http://schemas.openxmlformats.org/markup-compatibility/2006">
          <mc:Choice Requires="x14">
            <control shapeId="41039" r:id="rId56" name="Check Box 79">
              <controlPr locked="0" defaultSize="0" autoFill="0" autoLine="0" autoPict="0">
                <anchor moveWithCells="1">
                  <from>
                    <xdr:col>10</xdr:col>
                    <xdr:colOff>0</xdr:colOff>
                    <xdr:row>87</xdr:row>
                    <xdr:rowOff>0</xdr:rowOff>
                  </from>
                  <to>
                    <xdr:col>13</xdr:col>
                    <xdr:colOff>22860</xdr:colOff>
                    <xdr:row>88</xdr:row>
                    <xdr:rowOff>0</xdr:rowOff>
                  </to>
                </anchor>
              </controlPr>
            </control>
          </mc:Choice>
        </mc:AlternateContent>
        <mc:AlternateContent xmlns:mc="http://schemas.openxmlformats.org/markup-compatibility/2006">
          <mc:Choice Requires="x14">
            <control shapeId="41041" r:id="rId57" name="Check Box 81">
              <controlPr locked="0" defaultSize="0" autoFill="0" autoLine="0" autoPict="0">
                <anchor moveWithCells="1">
                  <from>
                    <xdr:col>10</xdr:col>
                    <xdr:colOff>0</xdr:colOff>
                    <xdr:row>88</xdr:row>
                    <xdr:rowOff>0</xdr:rowOff>
                  </from>
                  <to>
                    <xdr:col>13</xdr:col>
                    <xdr:colOff>22860</xdr:colOff>
                    <xdr:row>89</xdr:row>
                    <xdr:rowOff>0</xdr:rowOff>
                  </to>
                </anchor>
              </controlPr>
            </control>
          </mc:Choice>
        </mc:AlternateContent>
        <mc:AlternateContent xmlns:mc="http://schemas.openxmlformats.org/markup-compatibility/2006">
          <mc:Choice Requires="x14">
            <control shapeId="41042" r:id="rId58" name="Check Box 82">
              <controlPr locked="0" defaultSize="0" autoFill="0" autoLine="0" autoPict="0">
                <anchor moveWithCells="1">
                  <from>
                    <xdr:col>10</xdr:col>
                    <xdr:colOff>0</xdr:colOff>
                    <xdr:row>89</xdr:row>
                    <xdr:rowOff>0</xdr:rowOff>
                  </from>
                  <to>
                    <xdr:col>13</xdr:col>
                    <xdr:colOff>22860</xdr:colOff>
                    <xdr:row>90</xdr:row>
                    <xdr:rowOff>7620</xdr:rowOff>
                  </to>
                </anchor>
              </controlPr>
            </control>
          </mc:Choice>
        </mc:AlternateContent>
        <mc:AlternateContent xmlns:mc="http://schemas.openxmlformats.org/markup-compatibility/2006">
          <mc:Choice Requires="x14">
            <control shapeId="41044" r:id="rId59" name="Check Box 84">
              <controlPr locked="0" defaultSize="0" autoFill="0" autoLine="0" autoPict="0">
                <anchor moveWithCells="1">
                  <from>
                    <xdr:col>10</xdr:col>
                    <xdr:colOff>0</xdr:colOff>
                    <xdr:row>96</xdr:row>
                    <xdr:rowOff>0</xdr:rowOff>
                  </from>
                  <to>
                    <xdr:col>13</xdr:col>
                    <xdr:colOff>22860</xdr:colOff>
                    <xdr:row>97</xdr:row>
                    <xdr:rowOff>0</xdr:rowOff>
                  </to>
                </anchor>
              </controlPr>
            </control>
          </mc:Choice>
        </mc:AlternateContent>
        <mc:AlternateContent xmlns:mc="http://schemas.openxmlformats.org/markup-compatibility/2006">
          <mc:Choice Requires="x14">
            <control shapeId="41045" r:id="rId60" name="Check Box 85">
              <controlPr locked="0" defaultSize="0" autoFill="0" autoLine="0" autoPict="0">
                <anchor moveWithCells="1">
                  <from>
                    <xdr:col>10</xdr:col>
                    <xdr:colOff>0</xdr:colOff>
                    <xdr:row>97</xdr:row>
                    <xdr:rowOff>0</xdr:rowOff>
                  </from>
                  <to>
                    <xdr:col>13</xdr:col>
                    <xdr:colOff>22860</xdr:colOff>
                    <xdr:row>98</xdr:row>
                    <xdr:rowOff>0</xdr:rowOff>
                  </to>
                </anchor>
              </controlPr>
            </control>
          </mc:Choice>
        </mc:AlternateContent>
        <mc:AlternateContent xmlns:mc="http://schemas.openxmlformats.org/markup-compatibility/2006">
          <mc:Choice Requires="x14">
            <control shapeId="41047" r:id="rId61" name="Check Box 87">
              <controlPr locked="0" defaultSize="0" autoFill="0" autoLine="0" autoPict="0">
                <anchor moveWithCells="1">
                  <from>
                    <xdr:col>10</xdr:col>
                    <xdr:colOff>0</xdr:colOff>
                    <xdr:row>98</xdr:row>
                    <xdr:rowOff>182880</xdr:rowOff>
                  </from>
                  <to>
                    <xdr:col>13</xdr:col>
                    <xdr:colOff>22860</xdr:colOff>
                    <xdr:row>100</xdr:row>
                    <xdr:rowOff>0</xdr:rowOff>
                  </to>
                </anchor>
              </controlPr>
            </control>
          </mc:Choice>
        </mc:AlternateContent>
        <mc:AlternateContent xmlns:mc="http://schemas.openxmlformats.org/markup-compatibility/2006">
          <mc:Choice Requires="x14">
            <control shapeId="41048" r:id="rId62" name="Check Box 88">
              <controlPr locked="0" defaultSize="0" autoFill="0" autoLine="0" autoPict="0">
                <anchor moveWithCells="1">
                  <from>
                    <xdr:col>10</xdr:col>
                    <xdr:colOff>0</xdr:colOff>
                    <xdr:row>101</xdr:row>
                    <xdr:rowOff>0</xdr:rowOff>
                  </from>
                  <to>
                    <xdr:col>13</xdr:col>
                    <xdr:colOff>22860</xdr:colOff>
                    <xdr:row>102</xdr:row>
                    <xdr:rowOff>0</xdr:rowOff>
                  </to>
                </anchor>
              </controlPr>
            </control>
          </mc:Choice>
        </mc:AlternateContent>
        <mc:AlternateContent xmlns:mc="http://schemas.openxmlformats.org/markup-compatibility/2006">
          <mc:Choice Requires="x14">
            <control shapeId="41049" r:id="rId63" name="Check Box 89">
              <controlPr locked="0" defaultSize="0" autoFill="0" autoLine="0" autoPict="0">
                <anchor moveWithCells="1">
                  <from>
                    <xdr:col>10</xdr:col>
                    <xdr:colOff>0</xdr:colOff>
                    <xdr:row>102</xdr:row>
                    <xdr:rowOff>0</xdr:rowOff>
                  </from>
                  <to>
                    <xdr:col>13</xdr:col>
                    <xdr:colOff>22860</xdr:colOff>
                    <xdr:row>103</xdr:row>
                    <xdr:rowOff>7620</xdr:rowOff>
                  </to>
                </anchor>
              </controlPr>
            </control>
          </mc:Choice>
        </mc:AlternateContent>
        <mc:AlternateContent xmlns:mc="http://schemas.openxmlformats.org/markup-compatibility/2006">
          <mc:Choice Requires="x14">
            <control shapeId="41051" r:id="rId64" name="Check Box 91">
              <controlPr locked="0" defaultSize="0" autoFill="0" autoLine="0" autoPict="0">
                <anchor moveWithCells="1">
                  <from>
                    <xdr:col>10</xdr:col>
                    <xdr:colOff>0</xdr:colOff>
                    <xdr:row>104</xdr:row>
                    <xdr:rowOff>0</xdr:rowOff>
                  </from>
                  <to>
                    <xdr:col>13</xdr:col>
                    <xdr:colOff>22860</xdr:colOff>
                    <xdr:row>105</xdr:row>
                    <xdr:rowOff>0</xdr:rowOff>
                  </to>
                </anchor>
              </controlPr>
            </control>
          </mc:Choice>
        </mc:AlternateContent>
        <mc:AlternateContent xmlns:mc="http://schemas.openxmlformats.org/markup-compatibility/2006">
          <mc:Choice Requires="x14">
            <control shapeId="41052" r:id="rId65" name="Check Box 92">
              <controlPr locked="0" defaultSize="0" autoFill="0" autoLine="0" autoPict="0">
                <anchor moveWithCells="1">
                  <from>
                    <xdr:col>10</xdr:col>
                    <xdr:colOff>0</xdr:colOff>
                    <xdr:row>105</xdr:row>
                    <xdr:rowOff>0</xdr:rowOff>
                  </from>
                  <to>
                    <xdr:col>13</xdr:col>
                    <xdr:colOff>22860</xdr:colOff>
                    <xdr:row>106</xdr:row>
                    <xdr:rowOff>7620</xdr:rowOff>
                  </to>
                </anchor>
              </controlPr>
            </control>
          </mc:Choice>
        </mc:AlternateContent>
        <mc:AlternateContent xmlns:mc="http://schemas.openxmlformats.org/markup-compatibility/2006">
          <mc:Choice Requires="x14">
            <control shapeId="41053" r:id="rId66" name="Check Box 93">
              <controlPr locked="0" defaultSize="0" autoFill="0" autoLine="0" autoPict="0">
                <anchor moveWithCells="1">
                  <from>
                    <xdr:col>10</xdr:col>
                    <xdr:colOff>0</xdr:colOff>
                    <xdr:row>29</xdr:row>
                    <xdr:rowOff>0</xdr:rowOff>
                  </from>
                  <to>
                    <xdr:col>13</xdr:col>
                    <xdr:colOff>22860</xdr:colOff>
                    <xdr:row>29</xdr:row>
                    <xdr:rowOff>152400</xdr:rowOff>
                  </to>
                </anchor>
              </controlPr>
            </control>
          </mc:Choice>
        </mc:AlternateContent>
        <mc:AlternateContent xmlns:mc="http://schemas.openxmlformats.org/markup-compatibility/2006">
          <mc:Choice Requires="x14">
            <control shapeId="41054" r:id="rId67" name="Check Box 94">
              <controlPr locked="0" defaultSize="0" autoFill="0" autoLine="0" autoPict="0">
                <anchor moveWithCells="1">
                  <from>
                    <xdr:col>10</xdr:col>
                    <xdr:colOff>0</xdr:colOff>
                    <xdr:row>91</xdr:row>
                    <xdr:rowOff>0</xdr:rowOff>
                  </from>
                  <to>
                    <xdr:col>13</xdr:col>
                    <xdr:colOff>22860</xdr:colOff>
                    <xdr:row>92</xdr:row>
                    <xdr:rowOff>0</xdr:rowOff>
                  </to>
                </anchor>
              </controlPr>
            </control>
          </mc:Choice>
        </mc:AlternateContent>
        <mc:AlternateContent xmlns:mc="http://schemas.openxmlformats.org/markup-compatibility/2006">
          <mc:Choice Requires="x14">
            <control shapeId="41056" r:id="rId68" name="Check Box 96">
              <controlPr locked="0" defaultSize="0" autoFill="0" autoLine="0" autoPict="0">
                <anchor moveWithCells="1">
                  <from>
                    <xdr:col>10</xdr:col>
                    <xdr:colOff>0</xdr:colOff>
                    <xdr:row>93</xdr:row>
                    <xdr:rowOff>0</xdr:rowOff>
                  </from>
                  <to>
                    <xdr:col>13</xdr:col>
                    <xdr:colOff>22860</xdr:colOff>
                    <xdr:row>94</xdr:row>
                    <xdr:rowOff>0</xdr:rowOff>
                  </to>
                </anchor>
              </controlPr>
            </control>
          </mc:Choice>
        </mc:AlternateContent>
        <mc:AlternateContent xmlns:mc="http://schemas.openxmlformats.org/markup-compatibility/2006">
          <mc:Choice Requires="x14">
            <control shapeId="41057" r:id="rId69" name="Check Box 97">
              <controlPr locked="0" defaultSize="0" autoFill="0" autoLine="0" autoPict="0">
                <anchor moveWithCells="1">
                  <from>
                    <xdr:col>10</xdr:col>
                    <xdr:colOff>0</xdr:colOff>
                    <xdr:row>93</xdr:row>
                    <xdr:rowOff>175260</xdr:rowOff>
                  </from>
                  <to>
                    <xdr:col>13</xdr:col>
                    <xdr:colOff>22860</xdr:colOff>
                    <xdr:row>95</xdr:row>
                    <xdr:rowOff>0</xdr:rowOff>
                  </to>
                </anchor>
              </controlPr>
            </control>
          </mc:Choice>
        </mc:AlternateContent>
        <mc:AlternateContent xmlns:mc="http://schemas.openxmlformats.org/markup-compatibility/2006">
          <mc:Choice Requires="x14">
            <control shapeId="41058" r:id="rId70" name="Check Box 98">
              <controlPr locked="0" defaultSize="0" autoFill="0" autoLine="0" autoPict="0">
                <anchor moveWithCells="1">
                  <from>
                    <xdr:col>10</xdr:col>
                    <xdr:colOff>0</xdr:colOff>
                    <xdr:row>95</xdr:row>
                    <xdr:rowOff>0</xdr:rowOff>
                  </from>
                  <to>
                    <xdr:col>13</xdr:col>
                    <xdr:colOff>22860</xdr:colOff>
                    <xdr:row>96</xdr:row>
                    <xdr:rowOff>0</xdr:rowOff>
                  </to>
                </anchor>
              </controlPr>
            </control>
          </mc:Choice>
        </mc:AlternateContent>
        <mc:AlternateContent xmlns:mc="http://schemas.openxmlformats.org/markup-compatibility/2006">
          <mc:Choice Requires="x14">
            <control shapeId="41061" r:id="rId71" name="Check Box 101">
              <controlPr defaultSize="0" autoFill="0" autoLine="0" autoPict="0">
                <anchor moveWithCells="1">
                  <from>
                    <xdr:col>10</xdr:col>
                    <xdr:colOff>7620</xdr:colOff>
                    <xdr:row>5</xdr:row>
                    <xdr:rowOff>7620</xdr:rowOff>
                  </from>
                  <to>
                    <xdr:col>13</xdr:col>
                    <xdr:colOff>30480</xdr:colOff>
                    <xdr:row>6</xdr:row>
                    <xdr:rowOff>7620</xdr:rowOff>
                  </to>
                </anchor>
              </controlPr>
            </control>
          </mc:Choice>
        </mc:AlternateContent>
        <mc:AlternateContent xmlns:mc="http://schemas.openxmlformats.org/markup-compatibility/2006">
          <mc:Choice Requires="x14">
            <control shapeId="41063" r:id="rId72" name="Check Box 103">
              <controlPr defaultSize="0" autoFill="0" autoLine="0" autoPict="0">
                <anchor moveWithCells="1">
                  <from>
                    <xdr:col>10</xdr:col>
                    <xdr:colOff>0</xdr:colOff>
                    <xdr:row>7</xdr:row>
                    <xdr:rowOff>0</xdr:rowOff>
                  </from>
                  <to>
                    <xdr:col>13</xdr:col>
                    <xdr:colOff>22860</xdr:colOff>
                    <xdr:row>8</xdr:row>
                    <xdr:rowOff>0</xdr:rowOff>
                  </to>
                </anchor>
              </controlPr>
            </control>
          </mc:Choice>
        </mc:AlternateContent>
        <mc:AlternateContent xmlns:mc="http://schemas.openxmlformats.org/markup-compatibility/2006">
          <mc:Choice Requires="x14">
            <control shapeId="41064" r:id="rId73" name="Check Box 104">
              <controlPr defaultSize="0" autoFill="0" autoLine="0" autoPict="0">
                <anchor moveWithCells="1">
                  <from>
                    <xdr:col>10</xdr:col>
                    <xdr:colOff>0</xdr:colOff>
                    <xdr:row>10</xdr:row>
                    <xdr:rowOff>0</xdr:rowOff>
                  </from>
                  <to>
                    <xdr:col>13</xdr:col>
                    <xdr:colOff>22860</xdr:colOff>
                    <xdr:row>11</xdr:row>
                    <xdr:rowOff>0</xdr:rowOff>
                  </to>
                </anchor>
              </controlPr>
            </control>
          </mc:Choice>
        </mc:AlternateContent>
        <mc:AlternateContent xmlns:mc="http://schemas.openxmlformats.org/markup-compatibility/2006">
          <mc:Choice Requires="x14">
            <control shapeId="41065" r:id="rId74" name="Check Box 105">
              <controlPr defaultSize="0" autoFill="0" autoLine="0" autoPict="0">
                <anchor moveWithCells="1">
                  <from>
                    <xdr:col>10</xdr:col>
                    <xdr:colOff>0</xdr:colOff>
                    <xdr:row>40</xdr:row>
                    <xdr:rowOff>0</xdr:rowOff>
                  </from>
                  <to>
                    <xdr:col>13</xdr:col>
                    <xdr:colOff>22860</xdr:colOff>
                    <xdr:row>41</xdr:row>
                    <xdr:rowOff>7620</xdr:rowOff>
                  </to>
                </anchor>
              </controlPr>
            </control>
          </mc:Choice>
        </mc:AlternateContent>
        <mc:AlternateContent xmlns:mc="http://schemas.openxmlformats.org/markup-compatibility/2006">
          <mc:Choice Requires="x14">
            <control shapeId="41066" r:id="rId75" name="Check Box 106">
              <controlPr defaultSize="0" autoFill="0" autoLine="0" autoPict="0">
                <anchor moveWithCells="1">
                  <from>
                    <xdr:col>10</xdr:col>
                    <xdr:colOff>0</xdr:colOff>
                    <xdr:row>42</xdr:row>
                    <xdr:rowOff>0</xdr:rowOff>
                  </from>
                  <to>
                    <xdr:col>13</xdr:col>
                    <xdr:colOff>22860</xdr:colOff>
                    <xdr:row>43</xdr:row>
                    <xdr:rowOff>0</xdr:rowOff>
                  </to>
                </anchor>
              </controlPr>
            </control>
          </mc:Choice>
        </mc:AlternateContent>
        <mc:AlternateContent xmlns:mc="http://schemas.openxmlformats.org/markup-compatibility/2006">
          <mc:Choice Requires="x14">
            <control shapeId="41068" r:id="rId76" name="Check Box 108">
              <controlPr defaultSize="0" autoFill="0" autoLine="0" autoPict="0">
                <anchor moveWithCells="1">
                  <from>
                    <xdr:col>10</xdr:col>
                    <xdr:colOff>0</xdr:colOff>
                    <xdr:row>65</xdr:row>
                    <xdr:rowOff>0</xdr:rowOff>
                  </from>
                  <to>
                    <xdr:col>13</xdr:col>
                    <xdr:colOff>22860</xdr:colOff>
                    <xdr:row>66</xdr:row>
                    <xdr:rowOff>0</xdr:rowOff>
                  </to>
                </anchor>
              </controlPr>
            </control>
          </mc:Choice>
        </mc:AlternateContent>
        <mc:AlternateContent xmlns:mc="http://schemas.openxmlformats.org/markup-compatibility/2006">
          <mc:Choice Requires="x14">
            <control shapeId="41069" r:id="rId77" name="Check Box 109">
              <controlPr defaultSize="0" autoFill="0" autoLine="0" autoPict="0">
                <anchor moveWithCells="1">
                  <from>
                    <xdr:col>10</xdr:col>
                    <xdr:colOff>0</xdr:colOff>
                    <xdr:row>79</xdr:row>
                    <xdr:rowOff>0</xdr:rowOff>
                  </from>
                  <to>
                    <xdr:col>13</xdr:col>
                    <xdr:colOff>22860</xdr:colOff>
                    <xdr:row>79</xdr:row>
                    <xdr:rowOff>160020</xdr:rowOff>
                  </to>
                </anchor>
              </controlPr>
            </control>
          </mc:Choice>
        </mc:AlternateContent>
        <mc:AlternateContent xmlns:mc="http://schemas.openxmlformats.org/markup-compatibility/2006">
          <mc:Choice Requires="x14">
            <control shapeId="41070" r:id="rId78" name="Check Box 110">
              <controlPr defaultSize="0" autoFill="0" autoLine="0" autoPict="0">
                <anchor moveWithCells="1">
                  <from>
                    <xdr:col>10</xdr:col>
                    <xdr:colOff>0</xdr:colOff>
                    <xdr:row>84</xdr:row>
                    <xdr:rowOff>0</xdr:rowOff>
                  </from>
                  <to>
                    <xdr:col>13</xdr:col>
                    <xdr:colOff>22860</xdr:colOff>
                    <xdr:row>84</xdr:row>
                    <xdr:rowOff>160020</xdr:rowOff>
                  </to>
                </anchor>
              </controlPr>
            </control>
          </mc:Choice>
        </mc:AlternateContent>
        <mc:AlternateContent xmlns:mc="http://schemas.openxmlformats.org/markup-compatibility/2006">
          <mc:Choice Requires="x14">
            <control shapeId="41332" r:id="rId79" name="Check Box 372">
              <controlPr defaultSize="0" autoFill="0" autoLine="0" autoPict="0">
                <anchor moveWithCells="1">
                  <from>
                    <xdr:col>10</xdr:col>
                    <xdr:colOff>0</xdr:colOff>
                    <xdr:row>47</xdr:row>
                    <xdr:rowOff>0</xdr:rowOff>
                  </from>
                  <to>
                    <xdr:col>13</xdr:col>
                    <xdr:colOff>22860</xdr:colOff>
                    <xdr:row>48</xdr:row>
                    <xdr:rowOff>0</xdr:rowOff>
                  </to>
                </anchor>
              </controlPr>
            </control>
          </mc:Choice>
        </mc:AlternateContent>
        <mc:AlternateContent xmlns:mc="http://schemas.openxmlformats.org/markup-compatibility/2006">
          <mc:Choice Requires="x14">
            <control shapeId="41364" r:id="rId80" name="Check Box 404">
              <controlPr defaultSize="0" autoFill="0" autoLine="0" autoPict="0">
                <anchor moveWithCells="1">
                  <from>
                    <xdr:col>10</xdr:col>
                    <xdr:colOff>7620</xdr:colOff>
                    <xdr:row>107</xdr:row>
                    <xdr:rowOff>0</xdr:rowOff>
                  </from>
                  <to>
                    <xdr:col>13</xdr:col>
                    <xdr:colOff>22860</xdr:colOff>
                    <xdr:row>108</xdr:row>
                    <xdr:rowOff>0</xdr:rowOff>
                  </to>
                </anchor>
              </controlPr>
            </control>
          </mc:Choice>
        </mc:AlternateContent>
        <mc:AlternateContent xmlns:mc="http://schemas.openxmlformats.org/markup-compatibility/2006">
          <mc:Choice Requires="x14">
            <control shapeId="41365" r:id="rId81" name="Check Box 405">
              <controlPr defaultSize="0" autoFill="0" autoLine="0" autoPict="0">
                <anchor moveWithCells="1">
                  <from>
                    <xdr:col>10</xdr:col>
                    <xdr:colOff>7620</xdr:colOff>
                    <xdr:row>108</xdr:row>
                    <xdr:rowOff>0</xdr:rowOff>
                  </from>
                  <to>
                    <xdr:col>13</xdr:col>
                    <xdr:colOff>22860</xdr:colOff>
                    <xdr:row>109</xdr:row>
                    <xdr:rowOff>0</xdr:rowOff>
                  </to>
                </anchor>
              </controlPr>
            </control>
          </mc:Choice>
        </mc:AlternateContent>
        <mc:AlternateContent xmlns:mc="http://schemas.openxmlformats.org/markup-compatibility/2006">
          <mc:Choice Requires="x14">
            <control shapeId="41371" r:id="rId82" name="Check Box 411">
              <controlPr defaultSize="0" autoFill="0" autoLine="0" autoPict="0">
                <anchor moveWithCells="1">
                  <from>
                    <xdr:col>10</xdr:col>
                    <xdr:colOff>7620</xdr:colOff>
                    <xdr:row>111</xdr:row>
                    <xdr:rowOff>0</xdr:rowOff>
                  </from>
                  <to>
                    <xdr:col>13</xdr:col>
                    <xdr:colOff>22860</xdr:colOff>
                    <xdr:row>112</xdr:row>
                    <xdr:rowOff>0</xdr:rowOff>
                  </to>
                </anchor>
              </controlPr>
            </control>
          </mc:Choice>
        </mc:AlternateContent>
        <mc:AlternateContent xmlns:mc="http://schemas.openxmlformats.org/markup-compatibility/2006">
          <mc:Choice Requires="x14">
            <control shapeId="41372" r:id="rId83" name="Check Box 412">
              <controlPr defaultSize="0" autoFill="0" autoLine="0" autoPict="0">
                <anchor moveWithCells="1">
                  <from>
                    <xdr:col>10</xdr:col>
                    <xdr:colOff>7620</xdr:colOff>
                    <xdr:row>112</xdr:row>
                    <xdr:rowOff>0</xdr:rowOff>
                  </from>
                  <to>
                    <xdr:col>13</xdr:col>
                    <xdr:colOff>22860</xdr:colOff>
                    <xdr:row>113</xdr:row>
                    <xdr:rowOff>0</xdr:rowOff>
                  </to>
                </anchor>
              </controlPr>
            </control>
          </mc:Choice>
        </mc:AlternateContent>
        <mc:AlternateContent xmlns:mc="http://schemas.openxmlformats.org/markup-compatibility/2006">
          <mc:Choice Requires="x14">
            <control shapeId="41374" r:id="rId84" name="Check Box 414">
              <controlPr defaultSize="0" autoFill="0" autoLine="0" autoPict="0">
                <anchor moveWithCells="1">
                  <from>
                    <xdr:col>10</xdr:col>
                    <xdr:colOff>7620</xdr:colOff>
                    <xdr:row>114</xdr:row>
                    <xdr:rowOff>0</xdr:rowOff>
                  </from>
                  <to>
                    <xdr:col>13</xdr:col>
                    <xdr:colOff>22860</xdr:colOff>
                    <xdr:row>115</xdr:row>
                    <xdr:rowOff>0</xdr:rowOff>
                  </to>
                </anchor>
              </controlPr>
            </control>
          </mc:Choice>
        </mc:AlternateContent>
        <mc:AlternateContent xmlns:mc="http://schemas.openxmlformats.org/markup-compatibility/2006">
          <mc:Choice Requires="x14">
            <control shapeId="41375" r:id="rId85" name="Check Box 415">
              <controlPr defaultSize="0" autoFill="0" autoLine="0" autoPict="0">
                <anchor moveWithCells="1">
                  <from>
                    <xdr:col>10</xdr:col>
                    <xdr:colOff>7620</xdr:colOff>
                    <xdr:row>115</xdr:row>
                    <xdr:rowOff>0</xdr:rowOff>
                  </from>
                  <to>
                    <xdr:col>13</xdr:col>
                    <xdr:colOff>22860</xdr:colOff>
                    <xdr:row>116</xdr:row>
                    <xdr:rowOff>0</xdr:rowOff>
                  </to>
                </anchor>
              </controlPr>
            </control>
          </mc:Choice>
        </mc:AlternateContent>
        <mc:AlternateContent xmlns:mc="http://schemas.openxmlformats.org/markup-compatibility/2006">
          <mc:Choice Requires="x14">
            <control shapeId="41378" r:id="rId86" name="Check Box 418">
              <controlPr defaultSize="0" autoFill="0" autoLine="0" autoPict="0">
                <anchor moveWithCells="1">
                  <from>
                    <xdr:col>10</xdr:col>
                    <xdr:colOff>7620</xdr:colOff>
                    <xdr:row>118</xdr:row>
                    <xdr:rowOff>0</xdr:rowOff>
                  </from>
                  <to>
                    <xdr:col>13</xdr:col>
                    <xdr:colOff>22860</xdr:colOff>
                    <xdr:row>119</xdr:row>
                    <xdr:rowOff>0</xdr:rowOff>
                  </to>
                </anchor>
              </controlPr>
            </control>
          </mc:Choice>
        </mc:AlternateContent>
        <mc:AlternateContent xmlns:mc="http://schemas.openxmlformats.org/markup-compatibility/2006">
          <mc:Choice Requires="x14">
            <control shapeId="41380" r:id="rId87" name="Check Box 420">
              <controlPr defaultSize="0" autoFill="0" autoLine="0" autoPict="0">
                <anchor moveWithCells="1">
                  <from>
                    <xdr:col>10</xdr:col>
                    <xdr:colOff>7620</xdr:colOff>
                    <xdr:row>120</xdr:row>
                    <xdr:rowOff>0</xdr:rowOff>
                  </from>
                  <to>
                    <xdr:col>13</xdr:col>
                    <xdr:colOff>22860</xdr:colOff>
                    <xdr:row>121</xdr:row>
                    <xdr:rowOff>0</xdr:rowOff>
                  </to>
                </anchor>
              </controlPr>
            </control>
          </mc:Choice>
        </mc:AlternateContent>
        <mc:AlternateContent xmlns:mc="http://schemas.openxmlformats.org/markup-compatibility/2006">
          <mc:Choice Requires="x14">
            <control shapeId="41381" r:id="rId88" name="Check Box 421">
              <controlPr defaultSize="0" autoFill="0" autoLine="0" autoPict="0">
                <anchor moveWithCells="1">
                  <from>
                    <xdr:col>10</xdr:col>
                    <xdr:colOff>7620</xdr:colOff>
                    <xdr:row>121</xdr:row>
                    <xdr:rowOff>0</xdr:rowOff>
                  </from>
                  <to>
                    <xdr:col>13</xdr:col>
                    <xdr:colOff>22860</xdr:colOff>
                    <xdr:row>122</xdr:row>
                    <xdr:rowOff>0</xdr:rowOff>
                  </to>
                </anchor>
              </controlPr>
            </control>
          </mc:Choice>
        </mc:AlternateContent>
        <mc:AlternateContent xmlns:mc="http://schemas.openxmlformats.org/markup-compatibility/2006">
          <mc:Choice Requires="x14">
            <control shapeId="41383" r:id="rId89" name="Check Box 423">
              <controlPr defaultSize="0" autoFill="0" autoLine="0" autoPict="0">
                <anchor moveWithCells="1">
                  <from>
                    <xdr:col>10</xdr:col>
                    <xdr:colOff>7620</xdr:colOff>
                    <xdr:row>123</xdr:row>
                    <xdr:rowOff>0</xdr:rowOff>
                  </from>
                  <to>
                    <xdr:col>13</xdr:col>
                    <xdr:colOff>22860</xdr:colOff>
                    <xdr:row>124</xdr:row>
                    <xdr:rowOff>0</xdr:rowOff>
                  </to>
                </anchor>
              </controlPr>
            </control>
          </mc:Choice>
        </mc:AlternateContent>
        <mc:AlternateContent xmlns:mc="http://schemas.openxmlformats.org/markup-compatibility/2006">
          <mc:Choice Requires="x14">
            <control shapeId="41386" r:id="rId90" name="Check Box 426">
              <controlPr defaultSize="0" autoFill="0" autoLine="0" autoPict="0">
                <anchor moveWithCells="1">
                  <from>
                    <xdr:col>10</xdr:col>
                    <xdr:colOff>7620</xdr:colOff>
                    <xdr:row>126</xdr:row>
                    <xdr:rowOff>0</xdr:rowOff>
                  </from>
                  <to>
                    <xdr:col>13</xdr:col>
                    <xdr:colOff>22860</xdr:colOff>
                    <xdr:row>127</xdr:row>
                    <xdr:rowOff>0</xdr:rowOff>
                  </to>
                </anchor>
              </controlPr>
            </control>
          </mc:Choice>
        </mc:AlternateContent>
        <mc:AlternateContent xmlns:mc="http://schemas.openxmlformats.org/markup-compatibility/2006">
          <mc:Choice Requires="x14">
            <control shapeId="41388" r:id="rId91" name="Check Box 428">
              <controlPr defaultSize="0" autoFill="0" autoLine="0" autoPict="0">
                <anchor moveWithCells="1">
                  <from>
                    <xdr:col>10</xdr:col>
                    <xdr:colOff>7620</xdr:colOff>
                    <xdr:row>128</xdr:row>
                    <xdr:rowOff>0</xdr:rowOff>
                  </from>
                  <to>
                    <xdr:col>13</xdr:col>
                    <xdr:colOff>22860</xdr:colOff>
                    <xdr:row>129</xdr:row>
                    <xdr:rowOff>0</xdr:rowOff>
                  </to>
                </anchor>
              </controlPr>
            </control>
          </mc:Choice>
        </mc:AlternateContent>
        <mc:AlternateContent xmlns:mc="http://schemas.openxmlformats.org/markup-compatibility/2006">
          <mc:Choice Requires="x14">
            <control shapeId="41390" r:id="rId92" name="Check Box 430">
              <controlPr defaultSize="0" autoFill="0" autoLine="0" autoPict="0">
                <anchor moveWithCells="1">
                  <from>
                    <xdr:col>10</xdr:col>
                    <xdr:colOff>7620</xdr:colOff>
                    <xdr:row>130</xdr:row>
                    <xdr:rowOff>0</xdr:rowOff>
                  </from>
                  <to>
                    <xdr:col>13</xdr:col>
                    <xdr:colOff>22860</xdr:colOff>
                    <xdr:row>131</xdr:row>
                    <xdr:rowOff>0</xdr:rowOff>
                  </to>
                </anchor>
              </controlPr>
            </control>
          </mc:Choice>
        </mc:AlternateContent>
        <mc:AlternateContent xmlns:mc="http://schemas.openxmlformats.org/markup-compatibility/2006">
          <mc:Choice Requires="x14">
            <control shapeId="41392" r:id="rId93" name="Check Box 432">
              <controlPr defaultSize="0" autoFill="0" autoLine="0" autoPict="0">
                <anchor moveWithCells="1">
                  <from>
                    <xdr:col>10</xdr:col>
                    <xdr:colOff>7620</xdr:colOff>
                    <xdr:row>132</xdr:row>
                    <xdr:rowOff>0</xdr:rowOff>
                  </from>
                  <to>
                    <xdr:col>13</xdr:col>
                    <xdr:colOff>22860</xdr:colOff>
                    <xdr:row>133</xdr:row>
                    <xdr:rowOff>0</xdr:rowOff>
                  </to>
                </anchor>
              </controlPr>
            </control>
          </mc:Choice>
        </mc:AlternateContent>
        <mc:AlternateContent xmlns:mc="http://schemas.openxmlformats.org/markup-compatibility/2006">
          <mc:Choice Requires="x14">
            <control shapeId="41394" r:id="rId94" name="Check Box 434">
              <controlPr defaultSize="0" autoFill="0" autoLine="0" autoPict="0">
                <anchor moveWithCells="1">
                  <from>
                    <xdr:col>10</xdr:col>
                    <xdr:colOff>7620</xdr:colOff>
                    <xdr:row>134</xdr:row>
                    <xdr:rowOff>0</xdr:rowOff>
                  </from>
                  <to>
                    <xdr:col>13</xdr:col>
                    <xdr:colOff>22860</xdr:colOff>
                    <xdr:row>134</xdr:row>
                    <xdr:rowOff>175260</xdr:rowOff>
                  </to>
                </anchor>
              </controlPr>
            </control>
          </mc:Choice>
        </mc:AlternateContent>
        <mc:AlternateContent xmlns:mc="http://schemas.openxmlformats.org/markup-compatibility/2006">
          <mc:Choice Requires="x14">
            <control shapeId="41396" r:id="rId95" name="Check Box 436">
              <controlPr defaultSize="0" autoFill="0" autoLine="0" autoPict="0">
                <anchor moveWithCells="1">
                  <from>
                    <xdr:col>10</xdr:col>
                    <xdr:colOff>7620</xdr:colOff>
                    <xdr:row>136</xdr:row>
                    <xdr:rowOff>0</xdr:rowOff>
                  </from>
                  <to>
                    <xdr:col>13</xdr:col>
                    <xdr:colOff>22860</xdr:colOff>
                    <xdr:row>137</xdr:row>
                    <xdr:rowOff>0</xdr:rowOff>
                  </to>
                </anchor>
              </controlPr>
            </control>
          </mc:Choice>
        </mc:AlternateContent>
        <mc:AlternateContent xmlns:mc="http://schemas.openxmlformats.org/markup-compatibility/2006">
          <mc:Choice Requires="x14">
            <control shapeId="41398" r:id="rId96" name="Check Box 438">
              <controlPr defaultSize="0" autoFill="0" autoLine="0" autoPict="0">
                <anchor moveWithCells="1">
                  <from>
                    <xdr:col>10</xdr:col>
                    <xdr:colOff>7620</xdr:colOff>
                    <xdr:row>138</xdr:row>
                    <xdr:rowOff>0</xdr:rowOff>
                  </from>
                  <to>
                    <xdr:col>13</xdr:col>
                    <xdr:colOff>22860</xdr:colOff>
                    <xdr:row>139</xdr:row>
                    <xdr:rowOff>0</xdr:rowOff>
                  </to>
                </anchor>
              </controlPr>
            </control>
          </mc:Choice>
        </mc:AlternateContent>
        <mc:AlternateContent xmlns:mc="http://schemas.openxmlformats.org/markup-compatibility/2006">
          <mc:Choice Requires="x14">
            <control shapeId="41400" r:id="rId97" name="Check Box 440">
              <controlPr defaultSize="0" autoFill="0" autoLine="0" autoPict="0">
                <anchor moveWithCells="1">
                  <from>
                    <xdr:col>10</xdr:col>
                    <xdr:colOff>7620</xdr:colOff>
                    <xdr:row>140</xdr:row>
                    <xdr:rowOff>0</xdr:rowOff>
                  </from>
                  <to>
                    <xdr:col>13</xdr:col>
                    <xdr:colOff>22860</xdr:colOff>
                    <xdr:row>141</xdr:row>
                    <xdr:rowOff>0</xdr:rowOff>
                  </to>
                </anchor>
              </controlPr>
            </control>
          </mc:Choice>
        </mc:AlternateContent>
        <mc:AlternateContent xmlns:mc="http://schemas.openxmlformats.org/markup-compatibility/2006">
          <mc:Choice Requires="x14">
            <control shapeId="41401" r:id="rId98" name="Check Box 441">
              <controlPr defaultSize="0" autoFill="0" autoLine="0" autoPict="0">
                <anchor moveWithCells="1">
                  <from>
                    <xdr:col>10</xdr:col>
                    <xdr:colOff>0</xdr:colOff>
                    <xdr:row>141</xdr:row>
                    <xdr:rowOff>7620</xdr:rowOff>
                  </from>
                  <to>
                    <xdr:col>13</xdr:col>
                    <xdr:colOff>22860</xdr:colOff>
                    <xdr:row>142</xdr:row>
                    <xdr:rowOff>0</xdr:rowOff>
                  </to>
                </anchor>
              </controlPr>
            </control>
          </mc:Choice>
        </mc:AlternateContent>
        <mc:AlternateContent xmlns:mc="http://schemas.openxmlformats.org/markup-compatibility/2006">
          <mc:Choice Requires="x14">
            <control shapeId="41403" r:id="rId99" name="Check Box 443">
              <controlPr defaultSize="0" autoFill="0" autoLine="0" autoPict="0">
                <anchor moveWithCells="1">
                  <from>
                    <xdr:col>10</xdr:col>
                    <xdr:colOff>7620</xdr:colOff>
                    <xdr:row>143</xdr:row>
                    <xdr:rowOff>0</xdr:rowOff>
                  </from>
                  <to>
                    <xdr:col>13</xdr:col>
                    <xdr:colOff>22860</xdr:colOff>
                    <xdr:row>144</xdr:row>
                    <xdr:rowOff>0</xdr:rowOff>
                  </to>
                </anchor>
              </controlPr>
            </control>
          </mc:Choice>
        </mc:AlternateContent>
        <mc:AlternateContent xmlns:mc="http://schemas.openxmlformats.org/markup-compatibility/2006">
          <mc:Choice Requires="x14">
            <control shapeId="41405" r:id="rId100" name="Check Box 445">
              <controlPr defaultSize="0" autoFill="0" autoLine="0" autoPict="0">
                <anchor moveWithCells="1">
                  <from>
                    <xdr:col>10</xdr:col>
                    <xdr:colOff>7620</xdr:colOff>
                    <xdr:row>145</xdr:row>
                    <xdr:rowOff>0</xdr:rowOff>
                  </from>
                  <to>
                    <xdr:col>13</xdr:col>
                    <xdr:colOff>22860</xdr:colOff>
                    <xdr:row>146</xdr:row>
                    <xdr:rowOff>0</xdr:rowOff>
                  </to>
                </anchor>
              </controlPr>
            </control>
          </mc:Choice>
        </mc:AlternateContent>
        <mc:AlternateContent xmlns:mc="http://schemas.openxmlformats.org/markup-compatibility/2006">
          <mc:Choice Requires="x14">
            <control shapeId="41407" r:id="rId101" name="Check Box 447">
              <controlPr defaultSize="0" autoFill="0" autoLine="0" autoPict="0">
                <anchor moveWithCells="1">
                  <from>
                    <xdr:col>10</xdr:col>
                    <xdr:colOff>7620</xdr:colOff>
                    <xdr:row>147</xdr:row>
                    <xdr:rowOff>0</xdr:rowOff>
                  </from>
                  <to>
                    <xdr:col>13</xdr:col>
                    <xdr:colOff>22860</xdr:colOff>
                    <xdr:row>148</xdr:row>
                    <xdr:rowOff>0</xdr:rowOff>
                  </to>
                </anchor>
              </controlPr>
            </control>
          </mc:Choice>
        </mc:AlternateContent>
        <mc:AlternateContent xmlns:mc="http://schemas.openxmlformats.org/markup-compatibility/2006">
          <mc:Choice Requires="x14">
            <control shapeId="41410" r:id="rId102" name="Check Box 450">
              <controlPr defaultSize="0" autoFill="0" autoLine="0" autoPict="0">
                <anchor moveWithCells="1">
                  <from>
                    <xdr:col>10</xdr:col>
                    <xdr:colOff>0</xdr:colOff>
                    <xdr:row>149</xdr:row>
                    <xdr:rowOff>0</xdr:rowOff>
                  </from>
                  <to>
                    <xdr:col>13</xdr:col>
                    <xdr:colOff>7620</xdr:colOff>
                    <xdr:row>150</xdr:row>
                    <xdr:rowOff>0</xdr:rowOff>
                  </to>
                </anchor>
              </controlPr>
            </control>
          </mc:Choice>
        </mc:AlternateContent>
        <mc:AlternateContent xmlns:mc="http://schemas.openxmlformats.org/markup-compatibility/2006">
          <mc:Choice Requires="x14">
            <control shapeId="41412" r:id="rId103" name="Check Box 452">
              <controlPr defaultSize="0" autoFill="0" autoLine="0" autoPict="0">
                <anchor moveWithCells="1">
                  <from>
                    <xdr:col>10</xdr:col>
                    <xdr:colOff>7620</xdr:colOff>
                    <xdr:row>150</xdr:row>
                    <xdr:rowOff>0</xdr:rowOff>
                  </from>
                  <to>
                    <xdr:col>13</xdr:col>
                    <xdr:colOff>22860</xdr:colOff>
                    <xdr:row>151</xdr:row>
                    <xdr:rowOff>0</xdr:rowOff>
                  </to>
                </anchor>
              </controlPr>
            </control>
          </mc:Choice>
        </mc:AlternateContent>
        <mc:AlternateContent xmlns:mc="http://schemas.openxmlformats.org/markup-compatibility/2006">
          <mc:Choice Requires="x14">
            <control shapeId="41414" r:id="rId104" name="Check Box 454">
              <controlPr defaultSize="0" autoFill="0" autoLine="0" autoPict="0">
                <anchor moveWithCells="1">
                  <from>
                    <xdr:col>10</xdr:col>
                    <xdr:colOff>7620</xdr:colOff>
                    <xdr:row>152</xdr:row>
                    <xdr:rowOff>0</xdr:rowOff>
                  </from>
                  <to>
                    <xdr:col>13</xdr:col>
                    <xdr:colOff>22860</xdr:colOff>
                    <xdr:row>153</xdr:row>
                    <xdr:rowOff>0</xdr:rowOff>
                  </to>
                </anchor>
              </controlPr>
            </control>
          </mc:Choice>
        </mc:AlternateContent>
        <mc:AlternateContent xmlns:mc="http://schemas.openxmlformats.org/markup-compatibility/2006">
          <mc:Choice Requires="x14">
            <control shapeId="41421" r:id="rId105" name="Check Box 461">
              <controlPr defaultSize="0" autoFill="0" autoLine="0" autoPict="0">
                <anchor moveWithCells="1">
                  <from>
                    <xdr:col>10</xdr:col>
                    <xdr:colOff>7620</xdr:colOff>
                    <xdr:row>155</xdr:row>
                    <xdr:rowOff>0</xdr:rowOff>
                  </from>
                  <to>
                    <xdr:col>13</xdr:col>
                    <xdr:colOff>22860</xdr:colOff>
                    <xdr:row>156</xdr:row>
                    <xdr:rowOff>0</xdr:rowOff>
                  </to>
                </anchor>
              </controlPr>
            </control>
          </mc:Choice>
        </mc:AlternateContent>
        <mc:AlternateContent xmlns:mc="http://schemas.openxmlformats.org/markup-compatibility/2006">
          <mc:Choice Requires="x14">
            <control shapeId="41422" r:id="rId106" name="Check Box 462">
              <controlPr defaultSize="0" autoFill="0" autoLine="0" autoPict="0">
                <anchor moveWithCells="1">
                  <from>
                    <xdr:col>10</xdr:col>
                    <xdr:colOff>7620</xdr:colOff>
                    <xdr:row>156</xdr:row>
                    <xdr:rowOff>0</xdr:rowOff>
                  </from>
                  <to>
                    <xdr:col>13</xdr:col>
                    <xdr:colOff>22860</xdr:colOff>
                    <xdr:row>157</xdr:row>
                    <xdr:rowOff>0</xdr:rowOff>
                  </to>
                </anchor>
              </controlPr>
            </control>
          </mc:Choice>
        </mc:AlternateContent>
        <mc:AlternateContent xmlns:mc="http://schemas.openxmlformats.org/markup-compatibility/2006">
          <mc:Choice Requires="x14">
            <control shapeId="41423" r:id="rId107" name="Check Box 463">
              <controlPr defaultSize="0" autoFill="0" autoLine="0" autoPict="0">
                <anchor moveWithCells="1">
                  <from>
                    <xdr:col>10</xdr:col>
                    <xdr:colOff>7620</xdr:colOff>
                    <xdr:row>157</xdr:row>
                    <xdr:rowOff>0</xdr:rowOff>
                  </from>
                  <to>
                    <xdr:col>13</xdr:col>
                    <xdr:colOff>22860</xdr:colOff>
                    <xdr:row>158</xdr:row>
                    <xdr:rowOff>0</xdr:rowOff>
                  </to>
                </anchor>
              </controlPr>
            </control>
          </mc:Choice>
        </mc:AlternateContent>
        <mc:AlternateContent xmlns:mc="http://schemas.openxmlformats.org/markup-compatibility/2006">
          <mc:Choice Requires="x14">
            <control shapeId="41428" r:id="rId108" name="Check Box 468">
              <controlPr defaultSize="0" autoFill="0" autoLine="0" autoPict="0">
                <anchor moveWithCells="1">
                  <from>
                    <xdr:col>10</xdr:col>
                    <xdr:colOff>7620</xdr:colOff>
                    <xdr:row>159</xdr:row>
                    <xdr:rowOff>0</xdr:rowOff>
                  </from>
                  <to>
                    <xdr:col>13</xdr:col>
                    <xdr:colOff>22860</xdr:colOff>
                    <xdr:row>160</xdr:row>
                    <xdr:rowOff>0</xdr:rowOff>
                  </to>
                </anchor>
              </controlPr>
            </control>
          </mc:Choice>
        </mc:AlternateContent>
        <mc:AlternateContent xmlns:mc="http://schemas.openxmlformats.org/markup-compatibility/2006">
          <mc:Choice Requires="x14">
            <control shapeId="41429" r:id="rId109" name="Check Box 469">
              <controlPr defaultSize="0" autoFill="0" autoLine="0" autoPict="0">
                <anchor moveWithCells="1">
                  <from>
                    <xdr:col>10</xdr:col>
                    <xdr:colOff>7620</xdr:colOff>
                    <xdr:row>160</xdr:row>
                    <xdr:rowOff>0</xdr:rowOff>
                  </from>
                  <to>
                    <xdr:col>13</xdr:col>
                    <xdr:colOff>22860</xdr:colOff>
                    <xdr:row>161</xdr:row>
                    <xdr:rowOff>0</xdr:rowOff>
                  </to>
                </anchor>
              </controlPr>
            </control>
          </mc:Choice>
        </mc:AlternateContent>
        <mc:AlternateContent xmlns:mc="http://schemas.openxmlformats.org/markup-compatibility/2006">
          <mc:Choice Requires="x14">
            <control shapeId="41431" r:id="rId110" name="Check Box 471">
              <controlPr defaultSize="0" autoFill="0" autoLine="0" autoPict="0">
                <anchor moveWithCells="1">
                  <from>
                    <xdr:col>10</xdr:col>
                    <xdr:colOff>7620</xdr:colOff>
                    <xdr:row>161</xdr:row>
                    <xdr:rowOff>0</xdr:rowOff>
                  </from>
                  <to>
                    <xdr:col>13</xdr:col>
                    <xdr:colOff>22860</xdr:colOff>
                    <xdr:row>162</xdr:row>
                    <xdr:rowOff>0</xdr:rowOff>
                  </to>
                </anchor>
              </controlPr>
            </control>
          </mc:Choice>
        </mc:AlternateContent>
        <mc:AlternateContent xmlns:mc="http://schemas.openxmlformats.org/markup-compatibility/2006">
          <mc:Choice Requires="x14">
            <control shapeId="41432" r:id="rId111" name="Check Box 472">
              <controlPr defaultSize="0" autoFill="0" autoLine="0" autoPict="0">
                <anchor moveWithCells="1">
                  <from>
                    <xdr:col>10</xdr:col>
                    <xdr:colOff>7620</xdr:colOff>
                    <xdr:row>162</xdr:row>
                    <xdr:rowOff>0</xdr:rowOff>
                  </from>
                  <to>
                    <xdr:col>13</xdr:col>
                    <xdr:colOff>22860</xdr:colOff>
                    <xdr:row>163</xdr:row>
                    <xdr:rowOff>0</xdr:rowOff>
                  </to>
                </anchor>
              </controlPr>
            </control>
          </mc:Choice>
        </mc:AlternateContent>
        <mc:AlternateContent xmlns:mc="http://schemas.openxmlformats.org/markup-compatibility/2006">
          <mc:Choice Requires="x14">
            <control shapeId="41434" r:id="rId112" name="Check Box 474">
              <controlPr defaultSize="0" autoFill="0" autoLine="0" autoPict="0">
                <anchor moveWithCells="1">
                  <from>
                    <xdr:col>10</xdr:col>
                    <xdr:colOff>7620</xdr:colOff>
                    <xdr:row>169</xdr:row>
                    <xdr:rowOff>0</xdr:rowOff>
                  </from>
                  <to>
                    <xdr:col>13</xdr:col>
                    <xdr:colOff>22860</xdr:colOff>
                    <xdr:row>170</xdr:row>
                    <xdr:rowOff>7620</xdr:rowOff>
                  </to>
                </anchor>
              </controlPr>
            </control>
          </mc:Choice>
        </mc:AlternateContent>
        <mc:AlternateContent xmlns:mc="http://schemas.openxmlformats.org/markup-compatibility/2006">
          <mc:Choice Requires="x14">
            <control shapeId="41435" r:id="rId113" name="Check Box 475">
              <controlPr defaultSize="0" autoFill="0" autoLine="0" autoPict="0">
                <anchor moveWithCells="1">
                  <from>
                    <xdr:col>10</xdr:col>
                    <xdr:colOff>7620</xdr:colOff>
                    <xdr:row>170</xdr:row>
                    <xdr:rowOff>0</xdr:rowOff>
                  </from>
                  <to>
                    <xdr:col>13</xdr:col>
                    <xdr:colOff>22860</xdr:colOff>
                    <xdr:row>171</xdr:row>
                    <xdr:rowOff>7620</xdr:rowOff>
                  </to>
                </anchor>
              </controlPr>
            </control>
          </mc:Choice>
        </mc:AlternateContent>
        <mc:AlternateContent xmlns:mc="http://schemas.openxmlformats.org/markup-compatibility/2006">
          <mc:Choice Requires="x14">
            <control shapeId="41436" r:id="rId114" name="Check Box 476">
              <controlPr defaultSize="0" autoFill="0" autoLine="0" autoPict="0">
                <anchor moveWithCells="1">
                  <from>
                    <xdr:col>10</xdr:col>
                    <xdr:colOff>7620</xdr:colOff>
                    <xdr:row>171</xdr:row>
                    <xdr:rowOff>0</xdr:rowOff>
                  </from>
                  <to>
                    <xdr:col>13</xdr:col>
                    <xdr:colOff>22860</xdr:colOff>
                    <xdr:row>172</xdr:row>
                    <xdr:rowOff>7620</xdr:rowOff>
                  </to>
                </anchor>
              </controlPr>
            </control>
          </mc:Choice>
        </mc:AlternateContent>
        <mc:AlternateContent xmlns:mc="http://schemas.openxmlformats.org/markup-compatibility/2006">
          <mc:Choice Requires="x14">
            <control shapeId="41438" r:id="rId115" name="Check Box 478">
              <controlPr defaultSize="0" autoFill="0" autoLine="0" autoPict="0">
                <anchor moveWithCells="1">
                  <from>
                    <xdr:col>10</xdr:col>
                    <xdr:colOff>7620</xdr:colOff>
                    <xdr:row>173</xdr:row>
                    <xdr:rowOff>0</xdr:rowOff>
                  </from>
                  <to>
                    <xdr:col>13</xdr:col>
                    <xdr:colOff>22860</xdr:colOff>
                    <xdr:row>174</xdr:row>
                    <xdr:rowOff>0</xdr:rowOff>
                  </to>
                </anchor>
              </controlPr>
            </control>
          </mc:Choice>
        </mc:AlternateContent>
        <mc:AlternateContent xmlns:mc="http://schemas.openxmlformats.org/markup-compatibility/2006">
          <mc:Choice Requires="x14">
            <control shapeId="41439" r:id="rId116" name="Check Box 479">
              <controlPr defaultSize="0" autoFill="0" autoLine="0" autoPict="0">
                <anchor moveWithCells="1">
                  <from>
                    <xdr:col>10</xdr:col>
                    <xdr:colOff>7620</xdr:colOff>
                    <xdr:row>174</xdr:row>
                    <xdr:rowOff>0</xdr:rowOff>
                  </from>
                  <to>
                    <xdr:col>13</xdr:col>
                    <xdr:colOff>22860</xdr:colOff>
                    <xdr:row>175</xdr:row>
                    <xdr:rowOff>0</xdr:rowOff>
                  </to>
                </anchor>
              </controlPr>
            </control>
          </mc:Choice>
        </mc:AlternateContent>
        <mc:AlternateContent xmlns:mc="http://schemas.openxmlformats.org/markup-compatibility/2006">
          <mc:Choice Requires="x14">
            <control shapeId="41440" r:id="rId117" name="Check Box 480">
              <controlPr defaultSize="0" autoFill="0" autoLine="0" autoPict="0">
                <anchor moveWithCells="1">
                  <from>
                    <xdr:col>10</xdr:col>
                    <xdr:colOff>7620</xdr:colOff>
                    <xdr:row>175</xdr:row>
                    <xdr:rowOff>0</xdr:rowOff>
                  </from>
                  <to>
                    <xdr:col>13</xdr:col>
                    <xdr:colOff>22860</xdr:colOff>
                    <xdr:row>176</xdr:row>
                    <xdr:rowOff>0</xdr:rowOff>
                  </to>
                </anchor>
              </controlPr>
            </control>
          </mc:Choice>
        </mc:AlternateContent>
        <mc:AlternateContent xmlns:mc="http://schemas.openxmlformats.org/markup-compatibility/2006">
          <mc:Choice Requires="x14">
            <control shapeId="41442" r:id="rId118" name="Check Box 482">
              <controlPr defaultSize="0" autoFill="0" autoLine="0" autoPict="0">
                <anchor moveWithCells="1">
                  <from>
                    <xdr:col>10</xdr:col>
                    <xdr:colOff>7620</xdr:colOff>
                    <xdr:row>177</xdr:row>
                    <xdr:rowOff>0</xdr:rowOff>
                  </from>
                  <to>
                    <xdr:col>13</xdr:col>
                    <xdr:colOff>22860</xdr:colOff>
                    <xdr:row>178</xdr:row>
                    <xdr:rowOff>0</xdr:rowOff>
                  </to>
                </anchor>
              </controlPr>
            </control>
          </mc:Choice>
        </mc:AlternateContent>
        <mc:AlternateContent xmlns:mc="http://schemas.openxmlformats.org/markup-compatibility/2006">
          <mc:Choice Requires="x14">
            <control shapeId="41444" r:id="rId119" name="Check Box 484">
              <controlPr defaultSize="0" autoFill="0" autoLine="0" autoPict="0">
                <anchor moveWithCells="1">
                  <from>
                    <xdr:col>10</xdr:col>
                    <xdr:colOff>7620</xdr:colOff>
                    <xdr:row>179</xdr:row>
                    <xdr:rowOff>0</xdr:rowOff>
                  </from>
                  <to>
                    <xdr:col>13</xdr:col>
                    <xdr:colOff>22860</xdr:colOff>
                    <xdr:row>180</xdr:row>
                    <xdr:rowOff>0</xdr:rowOff>
                  </to>
                </anchor>
              </controlPr>
            </control>
          </mc:Choice>
        </mc:AlternateContent>
        <mc:AlternateContent xmlns:mc="http://schemas.openxmlformats.org/markup-compatibility/2006">
          <mc:Choice Requires="x14">
            <control shapeId="41446" r:id="rId120" name="Check Box 486">
              <controlPr defaultSize="0" autoFill="0" autoLine="0" autoPict="0">
                <anchor moveWithCells="1">
                  <from>
                    <xdr:col>10</xdr:col>
                    <xdr:colOff>7620</xdr:colOff>
                    <xdr:row>181</xdr:row>
                    <xdr:rowOff>0</xdr:rowOff>
                  </from>
                  <to>
                    <xdr:col>13</xdr:col>
                    <xdr:colOff>22860</xdr:colOff>
                    <xdr:row>182</xdr:row>
                    <xdr:rowOff>0</xdr:rowOff>
                  </to>
                </anchor>
              </controlPr>
            </control>
          </mc:Choice>
        </mc:AlternateContent>
        <mc:AlternateContent xmlns:mc="http://schemas.openxmlformats.org/markup-compatibility/2006">
          <mc:Choice Requires="x14">
            <control shapeId="41450" r:id="rId121" name="Check Box 490">
              <controlPr defaultSize="0" autoFill="0" autoLine="0" autoPict="0">
                <anchor moveWithCells="1">
                  <from>
                    <xdr:col>10</xdr:col>
                    <xdr:colOff>7620</xdr:colOff>
                    <xdr:row>183</xdr:row>
                    <xdr:rowOff>0</xdr:rowOff>
                  </from>
                  <to>
                    <xdr:col>13</xdr:col>
                    <xdr:colOff>22860</xdr:colOff>
                    <xdr:row>184</xdr:row>
                    <xdr:rowOff>0</xdr:rowOff>
                  </to>
                </anchor>
              </controlPr>
            </control>
          </mc:Choice>
        </mc:AlternateContent>
        <mc:AlternateContent xmlns:mc="http://schemas.openxmlformats.org/markup-compatibility/2006">
          <mc:Choice Requires="x14">
            <control shapeId="41453" r:id="rId122" name="Check Box 493">
              <controlPr defaultSize="0" autoFill="0" autoLine="0" autoPict="0">
                <anchor moveWithCells="1">
                  <from>
                    <xdr:col>10</xdr:col>
                    <xdr:colOff>0</xdr:colOff>
                    <xdr:row>110</xdr:row>
                    <xdr:rowOff>0</xdr:rowOff>
                  </from>
                  <to>
                    <xdr:col>10</xdr:col>
                    <xdr:colOff>182880</xdr:colOff>
                    <xdr:row>110</xdr:row>
                    <xdr:rowOff>160020</xdr:rowOff>
                  </to>
                </anchor>
              </controlPr>
            </control>
          </mc:Choice>
        </mc:AlternateContent>
        <mc:AlternateContent xmlns:mc="http://schemas.openxmlformats.org/markup-compatibility/2006">
          <mc:Choice Requires="x14">
            <control shapeId="41454" r:id="rId123" name="Check Box 494">
              <controlPr defaultSize="0" autoFill="0" autoLine="0" autoPict="0">
                <anchor moveWithCells="1">
                  <from>
                    <xdr:col>10</xdr:col>
                    <xdr:colOff>0</xdr:colOff>
                    <xdr:row>116</xdr:row>
                    <xdr:rowOff>182880</xdr:rowOff>
                  </from>
                  <to>
                    <xdr:col>13</xdr:col>
                    <xdr:colOff>22860</xdr:colOff>
                    <xdr:row>118</xdr:row>
                    <xdr:rowOff>0</xdr:rowOff>
                  </to>
                </anchor>
              </controlPr>
            </control>
          </mc:Choice>
        </mc:AlternateContent>
        <mc:AlternateContent xmlns:mc="http://schemas.openxmlformats.org/markup-compatibility/2006">
          <mc:Choice Requires="x14">
            <control shapeId="41455" r:id="rId124" name="Check Box 495">
              <controlPr defaultSize="0" autoFill="0" autoLine="0" autoPict="0">
                <anchor moveWithCells="1">
                  <from>
                    <xdr:col>10</xdr:col>
                    <xdr:colOff>0</xdr:colOff>
                    <xdr:row>124</xdr:row>
                    <xdr:rowOff>0</xdr:rowOff>
                  </from>
                  <to>
                    <xdr:col>13</xdr:col>
                    <xdr:colOff>22860</xdr:colOff>
                    <xdr:row>125</xdr:row>
                    <xdr:rowOff>0</xdr:rowOff>
                  </to>
                </anchor>
              </controlPr>
            </control>
          </mc:Choice>
        </mc:AlternateContent>
        <mc:AlternateContent xmlns:mc="http://schemas.openxmlformats.org/markup-compatibility/2006">
          <mc:Choice Requires="x14">
            <control shapeId="41457" r:id="rId125" name="Check Box 497">
              <controlPr defaultSize="0" autoFill="0" autoLine="0" autoPict="0">
                <anchor moveWithCells="1">
                  <from>
                    <xdr:col>10</xdr:col>
                    <xdr:colOff>0</xdr:colOff>
                    <xdr:row>150</xdr:row>
                    <xdr:rowOff>175260</xdr:rowOff>
                  </from>
                  <to>
                    <xdr:col>13</xdr:col>
                    <xdr:colOff>22860</xdr:colOff>
                    <xdr:row>152</xdr:row>
                    <xdr:rowOff>0</xdr:rowOff>
                  </to>
                </anchor>
              </controlPr>
            </control>
          </mc:Choice>
        </mc:AlternateContent>
        <mc:AlternateContent xmlns:mc="http://schemas.openxmlformats.org/markup-compatibility/2006">
          <mc:Choice Requires="x14">
            <control shapeId="41458" r:id="rId126" name="Check Box 498">
              <controlPr defaultSize="0" autoFill="0" autoLine="0" autoPict="0">
                <anchor moveWithCells="1">
                  <from>
                    <xdr:col>10</xdr:col>
                    <xdr:colOff>0</xdr:colOff>
                    <xdr:row>153</xdr:row>
                    <xdr:rowOff>182880</xdr:rowOff>
                  </from>
                  <to>
                    <xdr:col>13</xdr:col>
                    <xdr:colOff>22860</xdr:colOff>
                    <xdr:row>155</xdr:row>
                    <xdr:rowOff>0</xdr:rowOff>
                  </to>
                </anchor>
              </controlPr>
            </control>
          </mc:Choice>
        </mc:AlternateContent>
        <mc:AlternateContent xmlns:mc="http://schemas.openxmlformats.org/markup-compatibility/2006">
          <mc:Choice Requires="x14">
            <control shapeId="41460" r:id="rId127" name="Check Box 500">
              <controlPr defaultSize="0" autoFill="0" autoLine="0" autoPict="0">
                <anchor moveWithCells="1">
                  <from>
                    <xdr:col>10</xdr:col>
                    <xdr:colOff>0</xdr:colOff>
                    <xdr:row>16</xdr:row>
                    <xdr:rowOff>0</xdr:rowOff>
                  </from>
                  <to>
                    <xdr:col>13</xdr:col>
                    <xdr:colOff>7620</xdr:colOff>
                    <xdr:row>17</xdr:row>
                    <xdr:rowOff>7620</xdr:rowOff>
                  </to>
                </anchor>
              </controlPr>
            </control>
          </mc:Choice>
        </mc:AlternateContent>
        <mc:AlternateContent xmlns:mc="http://schemas.openxmlformats.org/markup-compatibility/2006">
          <mc:Choice Requires="x14">
            <control shapeId="41461" r:id="rId128" name="Check Box 501">
              <controlPr defaultSize="0" autoFill="0" autoLine="0" autoPict="0">
                <anchor moveWithCells="1">
                  <from>
                    <xdr:col>10</xdr:col>
                    <xdr:colOff>7620</xdr:colOff>
                    <xdr:row>59</xdr:row>
                    <xdr:rowOff>0</xdr:rowOff>
                  </from>
                  <to>
                    <xdr:col>11</xdr:col>
                    <xdr:colOff>0</xdr:colOff>
                    <xdr:row>60</xdr:row>
                    <xdr:rowOff>0</xdr:rowOff>
                  </to>
                </anchor>
              </controlPr>
            </control>
          </mc:Choice>
        </mc:AlternateContent>
        <mc:AlternateContent xmlns:mc="http://schemas.openxmlformats.org/markup-compatibility/2006">
          <mc:Choice Requires="x14">
            <control shapeId="41462" r:id="rId129" name="Check Box 502">
              <controlPr defaultSize="0" autoFill="0" autoLine="0" autoPict="0">
                <anchor moveWithCells="1">
                  <from>
                    <xdr:col>10</xdr:col>
                    <xdr:colOff>0</xdr:colOff>
                    <xdr:row>163</xdr:row>
                    <xdr:rowOff>0</xdr:rowOff>
                  </from>
                  <to>
                    <xdr:col>11</xdr:col>
                    <xdr:colOff>0</xdr:colOff>
                    <xdr:row>164</xdr:row>
                    <xdr:rowOff>0</xdr:rowOff>
                  </to>
                </anchor>
              </controlPr>
            </control>
          </mc:Choice>
        </mc:AlternateContent>
        <mc:AlternateContent xmlns:mc="http://schemas.openxmlformats.org/markup-compatibility/2006">
          <mc:Choice Requires="x14">
            <control shapeId="41463" r:id="rId130" name="Check Box 503">
              <controlPr defaultSize="0" autoFill="0" autoLine="0" autoPict="0">
                <anchor moveWithCells="1">
                  <from>
                    <xdr:col>10</xdr:col>
                    <xdr:colOff>0</xdr:colOff>
                    <xdr:row>164</xdr:row>
                    <xdr:rowOff>0</xdr:rowOff>
                  </from>
                  <to>
                    <xdr:col>11</xdr:col>
                    <xdr:colOff>0</xdr:colOff>
                    <xdr:row>165</xdr:row>
                    <xdr:rowOff>0</xdr:rowOff>
                  </to>
                </anchor>
              </controlPr>
            </control>
          </mc:Choice>
        </mc:AlternateContent>
        <mc:AlternateContent xmlns:mc="http://schemas.openxmlformats.org/markup-compatibility/2006">
          <mc:Choice Requires="x14">
            <control shapeId="41464" r:id="rId131" name="Check Box 504">
              <controlPr defaultSize="0" autoFill="0" autoLine="0" autoPict="0">
                <anchor moveWithCells="1">
                  <from>
                    <xdr:col>10</xdr:col>
                    <xdr:colOff>0</xdr:colOff>
                    <xdr:row>165</xdr:row>
                    <xdr:rowOff>0</xdr:rowOff>
                  </from>
                  <to>
                    <xdr:col>11</xdr:col>
                    <xdr:colOff>0</xdr:colOff>
                    <xdr:row>166</xdr:row>
                    <xdr:rowOff>0</xdr:rowOff>
                  </to>
                </anchor>
              </controlPr>
            </control>
          </mc:Choice>
        </mc:AlternateContent>
        <mc:AlternateContent xmlns:mc="http://schemas.openxmlformats.org/markup-compatibility/2006">
          <mc:Choice Requires="x14">
            <control shapeId="41465" r:id="rId132" name="Check Box 505">
              <controlPr defaultSize="0" autoFill="0" autoLine="0" autoPict="0">
                <anchor moveWithCells="1">
                  <from>
                    <xdr:col>10</xdr:col>
                    <xdr:colOff>0</xdr:colOff>
                    <xdr:row>166</xdr:row>
                    <xdr:rowOff>0</xdr:rowOff>
                  </from>
                  <to>
                    <xdr:col>11</xdr:col>
                    <xdr:colOff>0</xdr:colOff>
                    <xdr:row>167</xdr:row>
                    <xdr:rowOff>0</xdr:rowOff>
                  </to>
                </anchor>
              </controlPr>
            </control>
          </mc:Choice>
        </mc:AlternateContent>
        <mc:AlternateContent xmlns:mc="http://schemas.openxmlformats.org/markup-compatibility/2006">
          <mc:Choice Requires="x14">
            <control shapeId="41466" r:id="rId133" name="Check Box 506">
              <controlPr defaultSize="0" autoFill="0" autoLine="0" autoPict="0">
                <anchor moveWithCells="1">
                  <from>
                    <xdr:col>10</xdr:col>
                    <xdr:colOff>0</xdr:colOff>
                    <xdr:row>167</xdr:row>
                    <xdr:rowOff>0</xdr:rowOff>
                  </from>
                  <to>
                    <xdr:col>11</xdr:col>
                    <xdr:colOff>0</xdr:colOff>
                    <xdr:row>168</xdr:row>
                    <xdr:rowOff>0</xdr:rowOff>
                  </to>
                </anchor>
              </controlPr>
            </control>
          </mc:Choice>
        </mc:AlternateContent>
        <mc:AlternateContent xmlns:mc="http://schemas.openxmlformats.org/markup-compatibility/2006">
          <mc:Choice Requires="x14">
            <control shapeId="41468" r:id="rId134" name="Check Box 508">
              <controlPr locked="0" defaultSize="0" autoFill="0" autoLine="0" autoPict="0">
                <anchor moveWithCells="1">
                  <from>
                    <xdr:col>10</xdr:col>
                    <xdr:colOff>0</xdr:colOff>
                    <xdr:row>53</xdr:row>
                    <xdr:rowOff>0</xdr:rowOff>
                  </from>
                  <to>
                    <xdr:col>13</xdr:col>
                    <xdr:colOff>22860</xdr:colOff>
                    <xdr:row>54</xdr:row>
                    <xdr:rowOff>0</xdr:rowOff>
                  </to>
                </anchor>
              </controlPr>
            </control>
          </mc:Choice>
        </mc:AlternateContent>
        <mc:AlternateContent xmlns:mc="http://schemas.openxmlformats.org/markup-compatibility/2006">
          <mc:Choice Requires="x14">
            <control shapeId="41470" r:id="rId135" name="Check Box 510">
              <controlPr defaultSize="0" autoFill="0" autoLine="0" autoPict="0">
                <anchor moveWithCells="1">
                  <from>
                    <xdr:col>10</xdr:col>
                    <xdr:colOff>0</xdr:colOff>
                    <xdr:row>54</xdr:row>
                    <xdr:rowOff>144780</xdr:rowOff>
                  </from>
                  <to>
                    <xdr:col>10</xdr:col>
                    <xdr:colOff>190500</xdr:colOff>
                    <xdr:row>56</xdr:row>
                    <xdr:rowOff>15240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O115"/>
  <sheetViews>
    <sheetView showGridLines="0" view="pageBreakPreview" zoomScaleNormal="100" zoomScaleSheetLayoutView="100" workbookViewId="0">
      <selection activeCell="BY25" sqref="BY25"/>
    </sheetView>
  </sheetViews>
  <sheetFormatPr defaultColWidth="1.88671875" defaultRowHeight="11.25" customHeight="1"/>
  <cols>
    <col min="1" max="2" width="1.88671875" style="113" customWidth="1"/>
    <col min="3" max="41" width="1.88671875" style="113"/>
    <col min="42" max="42" width="1.88671875" style="113" customWidth="1"/>
    <col min="43" max="53" width="1.88671875" style="113"/>
    <col min="54" max="54" width="2.44140625" style="113" bestFit="1" customWidth="1"/>
    <col min="55" max="55" width="1.88671875" style="113"/>
    <col min="56" max="56" width="3" style="113" bestFit="1" customWidth="1"/>
    <col min="57" max="57" width="7.88671875" style="113" customWidth="1"/>
    <col min="58" max="58" width="5.44140625" style="113" customWidth="1"/>
    <col min="59" max="59" width="5.6640625" style="113" customWidth="1"/>
    <col min="60" max="60" width="4.6640625" style="113" customWidth="1"/>
    <col min="61" max="64" width="1.88671875" style="113" customWidth="1"/>
    <col min="65" max="67" width="1.88671875" style="113" hidden="1" customWidth="1"/>
    <col min="68" max="68" width="31" style="113" hidden="1" customWidth="1"/>
    <col min="69" max="69" width="11.88671875" style="113" hidden="1" customWidth="1"/>
    <col min="70" max="70" width="9.44140625" style="113" hidden="1" customWidth="1"/>
    <col min="71" max="71" width="10.44140625" style="113" hidden="1" customWidth="1"/>
    <col min="72" max="73" width="10.21875" style="113" hidden="1" customWidth="1"/>
    <col min="74" max="74" width="9.6640625" style="113" hidden="1" customWidth="1"/>
    <col min="75" max="77" width="9.6640625" style="113" customWidth="1"/>
    <col min="78" max="79" width="2.33203125" style="113" customWidth="1"/>
    <col min="80" max="16384" width="1.88671875" style="113"/>
  </cols>
  <sheetData>
    <row r="1" spans="2:79" s="104" customFormat="1" ht="11.25" customHeight="1">
      <c r="B1" s="314" t="s">
        <v>209</v>
      </c>
      <c r="C1" s="315"/>
      <c r="D1" s="315"/>
      <c r="E1" s="315"/>
      <c r="F1" s="315"/>
      <c r="G1" s="316"/>
      <c r="H1" s="320" t="s">
        <v>18</v>
      </c>
      <c r="I1" s="307"/>
      <c r="J1" s="307"/>
      <c r="K1" s="306" t="s">
        <v>208</v>
      </c>
      <c r="L1" s="306"/>
      <c r="M1" s="306"/>
      <c r="N1" s="307" t="s">
        <v>15</v>
      </c>
      <c r="O1" s="307"/>
      <c r="P1" s="306"/>
      <c r="Q1" s="306"/>
      <c r="R1" s="306"/>
      <c r="S1" s="307" t="s">
        <v>16</v>
      </c>
      <c r="T1" s="307"/>
      <c r="U1" s="306"/>
      <c r="V1" s="306"/>
      <c r="W1" s="306"/>
      <c r="X1" s="307" t="s">
        <v>17</v>
      </c>
      <c r="Y1" s="308"/>
      <c r="AE1" s="311" t="str">
        <f>プルダウン用シート!J1</f>
        <v>ver.8（R8.4.1）</v>
      </c>
      <c r="AF1" s="311"/>
      <c r="AG1" s="311"/>
      <c r="AH1" s="311"/>
      <c r="AI1" s="311"/>
      <c r="AJ1" s="311"/>
      <c r="AK1" s="311"/>
      <c r="AL1" s="311"/>
      <c r="AM1" s="311"/>
      <c r="AN1" s="311"/>
      <c r="AO1" s="311"/>
      <c r="AP1" s="311"/>
      <c r="AQ1" s="311"/>
      <c r="AR1" s="311"/>
      <c r="AS1" s="311"/>
      <c r="AT1" s="311"/>
      <c r="AU1" s="311"/>
      <c r="AV1" s="311"/>
      <c r="AW1" s="311"/>
      <c r="AX1" s="311"/>
      <c r="AY1" s="311"/>
    </row>
    <row r="2" spans="2:79" s="104" customFormat="1" ht="11.25" customHeight="1" thickBot="1">
      <c r="B2" s="317"/>
      <c r="C2" s="318"/>
      <c r="D2" s="318"/>
      <c r="E2" s="318"/>
      <c r="F2" s="318"/>
      <c r="G2" s="319"/>
      <c r="H2" s="321"/>
      <c r="I2" s="309"/>
      <c r="J2" s="309"/>
      <c r="K2" s="105"/>
      <c r="L2" s="105"/>
      <c r="M2" s="105"/>
      <c r="N2" s="309"/>
      <c r="O2" s="309"/>
      <c r="P2" s="105"/>
      <c r="Q2" s="105"/>
      <c r="R2" s="105"/>
      <c r="S2" s="309"/>
      <c r="T2" s="309"/>
      <c r="U2" s="105"/>
      <c r="V2" s="105"/>
      <c r="W2" s="105"/>
      <c r="X2" s="309"/>
      <c r="Y2" s="310"/>
    </row>
    <row r="3" spans="2:79" s="104" customFormat="1" ht="11.25" customHeight="1">
      <c r="B3" s="104" t="s">
        <v>503</v>
      </c>
      <c r="C3" s="106"/>
      <c r="D3" s="106"/>
      <c r="E3" s="106"/>
      <c r="F3" s="106"/>
      <c r="G3" s="107"/>
      <c r="H3" s="108"/>
      <c r="I3" s="108"/>
      <c r="J3" s="108"/>
      <c r="K3" s="109"/>
      <c r="L3" s="109"/>
      <c r="M3" s="109"/>
      <c r="N3" s="108"/>
      <c r="O3" s="108"/>
      <c r="P3" s="109"/>
      <c r="Q3" s="109"/>
      <c r="R3" s="109"/>
      <c r="S3" s="108"/>
      <c r="T3" s="108"/>
      <c r="U3" s="109"/>
      <c r="V3" s="109"/>
      <c r="W3" s="109"/>
      <c r="X3" s="108"/>
      <c r="Y3" s="108"/>
    </row>
    <row r="4" spans="2:79" s="110" customFormat="1" ht="11.25" customHeight="1">
      <c r="B4" s="312" t="s">
        <v>12</v>
      </c>
      <c r="C4" s="312"/>
      <c r="D4" s="312"/>
      <c r="E4" s="312"/>
      <c r="F4" s="313" t="s">
        <v>9</v>
      </c>
      <c r="G4" s="313"/>
      <c r="H4" s="313"/>
      <c r="I4" s="313"/>
      <c r="J4" s="313"/>
      <c r="K4" s="313" t="s">
        <v>8</v>
      </c>
      <c r="L4" s="313"/>
      <c r="M4" s="313"/>
      <c r="N4" s="313"/>
      <c r="O4" s="313"/>
      <c r="P4" s="313" t="s">
        <v>10</v>
      </c>
      <c r="Q4" s="313"/>
      <c r="R4" s="313"/>
      <c r="S4" s="313"/>
      <c r="T4" s="313"/>
      <c r="U4" s="313"/>
      <c r="V4" s="313"/>
      <c r="W4" s="313"/>
      <c r="X4" s="313" t="s">
        <v>11</v>
      </c>
      <c r="Y4" s="313"/>
      <c r="Z4" s="313"/>
      <c r="AA4" s="313"/>
      <c r="AF4" s="609"/>
      <c r="AG4" s="609"/>
      <c r="AH4" s="609"/>
      <c r="AI4" s="609"/>
      <c r="AJ4" s="609"/>
      <c r="AK4" s="609"/>
      <c r="AL4" s="609"/>
      <c r="AM4" s="609"/>
      <c r="AN4" s="609"/>
      <c r="AO4" s="609"/>
      <c r="AP4" s="609"/>
      <c r="AQ4" s="609"/>
      <c r="AR4" s="609"/>
      <c r="AS4" s="609"/>
      <c r="AT4" s="609"/>
      <c r="AU4" s="609"/>
      <c r="AV4" s="609"/>
      <c r="AW4" s="609"/>
      <c r="AX4" s="609"/>
      <c r="AY4" s="609"/>
      <c r="AZ4" s="609"/>
      <c r="BA4" s="609"/>
    </row>
    <row r="5" spans="2:79" s="110" customFormat="1" ht="11.25" customHeight="1">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F5" s="608"/>
      <c r="AG5" s="608"/>
      <c r="AH5" s="608"/>
      <c r="AI5" s="608"/>
      <c r="AJ5" s="608"/>
      <c r="AK5" s="608"/>
      <c r="AL5" s="608"/>
      <c r="AM5" s="608"/>
      <c r="AN5" s="608"/>
      <c r="AO5" s="608"/>
      <c r="AP5" s="608"/>
      <c r="AQ5" s="608"/>
      <c r="AR5" s="608"/>
      <c r="AS5" s="608"/>
      <c r="AT5" s="608"/>
      <c r="AU5" s="608"/>
      <c r="AV5" s="608"/>
      <c r="AW5" s="608"/>
      <c r="AX5" s="608"/>
      <c r="AY5" s="608"/>
      <c r="AZ5" s="608"/>
      <c r="BA5" s="608"/>
    </row>
    <row r="6" spans="2:79" s="110" customFormat="1" ht="11.25" customHeight="1">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F6" s="608"/>
      <c r="AG6" s="608"/>
      <c r="AH6" s="608"/>
      <c r="AI6" s="608"/>
      <c r="AJ6" s="608"/>
      <c r="AK6" s="608"/>
      <c r="AL6" s="608"/>
      <c r="AM6" s="608"/>
      <c r="AN6" s="608"/>
      <c r="AO6" s="608"/>
      <c r="AP6" s="608"/>
      <c r="AQ6" s="608"/>
      <c r="AR6" s="608"/>
      <c r="AS6" s="608"/>
      <c r="AT6" s="608"/>
      <c r="AU6" s="608"/>
      <c r="AV6" s="608"/>
      <c r="AW6" s="608"/>
      <c r="AX6" s="608"/>
      <c r="AY6" s="608"/>
      <c r="AZ6" s="608"/>
      <c r="BA6" s="608"/>
    </row>
    <row r="7" spans="2:79" s="110" customFormat="1" ht="11.25" customHeight="1">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F7" s="608"/>
      <c r="AG7" s="608"/>
      <c r="AH7" s="608"/>
      <c r="AI7" s="608"/>
      <c r="AJ7" s="608"/>
      <c r="AK7" s="608"/>
      <c r="AL7" s="608"/>
      <c r="AM7" s="608"/>
      <c r="AN7" s="608"/>
      <c r="AO7" s="608"/>
      <c r="AP7" s="608"/>
      <c r="AQ7" s="608"/>
      <c r="AR7" s="608"/>
      <c r="AS7" s="608"/>
      <c r="AT7" s="608"/>
      <c r="AU7" s="608"/>
      <c r="AV7" s="608"/>
      <c r="AW7" s="608"/>
      <c r="AX7" s="608"/>
      <c r="AY7" s="608"/>
      <c r="AZ7" s="608"/>
      <c r="BA7" s="608"/>
    </row>
    <row r="8" spans="2:79" s="110" customFormat="1" ht="11.25" customHeight="1">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F8" s="608"/>
      <c r="AG8" s="608"/>
      <c r="AH8" s="608"/>
      <c r="AI8" s="608"/>
      <c r="AJ8" s="608"/>
      <c r="AK8" s="608"/>
      <c r="AL8" s="608"/>
      <c r="AM8" s="608"/>
      <c r="AN8" s="608"/>
      <c r="AO8" s="608"/>
      <c r="AP8" s="608"/>
      <c r="AQ8" s="608"/>
      <c r="AR8" s="608"/>
      <c r="AS8" s="608"/>
      <c r="AT8" s="608"/>
      <c r="AU8" s="608"/>
      <c r="AV8" s="608"/>
      <c r="AW8" s="608"/>
      <c r="AX8" s="608"/>
      <c r="AY8" s="608"/>
      <c r="AZ8" s="608"/>
      <c r="BA8" s="608"/>
      <c r="BE8" s="111"/>
      <c r="BF8" s="111"/>
      <c r="BG8" s="111"/>
      <c r="BH8" s="111"/>
      <c r="BI8" s="112"/>
      <c r="BJ8" s="112"/>
      <c r="BK8" s="112"/>
      <c r="BL8" s="112"/>
      <c r="BM8" s="112"/>
      <c r="BN8" s="112"/>
      <c r="BO8" s="112"/>
      <c r="BP8" s="112"/>
      <c r="BQ8" s="112"/>
      <c r="BR8" s="113"/>
    </row>
    <row r="9" spans="2:79" s="110" customFormat="1" ht="15" customHeight="1" thickBot="1">
      <c r="B9" s="113"/>
      <c r="C9" s="113"/>
      <c r="D9" s="113"/>
      <c r="E9" s="113"/>
      <c r="F9" s="114"/>
      <c r="G9" s="115"/>
      <c r="H9" s="113"/>
      <c r="I9" s="113"/>
      <c r="J9" s="113"/>
      <c r="K9" s="113"/>
      <c r="L9" s="113"/>
      <c r="M9" s="113"/>
      <c r="N9" s="113"/>
      <c r="O9" s="113"/>
      <c r="BE9" s="116"/>
      <c r="BF9" s="116"/>
      <c r="BG9" s="116"/>
      <c r="BH9" s="116"/>
      <c r="BI9" s="116"/>
      <c r="BJ9" s="116"/>
      <c r="BK9" s="116"/>
      <c r="BL9" s="116"/>
      <c r="BM9" s="116"/>
      <c r="BN9" s="116"/>
      <c r="BO9" s="116"/>
      <c r="BP9" s="116"/>
      <c r="BQ9" s="116"/>
    </row>
    <row r="10" spans="2:79" ht="11.25" customHeight="1">
      <c r="B10" s="323" t="s">
        <v>569</v>
      </c>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5"/>
      <c r="BI10" s="111"/>
      <c r="BJ10" s="111"/>
      <c r="BK10" s="111"/>
      <c r="BL10" s="111"/>
      <c r="BM10" s="111"/>
      <c r="BN10" s="111"/>
      <c r="BO10" s="111"/>
      <c r="BP10" s="111"/>
      <c r="BQ10" s="111"/>
      <c r="BT10" s="329"/>
      <c r="BU10" s="329"/>
      <c r="BV10" s="329"/>
      <c r="BW10" s="329"/>
      <c r="BX10" s="329"/>
      <c r="BY10" s="110"/>
      <c r="BZ10" s="104"/>
      <c r="CA10" s="104"/>
    </row>
    <row r="11" spans="2:79" ht="11.25" customHeight="1">
      <c r="B11" s="326"/>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8"/>
      <c r="BD11" s="330" t="s">
        <v>638</v>
      </c>
      <c r="BE11" s="330"/>
      <c r="BF11" s="330"/>
      <c r="BG11" s="330"/>
      <c r="BH11" s="117"/>
      <c r="BI11" s="117"/>
      <c r="BJ11" s="117"/>
      <c r="BK11" s="117"/>
      <c r="BL11" s="111"/>
      <c r="BM11" s="111"/>
      <c r="BN11" s="111"/>
      <c r="BO11" s="111"/>
      <c r="BP11" s="111"/>
      <c r="BQ11" s="111"/>
      <c r="BY11" s="104"/>
      <c r="BZ11" s="104"/>
      <c r="CA11" s="104"/>
    </row>
    <row r="12" spans="2:79" ht="11.25" customHeight="1">
      <c r="B12" s="326"/>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8"/>
      <c r="BD12" s="330"/>
      <c r="BE12" s="330"/>
      <c r="BF12" s="330"/>
      <c r="BG12" s="330"/>
      <c r="BH12" s="117"/>
      <c r="BI12" s="117"/>
      <c r="BJ12" s="117"/>
      <c r="BK12" s="117"/>
      <c r="BL12" s="116"/>
      <c r="BM12" s="116"/>
      <c r="BN12" s="116"/>
      <c r="BO12" s="116"/>
      <c r="BP12" s="116"/>
      <c r="BQ12" s="116"/>
      <c r="BY12" s="110"/>
      <c r="BZ12" s="104"/>
      <c r="CA12" s="104"/>
    </row>
    <row r="13" spans="2:79" s="122" customFormat="1" ht="1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331" t="s">
        <v>18</v>
      </c>
      <c r="AI13" s="331"/>
      <c r="AJ13" s="331"/>
      <c r="AK13" s="607">
        <v>8</v>
      </c>
      <c r="AL13" s="607"/>
      <c r="AM13" s="607"/>
      <c r="AN13" s="331" t="s">
        <v>15</v>
      </c>
      <c r="AO13" s="331"/>
      <c r="AP13" s="607">
        <v>4</v>
      </c>
      <c r="AQ13" s="607"/>
      <c r="AR13" s="607"/>
      <c r="AS13" s="331" t="s">
        <v>16</v>
      </c>
      <c r="AT13" s="331"/>
      <c r="AU13" s="607">
        <v>1</v>
      </c>
      <c r="AV13" s="607"/>
      <c r="AW13" s="607"/>
      <c r="AX13" s="331" t="s">
        <v>17</v>
      </c>
      <c r="AY13" s="331"/>
      <c r="AZ13" s="120"/>
      <c r="BA13" s="121"/>
      <c r="BD13" s="333">
        <f ca="1">YEAR(TODAY())-2018</f>
        <v>8</v>
      </c>
      <c r="BE13" s="333"/>
      <c r="BF13" s="123">
        <f ca="1">MONTH(TODAY())</f>
        <v>1</v>
      </c>
      <c r="BG13" s="124">
        <f ca="1">DAY(TODAY())</f>
        <v>5</v>
      </c>
      <c r="BH13" s="123"/>
      <c r="BJ13" s="124"/>
      <c r="BK13" s="124"/>
      <c r="BL13" s="124"/>
      <c r="BY13" s="104"/>
      <c r="BZ13" s="104"/>
      <c r="CA13" s="104"/>
    </row>
    <row r="14" spans="2:79" s="122" customFormat="1" ht="6.75" customHeight="1">
      <c r="B14" s="125"/>
      <c r="AH14" s="126"/>
      <c r="AI14" s="126"/>
      <c r="AJ14" s="126"/>
      <c r="AK14" s="126"/>
      <c r="AL14" s="126"/>
      <c r="AM14" s="126"/>
      <c r="AN14" s="126"/>
      <c r="AO14" s="126"/>
      <c r="AP14" s="126"/>
      <c r="AQ14" s="126"/>
      <c r="AR14" s="126"/>
      <c r="AS14" s="126"/>
      <c r="AT14" s="126"/>
      <c r="AU14" s="126"/>
      <c r="AV14" s="126"/>
      <c r="AW14" s="126"/>
      <c r="AX14" s="126"/>
      <c r="AY14" s="120"/>
      <c r="AZ14" s="120"/>
      <c r="BA14" s="121"/>
      <c r="BY14" s="110"/>
      <c r="BZ14" s="104"/>
      <c r="CA14" s="104"/>
    </row>
    <row r="15" spans="2:79" s="122" customFormat="1" ht="11.25" customHeight="1">
      <c r="B15" s="125"/>
      <c r="C15" s="334" t="s">
        <v>7</v>
      </c>
      <c r="D15" s="334"/>
      <c r="E15" s="334"/>
      <c r="F15" s="334"/>
      <c r="G15" s="334"/>
      <c r="H15" s="334"/>
      <c r="I15" s="334"/>
      <c r="J15" s="334"/>
      <c r="K15" s="334"/>
      <c r="L15" s="334"/>
      <c r="M15" s="334"/>
      <c r="N15" s="334"/>
      <c r="O15" s="334"/>
      <c r="P15" s="334"/>
      <c r="Q15" s="334"/>
      <c r="R15" s="334"/>
      <c r="S15" s="334"/>
      <c r="T15" s="334"/>
      <c r="U15" s="334"/>
      <c r="V15" s="334"/>
      <c r="W15" s="334"/>
      <c r="X15" s="334"/>
      <c r="AI15" s="127"/>
      <c r="AJ15" s="127"/>
      <c r="AK15" s="127"/>
      <c r="AL15" s="127"/>
      <c r="AM15" s="127"/>
      <c r="AN15" s="127"/>
      <c r="AO15" s="127"/>
      <c r="AP15" s="127"/>
      <c r="AQ15" s="127"/>
      <c r="AR15" s="127"/>
      <c r="AS15" s="127"/>
      <c r="AT15" s="127"/>
      <c r="AU15" s="127"/>
      <c r="AV15" s="127"/>
      <c r="AW15" s="127"/>
      <c r="AX15" s="127"/>
      <c r="AY15" s="127"/>
      <c r="AZ15" s="127"/>
      <c r="BA15" s="128"/>
      <c r="BY15" s="104"/>
      <c r="BZ15" s="104"/>
      <c r="CA15" s="104"/>
    </row>
    <row r="16" spans="2:79" s="122" customFormat="1" ht="11.25" customHeight="1">
      <c r="B16" s="125"/>
      <c r="C16" s="334"/>
      <c r="D16" s="334"/>
      <c r="E16" s="334"/>
      <c r="F16" s="334"/>
      <c r="G16" s="334"/>
      <c r="H16" s="334"/>
      <c r="I16" s="334"/>
      <c r="J16" s="334"/>
      <c r="K16" s="334"/>
      <c r="L16" s="334"/>
      <c r="M16" s="334"/>
      <c r="N16" s="334"/>
      <c r="O16" s="334"/>
      <c r="P16" s="334"/>
      <c r="Q16" s="334"/>
      <c r="R16" s="334"/>
      <c r="S16" s="334"/>
      <c r="T16" s="334"/>
      <c r="U16" s="334"/>
      <c r="V16" s="334"/>
      <c r="W16" s="334"/>
      <c r="X16" s="334"/>
      <c r="AD16" s="119"/>
      <c r="AE16" s="119"/>
      <c r="AF16" s="119"/>
      <c r="AG16" s="119"/>
      <c r="AH16" s="119"/>
      <c r="AI16" s="596" t="s">
        <v>1</v>
      </c>
      <c r="AJ16" s="596"/>
      <c r="AK16" s="596"/>
      <c r="AL16" s="597" t="s">
        <v>212</v>
      </c>
      <c r="AM16" s="597"/>
      <c r="AN16" s="597"/>
      <c r="AO16" s="597"/>
      <c r="AP16" s="597"/>
      <c r="AQ16" s="597"/>
      <c r="AR16" s="597"/>
      <c r="AS16" s="597"/>
      <c r="AT16" s="597"/>
      <c r="AU16" s="597"/>
      <c r="AV16" s="597"/>
      <c r="AW16" s="597"/>
      <c r="AX16" s="597"/>
      <c r="AY16" s="597"/>
      <c r="AZ16" s="597"/>
      <c r="BA16" s="129"/>
      <c r="BY16" s="110"/>
      <c r="BZ16" s="104"/>
      <c r="CA16" s="104"/>
    </row>
    <row r="17" spans="2:79" s="122" customFormat="1" ht="11.25" customHeight="1">
      <c r="B17" s="125"/>
      <c r="C17" s="334"/>
      <c r="D17" s="334"/>
      <c r="E17" s="334"/>
      <c r="F17" s="334"/>
      <c r="G17" s="334"/>
      <c r="H17" s="334"/>
      <c r="I17" s="334"/>
      <c r="J17" s="334"/>
      <c r="K17" s="334"/>
      <c r="L17" s="334"/>
      <c r="M17" s="334"/>
      <c r="N17" s="334"/>
      <c r="O17" s="334"/>
      <c r="P17" s="334"/>
      <c r="Q17" s="334"/>
      <c r="R17" s="334"/>
      <c r="S17" s="334"/>
      <c r="T17" s="334"/>
      <c r="U17" s="334"/>
      <c r="V17" s="334"/>
      <c r="W17" s="334"/>
      <c r="X17" s="334"/>
      <c r="Y17" s="130"/>
      <c r="Z17" s="130"/>
      <c r="AA17" s="130"/>
      <c r="AB17" s="130"/>
      <c r="AC17" s="130"/>
      <c r="AD17" s="130"/>
      <c r="AE17" s="130"/>
      <c r="AF17" s="119"/>
      <c r="AG17" s="119"/>
      <c r="AH17" s="119"/>
      <c r="AI17" s="596"/>
      <c r="AJ17" s="596"/>
      <c r="AK17" s="596"/>
      <c r="AL17" s="597"/>
      <c r="AM17" s="597"/>
      <c r="AN17" s="597"/>
      <c r="AO17" s="597"/>
      <c r="AP17" s="597"/>
      <c r="AQ17" s="597"/>
      <c r="AR17" s="597"/>
      <c r="AS17" s="597"/>
      <c r="AT17" s="597"/>
      <c r="AU17" s="597"/>
      <c r="AV17" s="597"/>
      <c r="AW17" s="597"/>
      <c r="AX17" s="597"/>
      <c r="AY17" s="597"/>
      <c r="AZ17" s="597"/>
      <c r="BA17" s="129"/>
      <c r="BY17" s="104"/>
      <c r="BZ17" s="104"/>
      <c r="CA17" s="104"/>
    </row>
    <row r="18" spans="2:79" s="122" customFormat="1" ht="11.25" customHeight="1">
      <c r="B18" s="125"/>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1"/>
      <c r="AC18" s="131"/>
      <c r="AD18" s="596" t="s">
        <v>5</v>
      </c>
      <c r="AE18" s="596"/>
      <c r="AF18" s="596"/>
      <c r="AG18" s="596"/>
      <c r="AH18" s="596"/>
      <c r="AI18" s="596"/>
      <c r="AJ18" s="339" t="s">
        <v>213</v>
      </c>
      <c r="AK18" s="339"/>
      <c r="AL18" s="339"/>
      <c r="AM18" s="339"/>
      <c r="AN18" s="339"/>
      <c r="AO18" s="339"/>
      <c r="AP18" s="339"/>
      <c r="AQ18" s="339"/>
      <c r="AR18" s="339"/>
      <c r="AS18" s="339"/>
      <c r="AT18" s="339"/>
      <c r="AU18" s="339"/>
      <c r="AV18" s="339"/>
      <c r="AW18" s="339"/>
      <c r="AX18" s="339"/>
      <c r="AY18" s="339"/>
      <c r="AZ18" s="339"/>
      <c r="BA18" s="132"/>
      <c r="BY18" s="110"/>
      <c r="BZ18" s="104"/>
      <c r="CA18" s="104"/>
    </row>
    <row r="19" spans="2:79" s="122" customFormat="1" ht="11.25" customHeight="1">
      <c r="B19" s="125"/>
      <c r="C19" s="341" t="s">
        <v>215</v>
      </c>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127"/>
      <c r="AC19" s="127"/>
      <c r="AD19" s="598"/>
      <c r="AE19" s="598"/>
      <c r="AF19" s="598"/>
      <c r="AG19" s="598"/>
      <c r="AH19" s="598"/>
      <c r="AI19" s="598"/>
      <c r="AJ19" s="340"/>
      <c r="AK19" s="340"/>
      <c r="AL19" s="340"/>
      <c r="AM19" s="340"/>
      <c r="AN19" s="340"/>
      <c r="AO19" s="340"/>
      <c r="AP19" s="340"/>
      <c r="AQ19" s="340"/>
      <c r="AR19" s="340"/>
      <c r="AS19" s="340"/>
      <c r="AT19" s="340"/>
      <c r="AU19" s="340"/>
      <c r="AV19" s="340"/>
      <c r="AW19" s="340"/>
      <c r="AX19" s="340"/>
      <c r="AY19" s="340"/>
      <c r="AZ19" s="340"/>
      <c r="BA19" s="132"/>
      <c r="BY19" s="104"/>
      <c r="BZ19" s="104"/>
      <c r="CA19" s="104"/>
    </row>
    <row r="20" spans="2:79" s="122" customFormat="1" ht="11.25" customHeight="1">
      <c r="B20" s="125"/>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133"/>
      <c r="AC20" s="133"/>
      <c r="AD20" s="599" t="s">
        <v>2</v>
      </c>
      <c r="AE20" s="599"/>
      <c r="AF20" s="599"/>
      <c r="AG20" s="599"/>
      <c r="AH20" s="599"/>
      <c r="AI20" s="599"/>
      <c r="AJ20" s="600" t="s">
        <v>216</v>
      </c>
      <c r="AK20" s="600"/>
      <c r="AL20" s="600"/>
      <c r="AM20" s="600"/>
      <c r="AN20" s="600"/>
      <c r="AO20" s="600"/>
      <c r="AP20" s="600"/>
      <c r="AQ20" s="600"/>
      <c r="AR20" s="600"/>
      <c r="AS20" s="600"/>
      <c r="AT20" s="600"/>
      <c r="AU20" s="600"/>
      <c r="AV20" s="600"/>
      <c r="AW20" s="600"/>
      <c r="AX20" s="600"/>
      <c r="AY20" s="600"/>
      <c r="AZ20" s="600"/>
      <c r="BA20" s="132"/>
      <c r="BY20" s="110"/>
      <c r="BZ20" s="104"/>
      <c r="CA20" s="104"/>
    </row>
    <row r="21" spans="2:79" s="122" customFormat="1" ht="11.25" customHeight="1">
      <c r="B21" s="125"/>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133"/>
      <c r="AC21" s="133"/>
      <c r="AD21" s="598"/>
      <c r="AE21" s="598"/>
      <c r="AF21" s="598"/>
      <c r="AG21" s="598"/>
      <c r="AH21" s="598"/>
      <c r="AI21" s="598"/>
      <c r="AJ21" s="340"/>
      <c r="AK21" s="340"/>
      <c r="AL21" s="340"/>
      <c r="AM21" s="340"/>
      <c r="AN21" s="340"/>
      <c r="AO21" s="340"/>
      <c r="AP21" s="340"/>
      <c r="AQ21" s="340"/>
      <c r="AR21" s="340"/>
      <c r="AS21" s="340"/>
      <c r="AT21" s="340"/>
      <c r="AU21" s="340"/>
      <c r="AV21" s="340"/>
      <c r="AW21" s="340"/>
      <c r="AX21" s="340"/>
      <c r="AY21" s="340"/>
      <c r="AZ21" s="340"/>
      <c r="BA21" s="132"/>
      <c r="BY21" s="104"/>
      <c r="BZ21" s="104"/>
      <c r="CA21" s="104"/>
    </row>
    <row r="22" spans="2:79" s="122" customFormat="1" ht="11.25" customHeight="1">
      <c r="B22" s="125"/>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D22" s="599" t="s">
        <v>3</v>
      </c>
      <c r="AE22" s="599"/>
      <c r="AF22" s="599"/>
      <c r="AG22" s="599"/>
      <c r="AH22" s="599"/>
      <c r="AI22" s="599"/>
      <c r="AJ22" s="339" t="s">
        <v>214</v>
      </c>
      <c r="AK22" s="339"/>
      <c r="AL22" s="339"/>
      <c r="AM22" s="339"/>
      <c r="AN22" s="339"/>
      <c r="AO22" s="339"/>
      <c r="AP22" s="339"/>
      <c r="AQ22" s="339"/>
      <c r="AR22" s="339"/>
      <c r="AS22" s="339"/>
      <c r="AT22" s="339"/>
      <c r="AU22" s="339"/>
      <c r="AV22" s="339"/>
      <c r="AW22" s="339"/>
      <c r="AX22" s="339"/>
      <c r="AY22" s="339"/>
      <c r="AZ22" s="339"/>
      <c r="BA22" s="132"/>
      <c r="BY22" s="110"/>
      <c r="BZ22" s="104"/>
      <c r="CA22" s="104"/>
    </row>
    <row r="23" spans="2:79" s="122" customFormat="1" ht="11.25" customHeight="1">
      <c r="B23" s="125"/>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D23" s="598"/>
      <c r="AE23" s="598"/>
      <c r="AF23" s="598"/>
      <c r="AG23" s="598"/>
      <c r="AH23" s="598"/>
      <c r="AI23" s="598"/>
      <c r="AJ23" s="340"/>
      <c r="AK23" s="340"/>
      <c r="AL23" s="340"/>
      <c r="AM23" s="340"/>
      <c r="AN23" s="340"/>
      <c r="AO23" s="340"/>
      <c r="AP23" s="340"/>
      <c r="AQ23" s="340"/>
      <c r="AR23" s="340"/>
      <c r="AS23" s="340"/>
      <c r="AT23" s="340"/>
      <c r="AU23" s="340"/>
      <c r="AV23" s="340"/>
      <c r="AW23" s="340"/>
      <c r="AX23" s="340"/>
      <c r="AY23" s="340"/>
      <c r="AZ23" s="340"/>
      <c r="BA23" s="132"/>
      <c r="BY23" s="104"/>
      <c r="BZ23" s="104"/>
      <c r="CA23" s="104"/>
    </row>
    <row r="24" spans="2:79" s="122" customFormat="1" ht="11.25" customHeight="1">
      <c r="B24" s="125"/>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D24" s="599" t="s">
        <v>6</v>
      </c>
      <c r="AE24" s="599"/>
      <c r="AF24" s="599"/>
      <c r="AG24" s="599"/>
      <c r="AH24" s="599"/>
      <c r="AI24" s="599"/>
      <c r="AJ24" s="600" t="s">
        <v>626</v>
      </c>
      <c r="AK24" s="600"/>
      <c r="AL24" s="600"/>
      <c r="AM24" s="600"/>
      <c r="AN24" s="600"/>
      <c r="AO24" s="600"/>
      <c r="AP24" s="600"/>
      <c r="AQ24" s="600"/>
      <c r="AR24" s="600"/>
      <c r="AS24" s="600"/>
      <c r="AT24" s="600"/>
      <c r="AU24" s="600"/>
      <c r="AV24" s="600"/>
      <c r="AW24" s="600"/>
      <c r="AX24" s="600"/>
      <c r="AY24" s="600"/>
      <c r="AZ24" s="600"/>
      <c r="BA24" s="132"/>
      <c r="BY24" s="110"/>
      <c r="BZ24" s="104"/>
      <c r="CA24" s="104"/>
    </row>
    <row r="25" spans="2:79" s="122" customFormat="1" ht="11.25" customHeight="1">
      <c r="B25" s="125"/>
      <c r="C25" s="359" t="s">
        <v>596</v>
      </c>
      <c r="D25" s="359"/>
      <c r="E25" s="359"/>
      <c r="F25" s="359"/>
      <c r="G25" s="359"/>
      <c r="H25" s="359"/>
      <c r="I25" s="359"/>
      <c r="J25" s="359"/>
      <c r="K25" s="359"/>
      <c r="L25" s="359"/>
      <c r="M25" s="359"/>
      <c r="N25" s="359"/>
      <c r="O25" s="359"/>
      <c r="P25" s="359"/>
      <c r="Q25" s="359"/>
      <c r="R25" s="359"/>
      <c r="S25" s="359"/>
      <c r="T25" s="359"/>
      <c r="U25" s="359"/>
      <c r="V25" s="359"/>
      <c r="W25" s="359"/>
      <c r="X25" s="359"/>
      <c r="Y25" s="359"/>
      <c r="Z25" s="359"/>
      <c r="AA25" s="359"/>
      <c r="AD25" s="598"/>
      <c r="AE25" s="598"/>
      <c r="AF25" s="598"/>
      <c r="AG25" s="598"/>
      <c r="AH25" s="598"/>
      <c r="AI25" s="598"/>
      <c r="AJ25" s="340"/>
      <c r="AK25" s="340"/>
      <c r="AL25" s="340"/>
      <c r="AM25" s="340"/>
      <c r="AN25" s="340"/>
      <c r="AO25" s="340"/>
      <c r="AP25" s="340"/>
      <c r="AQ25" s="340"/>
      <c r="AR25" s="340"/>
      <c r="AS25" s="340"/>
      <c r="AT25" s="340"/>
      <c r="AU25" s="340"/>
      <c r="AV25" s="340"/>
      <c r="AW25" s="340"/>
      <c r="AX25" s="340"/>
      <c r="AY25" s="340"/>
      <c r="AZ25" s="340"/>
      <c r="BA25" s="132"/>
      <c r="BY25" s="104"/>
      <c r="BZ25" s="104"/>
      <c r="CA25" s="104"/>
    </row>
    <row r="26" spans="2:79" s="122" customFormat="1" ht="6.75" customHeight="1">
      <c r="B26" s="125"/>
      <c r="BA26" s="132"/>
      <c r="BY26" s="110"/>
      <c r="BZ26" s="104"/>
      <c r="CA26" s="104"/>
    </row>
    <row r="27" spans="2:79" s="122" customFormat="1" ht="11.25" customHeight="1">
      <c r="B27" s="125"/>
      <c r="C27" s="334" t="s">
        <v>589</v>
      </c>
      <c r="D27" s="334"/>
      <c r="E27" s="334"/>
      <c r="F27" s="334" t="s">
        <v>18</v>
      </c>
      <c r="G27" s="334"/>
      <c r="H27" s="334"/>
      <c r="I27" s="592">
        <v>8</v>
      </c>
      <c r="J27" s="592"/>
      <c r="K27" s="592"/>
      <c r="L27" s="334" t="s">
        <v>15</v>
      </c>
      <c r="M27" s="334"/>
      <c r="N27" s="592">
        <v>4</v>
      </c>
      <c r="O27" s="592"/>
      <c r="P27" s="592"/>
      <c r="Q27" s="334" t="s">
        <v>16</v>
      </c>
      <c r="R27" s="334"/>
      <c r="S27" s="592">
        <v>1</v>
      </c>
      <c r="T27" s="592"/>
      <c r="U27" s="592"/>
      <c r="V27" s="334" t="s">
        <v>17</v>
      </c>
      <c r="W27" s="334"/>
      <c r="X27" s="356" t="s">
        <v>590</v>
      </c>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593"/>
      <c r="BY27" s="104"/>
      <c r="BZ27" s="104"/>
      <c r="CA27" s="104"/>
    </row>
    <row r="28" spans="2:79" s="122" customFormat="1" ht="11.25" customHeight="1">
      <c r="B28" s="125"/>
      <c r="C28" s="334"/>
      <c r="D28" s="334"/>
      <c r="E28" s="334"/>
      <c r="F28" s="334"/>
      <c r="G28" s="334"/>
      <c r="H28" s="334"/>
      <c r="I28" s="592"/>
      <c r="J28" s="592"/>
      <c r="K28" s="592"/>
      <c r="L28" s="334"/>
      <c r="M28" s="334"/>
      <c r="N28" s="592"/>
      <c r="O28" s="592"/>
      <c r="P28" s="592"/>
      <c r="Q28" s="334"/>
      <c r="R28" s="334"/>
      <c r="S28" s="592"/>
      <c r="T28" s="592"/>
      <c r="U28" s="592"/>
      <c r="V28" s="334"/>
      <c r="W28" s="334"/>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593"/>
      <c r="BY28" s="110"/>
      <c r="BZ28" s="104"/>
      <c r="CA28" s="104"/>
    </row>
    <row r="29" spans="2:79" s="122" customFormat="1" ht="6" customHeight="1">
      <c r="B29" s="125"/>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8"/>
      <c r="BY29" s="104"/>
      <c r="BZ29" s="104"/>
      <c r="CA29" s="104"/>
    </row>
    <row r="30" spans="2:79" s="122" customFormat="1" ht="20.25" customHeight="1">
      <c r="B30" s="594" t="s">
        <v>570</v>
      </c>
      <c r="C30" s="595"/>
      <c r="D30" s="595"/>
      <c r="E30" s="595"/>
      <c r="F30" s="595"/>
      <c r="G30" s="595"/>
      <c r="H30" s="595"/>
      <c r="I30" s="595"/>
      <c r="J30" s="595"/>
      <c r="K30" s="595"/>
      <c r="L30" s="595"/>
      <c r="M30" s="595"/>
      <c r="N30" s="595"/>
      <c r="O30" s="595"/>
      <c r="P30" s="595"/>
      <c r="Q30" s="595"/>
      <c r="R30" s="595"/>
      <c r="S30" s="595"/>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8"/>
      <c r="BY30" s="104"/>
      <c r="BZ30" s="104"/>
      <c r="CA30" s="104"/>
    </row>
    <row r="31" spans="2:79" s="122" customFormat="1" ht="20.100000000000001" customHeight="1">
      <c r="B31" s="125"/>
      <c r="C31" s="347" t="s">
        <v>593</v>
      </c>
      <c r="D31" s="347"/>
      <c r="E31" s="347"/>
      <c r="F31" s="347"/>
      <c r="G31" s="347"/>
      <c r="H31" s="347"/>
      <c r="I31" s="347"/>
      <c r="J31" s="347"/>
      <c r="K31" s="347"/>
      <c r="L31" s="347"/>
      <c r="M31" s="347"/>
      <c r="N31" s="347"/>
      <c r="O31" s="347"/>
      <c r="P31" s="347"/>
      <c r="Q31" s="347"/>
      <c r="R31" s="347"/>
      <c r="S31" s="347"/>
      <c r="T31" s="347"/>
      <c r="U31" s="347"/>
      <c r="V31" s="347"/>
      <c r="W31" s="601" t="str">
        <f>試験項目一覧!N185</f>
        <v/>
      </c>
      <c r="X31" s="601"/>
      <c r="Y31" s="601"/>
      <c r="Z31" s="601"/>
      <c r="AA31" s="601"/>
      <c r="AB31" s="601"/>
      <c r="AC31" s="601"/>
      <c r="AD31" s="601"/>
      <c r="AE31" s="601"/>
      <c r="AF31" s="601"/>
      <c r="AG31" s="601"/>
      <c r="AH31" s="601"/>
      <c r="AI31" s="601"/>
      <c r="AJ31" s="601"/>
      <c r="AK31" s="601"/>
      <c r="AL31" s="601"/>
      <c r="AM31" s="601"/>
      <c r="AN31" s="601"/>
      <c r="AO31" s="601"/>
      <c r="AP31" s="601"/>
      <c r="AQ31" s="601"/>
      <c r="AR31" s="601"/>
      <c r="AS31" s="601"/>
      <c r="AT31" s="601"/>
      <c r="AU31" s="601"/>
      <c r="AV31" s="601"/>
      <c r="AW31" s="601"/>
      <c r="AX31" s="601"/>
      <c r="AY31" s="601"/>
      <c r="AZ31" s="601"/>
      <c r="BA31" s="128"/>
      <c r="BD31" s="238"/>
      <c r="BE31" s="239"/>
      <c r="BF31" s="239"/>
      <c r="BG31" s="239"/>
      <c r="BH31" s="239"/>
      <c r="BI31" s="239"/>
      <c r="BJ31" s="239"/>
      <c r="BK31" s="239"/>
      <c r="BL31" s="239"/>
      <c r="BM31" s="239"/>
      <c r="BN31" s="239"/>
      <c r="BO31" s="239"/>
      <c r="BP31" s="239"/>
      <c r="BQ31" s="239"/>
      <c r="BR31" s="239"/>
      <c r="BS31" s="239"/>
      <c r="BT31" s="239"/>
      <c r="BU31" s="239"/>
      <c r="BV31" s="239"/>
      <c r="BW31" s="239"/>
      <c r="BY31" s="110"/>
      <c r="BZ31" s="104"/>
      <c r="CA31" s="104"/>
    </row>
    <row r="32" spans="2:79" s="122" customFormat="1" ht="20.100000000000001" customHeight="1">
      <c r="B32" s="135"/>
      <c r="C32" s="347"/>
      <c r="D32" s="347"/>
      <c r="E32" s="347"/>
      <c r="F32" s="347"/>
      <c r="G32" s="347"/>
      <c r="H32" s="347"/>
      <c r="I32" s="347"/>
      <c r="J32" s="347"/>
      <c r="K32" s="347"/>
      <c r="L32" s="347"/>
      <c r="M32" s="347"/>
      <c r="N32" s="347"/>
      <c r="O32" s="347"/>
      <c r="P32" s="347"/>
      <c r="Q32" s="347"/>
      <c r="R32" s="347"/>
      <c r="S32" s="347"/>
      <c r="T32" s="347"/>
      <c r="U32" s="347"/>
      <c r="V32" s="347"/>
      <c r="W32" s="602"/>
      <c r="X32" s="602"/>
      <c r="Y32" s="602"/>
      <c r="Z32" s="602"/>
      <c r="AA32" s="602"/>
      <c r="AB32" s="602"/>
      <c r="AC32" s="602"/>
      <c r="AD32" s="602"/>
      <c r="AE32" s="602"/>
      <c r="AF32" s="602"/>
      <c r="AG32" s="602"/>
      <c r="AH32" s="602"/>
      <c r="AI32" s="602"/>
      <c r="AJ32" s="602"/>
      <c r="AK32" s="602"/>
      <c r="AL32" s="602"/>
      <c r="AM32" s="602"/>
      <c r="AN32" s="602"/>
      <c r="AO32" s="602"/>
      <c r="AP32" s="602"/>
      <c r="AQ32" s="602"/>
      <c r="AR32" s="602"/>
      <c r="AS32" s="602"/>
      <c r="AT32" s="602"/>
      <c r="AU32" s="602"/>
      <c r="AV32" s="602"/>
      <c r="AW32" s="602"/>
      <c r="AX32" s="602"/>
      <c r="AY32" s="602"/>
      <c r="AZ32" s="602"/>
      <c r="BA32" s="128"/>
      <c r="BD32" s="239"/>
      <c r="BE32" s="239"/>
      <c r="BF32" s="239"/>
      <c r="BG32" s="239"/>
      <c r="BH32" s="239"/>
      <c r="BI32" s="239"/>
      <c r="BJ32" s="239"/>
      <c r="BK32" s="239"/>
      <c r="BL32" s="239"/>
      <c r="BM32" s="239"/>
      <c r="BN32" s="239"/>
      <c r="BO32" s="239"/>
      <c r="BP32" s="239"/>
      <c r="BQ32" s="239"/>
      <c r="BR32" s="239"/>
      <c r="BS32" s="239"/>
      <c r="BT32" s="239"/>
      <c r="BU32" s="239"/>
      <c r="BV32" s="239"/>
      <c r="BW32" s="239"/>
      <c r="BY32" s="104"/>
      <c r="BZ32" s="104"/>
      <c r="CA32" s="104"/>
    </row>
    <row r="33" spans="2:79" s="122" customFormat="1" ht="6.75" customHeight="1">
      <c r="B33" s="135"/>
      <c r="C33" s="134"/>
      <c r="D33" s="134"/>
      <c r="E33" s="134"/>
      <c r="F33" s="134"/>
      <c r="G33" s="134"/>
      <c r="H33" s="134"/>
      <c r="I33" s="134"/>
      <c r="J33" s="134"/>
      <c r="K33" s="134"/>
      <c r="L33" s="134"/>
      <c r="M33" s="131"/>
      <c r="N33" s="131"/>
      <c r="O33" s="131"/>
      <c r="P33" s="131"/>
      <c r="Q33" s="131"/>
      <c r="R33" s="131"/>
      <c r="S33" s="131"/>
      <c r="T33" s="131"/>
      <c r="U33" s="131"/>
      <c r="V33" s="131"/>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8"/>
      <c r="BD33" s="239"/>
      <c r="BE33" s="239"/>
      <c r="BF33" s="239"/>
      <c r="BG33" s="239"/>
      <c r="BH33" s="239"/>
      <c r="BI33" s="239"/>
      <c r="BJ33" s="239"/>
      <c r="BK33" s="239"/>
      <c r="BL33" s="239"/>
      <c r="BM33" s="239"/>
      <c r="BN33" s="239"/>
      <c r="BO33" s="239"/>
      <c r="BP33" s="239"/>
      <c r="BQ33" s="239"/>
      <c r="BR33" s="239"/>
      <c r="BS33" s="239"/>
      <c r="BT33" s="239"/>
      <c r="BU33" s="239"/>
      <c r="BV33" s="239"/>
      <c r="BW33" s="239"/>
      <c r="BY33" s="110"/>
      <c r="BZ33" s="104"/>
      <c r="CA33" s="104"/>
    </row>
    <row r="34" spans="2:79" s="122" customFormat="1" ht="9.9" customHeight="1">
      <c r="B34" s="135"/>
      <c r="C34" s="347" t="s">
        <v>571</v>
      </c>
      <c r="D34" s="347"/>
      <c r="E34" s="347"/>
      <c r="F34" s="347"/>
      <c r="G34" s="347"/>
      <c r="H34" s="347"/>
      <c r="I34" s="347"/>
      <c r="J34" s="347"/>
      <c r="K34" s="347"/>
      <c r="L34" s="347"/>
      <c r="M34" s="347"/>
      <c r="N34" s="347"/>
      <c r="O34" s="347"/>
      <c r="P34" s="347"/>
      <c r="Q34" s="347"/>
      <c r="R34" s="347"/>
      <c r="S34" s="347"/>
      <c r="T34" s="347"/>
      <c r="U34" s="347"/>
      <c r="V34" s="347"/>
      <c r="W34" s="603" t="s">
        <v>19</v>
      </c>
      <c r="X34" s="603"/>
      <c r="Y34" s="603"/>
      <c r="Z34" s="603"/>
      <c r="AA34" s="603"/>
      <c r="AB34" s="603"/>
      <c r="AC34" s="603"/>
      <c r="AD34" s="603"/>
      <c r="AE34" s="603"/>
      <c r="AF34" s="603"/>
      <c r="AG34" s="603"/>
      <c r="AH34" s="603"/>
      <c r="AI34" s="605"/>
      <c r="AJ34" s="605"/>
      <c r="AK34" s="605"/>
      <c r="AL34" s="605"/>
      <c r="AM34" s="605"/>
      <c r="AN34" s="605"/>
      <c r="AO34" s="605"/>
      <c r="AP34" s="605"/>
      <c r="AQ34" s="605"/>
      <c r="AR34" s="605"/>
      <c r="AS34" s="605"/>
      <c r="AT34" s="605"/>
      <c r="AU34" s="605"/>
      <c r="AV34" s="605"/>
      <c r="AW34" s="605"/>
      <c r="AX34" s="605"/>
      <c r="AY34" s="605"/>
      <c r="AZ34" s="605"/>
      <c r="BA34" s="137"/>
      <c r="BB34" s="138"/>
      <c r="BC34" s="138"/>
      <c r="BD34" s="139"/>
      <c r="BE34" s="138"/>
      <c r="BF34" s="138"/>
      <c r="BG34" s="138"/>
      <c r="BH34" s="138"/>
      <c r="BI34" s="138"/>
      <c r="BJ34" s="138"/>
      <c r="BY34" s="104"/>
      <c r="BZ34" s="104"/>
      <c r="CA34" s="104"/>
    </row>
    <row r="35" spans="2:79" s="122" customFormat="1" ht="9.9" customHeight="1">
      <c r="B35" s="135"/>
      <c r="C35" s="347"/>
      <c r="D35" s="347"/>
      <c r="E35" s="347"/>
      <c r="F35" s="347"/>
      <c r="G35" s="347"/>
      <c r="H35" s="347"/>
      <c r="I35" s="347"/>
      <c r="J35" s="347"/>
      <c r="K35" s="347"/>
      <c r="L35" s="347"/>
      <c r="M35" s="347"/>
      <c r="N35" s="347"/>
      <c r="O35" s="347"/>
      <c r="P35" s="347"/>
      <c r="Q35" s="347"/>
      <c r="R35" s="347"/>
      <c r="S35" s="347"/>
      <c r="T35" s="347"/>
      <c r="U35" s="347"/>
      <c r="V35" s="347"/>
      <c r="W35" s="604"/>
      <c r="X35" s="604"/>
      <c r="Y35" s="604"/>
      <c r="Z35" s="604"/>
      <c r="AA35" s="604"/>
      <c r="AB35" s="604"/>
      <c r="AC35" s="604"/>
      <c r="AD35" s="604"/>
      <c r="AE35" s="604"/>
      <c r="AF35" s="604"/>
      <c r="AG35" s="604"/>
      <c r="AH35" s="604"/>
      <c r="AI35" s="606"/>
      <c r="AJ35" s="606"/>
      <c r="AK35" s="606"/>
      <c r="AL35" s="606"/>
      <c r="AM35" s="606"/>
      <c r="AN35" s="606"/>
      <c r="AO35" s="606"/>
      <c r="AP35" s="606"/>
      <c r="AQ35" s="606"/>
      <c r="AR35" s="606"/>
      <c r="AS35" s="606"/>
      <c r="AT35" s="606"/>
      <c r="AU35" s="606"/>
      <c r="AV35" s="606"/>
      <c r="AW35" s="606"/>
      <c r="AX35" s="606"/>
      <c r="AY35" s="606"/>
      <c r="AZ35" s="606"/>
      <c r="BA35" s="140"/>
      <c r="BB35" s="138"/>
      <c r="BC35" s="138"/>
      <c r="BD35" s="139"/>
      <c r="BE35" s="138"/>
      <c r="BF35" s="138"/>
      <c r="BG35" s="138"/>
      <c r="BH35" s="138"/>
      <c r="BI35" s="138"/>
      <c r="BJ35" s="138"/>
      <c r="BY35" s="110"/>
      <c r="BZ35" s="104"/>
      <c r="CA35" s="104"/>
    </row>
    <row r="36" spans="2:79" s="122" customFormat="1" ht="6.75" customHeight="1">
      <c r="B36" s="135"/>
      <c r="C36" s="134"/>
      <c r="D36" s="134"/>
      <c r="E36" s="134"/>
      <c r="F36" s="134"/>
      <c r="G36" s="134"/>
      <c r="H36" s="134"/>
      <c r="I36" s="134"/>
      <c r="J36" s="134"/>
      <c r="K36" s="134"/>
      <c r="L36" s="134"/>
      <c r="M36" s="131"/>
      <c r="N36" s="131"/>
      <c r="O36" s="131"/>
      <c r="P36" s="131"/>
      <c r="Q36" s="131"/>
      <c r="R36" s="131"/>
      <c r="S36" s="131"/>
      <c r="T36" s="131"/>
      <c r="U36" s="131"/>
      <c r="V36" s="131"/>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28"/>
      <c r="BD36" s="139"/>
      <c r="BY36" s="104"/>
      <c r="BZ36" s="104"/>
      <c r="CA36" s="104"/>
    </row>
    <row r="37" spans="2:79" s="122" customFormat="1" ht="9.9" customHeight="1">
      <c r="B37" s="135"/>
      <c r="C37" s="347" t="s">
        <v>572</v>
      </c>
      <c r="D37" s="347"/>
      <c r="E37" s="347"/>
      <c r="F37" s="347"/>
      <c r="G37" s="347"/>
      <c r="H37" s="347"/>
      <c r="I37" s="347"/>
      <c r="J37" s="347"/>
      <c r="K37" s="347"/>
      <c r="L37" s="347"/>
      <c r="M37" s="347"/>
      <c r="N37" s="347"/>
      <c r="O37" s="347"/>
      <c r="P37" s="347"/>
      <c r="Q37" s="347"/>
      <c r="R37" s="347"/>
      <c r="S37" s="347"/>
      <c r="T37" s="347"/>
      <c r="U37" s="347"/>
      <c r="V37" s="347"/>
      <c r="W37" s="577" t="s">
        <v>517</v>
      </c>
      <c r="X37" s="577"/>
      <c r="Y37" s="577"/>
      <c r="Z37" s="577"/>
      <c r="AA37" s="577"/>
      <c r="AB37" s="577"/>
      <c r="AC37" s="577"/>
      <c r="AD37" s="577"/>
      <c r="AE37" s="577"/>
      <c r="AF37" s="577"/>
      <c r="AG37" s="577"/>
      <c r="AH37" s="577"/>
      <c r="AI37" s="577"/>
      <c r="AJ37" s="577"/>
      <c r="AK37" s="577"/>
      <c r="AL37" s="577"/>
      <c r="AM37" s="577"/>
      <c r="AN37" s="577"/>
      <c r="AO37" s="577"/>
      <c r="AP37" s="577"/>
      <c r="AQ37" s="577"/>
      <c r="AR37" s="577"/>
      <c r="AS37" s="577"/>
      <c r="AT37" s="577"/>
      <c r="AU37" s="577"/>
      <c r="AV37" s="577"/>
      <c r="AW37" s="577"/>
      <c r="AX37" s="577"/>
      <c r="AY37" s="577"/>
      <c r="AZ37" s="577"/>
      <c r="BA37" s="128"/>
      <c r="BD37" s="139"/>
      <c r="BY37" s="110"/>
      <c r="BZ37" s="104"/>
      <c r="CA37" s="104"/>
    </row>
    <row r="38" spans="2:79" s="122" customFormat="1" ht="9.9" customHeight="1">
      <c r="B38" s="135"/>
      <c r="C38" s="347"/>
      <c r="D38" s="347"/>
      <c r="E38" s="347"/>
      <c r="F38" s="347"/>
      <c r="G38" s="347"/>
      <c r="H38" s="347"/>
      <c r="I38" s="347"/>
      <c r="J38" s="347"/>
      <c r="K38" s="347"/>
      <c r="L38" s="347"/>
      <c r="M38" s="347"/>
      <c r="N38" s="347"/>
      <c r="O38" s="347"/>
      <c r="P38" s="347"/>
      <c r="Q38" s="347"/>
      <c r="R38" s="347"/>
      <c r="S38" s="347"/>
      <c r="T38" s="347"/>
      <c r="U38" s="347"/>
      <c r="V38" s="347"/>
      <c r="W38" s="578"/>
      <c r="X38" s="578"/>
      <c r="Y38" s="578"/>
      <c r="Z38" s="578"/>
      <c r="AA38" s="578"/>
      <c r="AB38" s="578"/>
      <c r="AC38" s="578"/>
      <c r="AD38" s="578"/>
      <c r="AE38" s="578"/>
      <c r="AF38" s="578"/>
      <c r="AG38" s="578"/>
      <c r="AH38" s="578"/>
      <c r="AI38" s="578"/>
      <c r="AJ38" s="578"/>
      <c r="AK38" s="578"/>
      <c r="AL38" s="578"/>
      <c r="AM38" s="578"/>
      <c r="AN38" s="578"/>
      <c r="AO38" s="578"/>
      <c r="AP38" s="578"/>
      <c r="AQ38" s="578"/>
      <c r="AR38" s="578"/>
      <c r="AS38" s="578"/>
      <c r="AT38" s="578"/>
      <c r="AU38" s="578"/>
      <c r="AV38" s="578"/>
      <c r="AW38" s="578"/>
      <c r="AX38" s="578"/>
      <c r="AY38" s="578"/>
      <c r="AZ38" s="578"/>
      <c r="BA38" s="128"/>
      <c r="BD38" s="139"/>
      <c r="BY38" s="104"/>
      <c r="BZ38" s="104"/>
      <c r="CA38" s="104"/>
    </row>
    <row r="39" spans="2:79" s="122" customFormat="1" ht="5.25" customHeight="1">
      <c r="B39" s="135"/>
      <c r="C39" s="134"/>
      <c r="D39" s="134"/>
      <c r="E39" s="134"/>
      <c r="F39" s="134"/>
      <c r="G39" s="134"/>
      <c r="H39" s="134"/>
      <c r="I39" s="134"/>
      <c r="J39" s="134"/>
      <c r="K39" s="134"/>
      <c r="L39" s="134"/>
      <c r="M39" s="131"/>
      <c r="N39" s="131"/>
      <c r="O39" s="131"/>
      <c r="P39" s="131"/>
      <c r="Q39" s="131"/>
      <c r="R39" s="131"/>
      <c r="S39" s="131"/>
      <c r="T39" s="131"/>
      <c r="U39" s="131"/>
      <c r="V39" s="131"/>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28"/>
      <c r="BY39" s="110"/>
      <c r="BZ39" s="104"/>
      <c r="CA39" s="104"/>
    </row>
    <row r="40" spans="2:79" s="122" customFormat="1" ht="9.9" customHeight="1">
      <c r="B40" s="135"/>
      <c r="C40" s="347" t="s">
        <v>573</v>
      </c>
      <c r="D40" s="347"/>
      <c r="E40" s="347"/>
      <c r="F40" s="347"/>
      <c r="G40" s="347"/>
      <c r="H40" s="347"/>
      <c r="I40" s="347"/>
      <c r="J40" s="347"/>
      <c r="K40" s="347"/>
      <c r="L40" s="347"/>
      <c r="M40" s="347"/>
      <c r="N40" s="347"/>
      <c r="O40" s="347"/>
      <c r="P40" s="347"/>
      <c r="Q40" s="347"/>
      <c r="R40" s="347"/>
      <c r="S40" s="347"/>
      <c r="T40" s="347"/>
      <c r="U40" s="347"/>
      <c r="V40" s="347"/>
      <c r="W40" s="577" t="s">
        <v>518</v>
      </c>
      <c r="X40" s="577"/>
      <c r="Y40" s="577"/>
      <c r="Z40" s="577"/>
      <c r="AA40" s="577"/>
      <c r="AB40" s="577"/>
      <c r="AC40" s="577"/>
      <c r="AD40" s="577"/>
      <c r="AE40" s="577"/>
      <c r="AF40" s="577"/>
      <c r="AG40" s="577"/>
      <c r="AH40" s="577"/>
      <c r="AI40" s="577"/>
      <c r="AJ40" s="577"/>
      <c r="AK40" s="577"/>
      <c r="AL40" s="577"/>
      <c r="AM40" s="577"/>
      <c r="AN40" s="577"/>
      <c r="AO40" s="577"/>
      <c r="AP40" s="577"/>
      <c r="AQ40" s="577"/>
      <c r="AR40" s="577"/>
      <c r="AS40" s="577"/>
      <c r="AT40" s="577"/>
      <c r="AU40" s="577"/>
      <c r="AV40" s="577"/>
      <c r="AW40" s="577"/>
      <c r="AX40" s="577"/>
      <c r="AY40" s="577"/>
      <c r="AZ40" s="577"/>
      <c r="BA40" s="141"/>
      <c r="BY40" s="104"/>
      <c r="BZ40" s="104"/>
      <c r="CA40" s="104"/>
    </row>
    <row r="41" spans="2:79" s="122" customFormat="1" ht="9.9" customHeight="1">
      <c r="B41" s="135"/>
      <c r="C41" s="347"/>
      <c r="D41" s="347"/>
      <c r="E41" s="347"/>
      <c r="F41" s="347"/>
      <c r="G41" s="347"/>
      <c r="H41" s="347"/>
      <c r="I41" s="347"/>
      <c r="J41" s="347"/>
      <c r="K41" s="347"/>
      <c r="L41" s="347"/>
      <c r="M41" s="347"/>
      <c r="N41" s="347"/>
      <c r="O41" s="347"/>
      <c r="P41" s="347"/>
      <c r="Q41" s="347"/>
      <c r="R41" s="347"/>
      <c r="S41" s="347"/>
      <c r="T41" s="347"/>
      <c r="U41" s="347"/>
      <c r="V41" s="347"/>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c r="AS41" s="578"/>
      <c r="AT41" s="578"/>
      <c r="AU41" s="578"/>
      <c r="AV41" s="578"/>
      <c r="AW41" s="578"/>
      <c r="AX41" s="578"/>
      <c r="AY41" s="578"/>
      <c r="AZ41" s="578"/>
      <c r="BA41" s="141"/>
      <c r="BY41" s="110"/>
      <c r="BZ41" s="104"/>
      <c r="CA41" s="104"/>
    </row>
    <row r="42" spans="2:79" s="122" customFormat="1" ht="5.25" customHeight="1">
      <c r="B42" s="135"/>
      <c r="C42" s="134"/>
      <c r="D42" s="134"/>
      <c r="E42" s="134"/>
      <c r="F42" s="134"/>
      <c r="G42" s="134"/>
      <c r="H42" s="134"/>
      <c r="I42" s="134"/>
      <c r="J42" s="134"/>
      <c r="K42" s="134"/>
      <c r="L42" s="134"/>
      <c r="M42" s="134"/>
      <c r="N42" s="134"/>
      <c r="O42" s="134"/>
      <c r="P42" s="134"/>
      <c r="Q42" s="134"/>
      <c r="R42" s="134"/>
      <c r="S42" s="134"/>
      <c r="T42" s="134"/>
      <c r="U42" s="134"/>
      <c r="V42" s="134"/>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95"/>
      <c r="AY42" s="295"/>
      <c r="AZ42" s="295"/>
      <c r="BA42" s="141"/>
      <c r="BY42" s="110"/>
      <c r="BZ42" s="104"/>
      <c r="CA42" s="104"/>
    </row>
    <row r="43" spans="2:79" s="122" customFormat="1" ht="9.9" customHeight="1">
      <c r="B43" s="135"/>
      <c r="C43" s="347" t="s">
        <v>574</v>
      </c>
      <c r="D43" s="347"/>
      <c r="E43" s="347"/>
      <c r="F43" s="347"/>
      <c r="G43" s="347"/>
      <c r="H43" s="347"/>
      <c r="I43" s="347"/>
      <c r="J43" s="347"/>
      <c r="K43" s="347"/>
      <c r="L43" s="347"/>
      <c r="M43" s="347"/>
      <c r="N43" s="347"/>
      <c r="O43" s="347"/>
      <c r="P43" s="347"/>
      <c r="Q43" s="347"/>
      <c r="R43" s="347"/>
      <c r="S43" s="347"/>
      <c r="T43" s="347"/>
      <c r="U43" s="347"/>
      <c r="V43" s="347"/>
      <c r="W43" s="577" t="s">
        <v>594</v>
      </c>
      <c r="X43" s="577"/>
      <c r="Y43" s="577"/>
      <c r="Z43" s="577"/>
      <c r="AA43" s="577"/>
      <c r="AB43" s="577"/>
      <c r="AC43" s="577"/>
      <c r="AD43" s="577"/>
      <c r="AE43" s="577"/>
      <c r="AF43" s="577"/>
      <c r="AG43" s="577"/>
      <c r="AH43" s="577"/>
      <c r="AI43" s="577"/>
      <c r="AJ43" s="577"/>
      <c r="AK43" s="577"/>
      <c r="AL43" s="577"/>
      <c r="AM43" s="577"/>
      <c r="AN43" s="577"/>
      <c r="AO43" s="577"/>
      <c r="AP43" s="577"/>
      <c r="AQ43" s="577"/>
      <c r="AR43" s="577"/>
      <c r="AS43" s="577"/>
      <c r="AT43" s="577"/>
      <c r="AU43" s="577"/>
      <c r="AV43" s="577"/>
      <c r="AW43" s="577"/>
      <c r="AX43" s="577"/>
      <c r="AY43" s="577"/>
      <c r="AZ43" s="577"/>
      <c r="BA43" s="143"/>
      <c r="BY43" s="104"/>
      <c r="BZ43" s="104"/>
      <c r="CA43" s="104"/>
    </row>
    <row r="44" spans="2:79" s="122" customFormat="1" ht="9.9" customHeight="1">
      <c r="B44" s="135"/>
      <c r="C44" s="347"/>
      <c r="D44" s="347"/>
      <c r="E44" s="347"/>
      <c r="F44" s="347"/>
      <c r="G44" s="347"/>
      <c r="H44" s="347"/>
      <c r="I44" s="347"/>
      <c r="J44" s="347"/>
      <c r="K44" s="347"/>
      <c r="L44" s="347"/>
      <c r="M44" s="347"/>
      <c r="N44" s="347"/>
      <c r="O44" s="347"/>
      <c r="P44" s="347"/>
      <c r="Q44" s="347"/>
      <c r="R44" s="347"/>
      <c r="S44" s="347"/>
      <c r="T44" s="347"/>
      <c r="U44" s="347"/>
      <c r="V44" s="347"/>
      <c r="W44" s="578"/>
      <c r="X44" s="578"/>
      <c r="Y44" s="578"/>
      <c r="Z44" s="578"/>
      <c r="AA44" s="578"/>
      <c r="AB44" s="578"/>
      <c r="AC44" s="578"/>
      <c r="AD44" s="578"/>
      <c r="AE44" s="578"/>
      <c r="AF44" s="578"/>
      <c r="AG44" s="578"/>
      <c r="AH44" s="578"/>
      <c r="AI44" s="578"/>
      <c r="AJ44" s="578"/>
      <c r="AK44" s="578"/>
      <c r="AL44" s="578"/>
      <c r="AM44" s="578"/>
      <c r="AN44" s="578"/>
      <c r="AO44" s="578"/>
      <c r="AP44" s="578"/>
      <c r="AQ44" s="578"/>
      <c r="AR44" s="578"/>
      <c r="AS44" s="578"/>
      <c r="AT44" s="578"/>
      <c r="AU44" s="578"/>
      <c r="AV44" s="578"/>
      <c r="AW44" s="578"/>
      <c r="AX44" s="578"/>
      <c r="AY44" s="578"/>
      <c r="AZ44" s="578"/>
      <c r="BA44" s="143"/>
      <c r="BY44" s="110"/>
      <c r="BZ44" s="104"/>
      <c r="CA44" s="104"/>
    </row>
    <row r="45" spans="2:79" s="122" customFormat="1" ht="4.5" customHeight="1">
      <c r="B45" s="135"/>
      <c r="C45" s="134"/>
      <c r="D45" s="134"/>
      <c r="E45" s="134"/>
      <c r="F45" s="134"/>
      <c r="G45" s="134"/>
      <c r="H45" s="134"/>
      <c r="I45" s="134"/>
      <c r="J45" s="134"/>
      <c r="K45" s="134"/>
      <c r="L45" s="134"/>
      <c r="M45" s="134"/>
      <c r="N45" s="134"/>
      <c r="O45" s="134"/>
      <c r="P45" s="134"/>
      <c r="Q45" s="134"/>
      <c r="R45" s="134"/>
      <c r="S45" s="134"/>
      <c r="T45" s="134"/>
      <c r="U45" s="134"/>
      <c r="V45" s="134"/>
      <c r="W45" s="304"/>
      <c r="X45" s="304"/>
      <c r="Y45" s="304"/>
      <c r="Z45" s="304"/>
      <c r="AA45" s="305"/>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141"/>
      <c r="BY45" s="110"/>
      <c r="BZ45" s="104"/>
      <c r="CA45" s="104"/>
    </row>
    <row r="46" spans="2:79" s="122" customFormat="1" ht="9.9" customHeight="1">
      <c r="B46" s="135"/>
      <c r="C46" s="347" t="s">
        <v>575</v>
      </c>
      <c r="D46" s="347"/>
      <c r="E46" s="347"/>
      <c r="F46" s="347"/>
      <c r="G46" s="347"/>
      <c r="H46" s="347"/>
      <c r="I46" s="347"/>
      <c r="J46" s="347"/>
      <c r="K46" s="347"/>
      <c r="L46" s="347"/>
      <c r="M46" s="347"/>
      <c r="N46" s="347"/>
      <c r="O46" s="347"/>
      <c r="P46" s="347"/>
      <c r="Q46" s="347"/>
      <c r="R46" s="347"/>
      <c r="S46" s="347"/>
      <c r="T46" s="347"/>
      <c r="U46" s="347"/>
      <c r="V46" s="347"/>
      <c r="W46" s="577" t="s">
        <v>592</v>
      </c>
      <c r="X46" s="577"/>
      <c r="Y46" s="577"/>
      <c r="Z46" s="577"/>
      <c r="AA46" s="577"/>
      <c r="AB46" s="577"/>
      <c r="AC46" s="577"/>
      <c r="AD46" s="577"/>
      <c r="AE46" s="577"/>
      <c r="AF46" s="577"/>
      <c r="AG46" s="577"/>
      <c r="AH46" s="577"/>
      <c r="AI46" s="577"/>
      <c r="AJ46" s="577"/>
      <c r="AK46" s="577"/>
      <c r="AL46" s="577"/>
      <c r="AM46" s="577"/>
      <c r="AN46" s="577"/>
      <c r="AO46" s="577"/>
      <c r="AP46" s="577"/>
      <c r="AQ46" s="577"/>
      <c r="AR46" s="577"/>
      <c r="AS46" s="577"/>
      <c r="AT46" s="577"/>
      <c r="AU46" s="577"/>
      <c r="AV46" s="577"/>
      <c r="AW46" s="577"/>
      <c r="AX46" s="577"/>
      <c r="AY46" s="577"/>
      <c r="AZ46" s="577"/>
      <c r="BA46" s="143"/>
      <c r="BY46" s="104"/>
      <c r="BZ46" s="104"/>
      <c r="CA46" s="104"/>
    </row>
    <row r="47" spans="2:79" s="122" customFormat="1" ht="9.9" customHeight="1">
      <c r="B47" s="135"/>
      <c r="C47" s="347"/>
      <c r="D47" s="347"/>
      <c r="E47" s="347"/>
      <c r="F47" s="347"/>
      <c r="G47" s="347"/>
      <c r="H47" s="347"/>
      <c r="I47" s="347"/>
      <c r="J47" s="347"/>
      <c r="K47" s="347"/>
      <c r="L47" s="347"/>
      <c r="M47" s="347"/>
      <c r="N47" s="347"/>
      <c r="O47" s="347"/>
      <c r="P47" s="347"/>
      <c r="Q47" s="347"/>
      <c r="R47" s="347"/>
      <c r="S47" s="347"/>
      <c r="T47" s="347"/>
      <c r="U47" s="347"/>
      <c r="V47" s="347"/>
      <c r="W47" s="578"/>
      <c r="X47" s="578"/>
      <c r="Y47" s="578"/>
      <c r="Z47" s="578"/>
      <c r="AA47" s="578"/>
      <c r="AB47" s="578"/>
      <c r="AC47" s="578"/>
      <c r="AD47" s="578"/>
      <c r="AE47" s="578"/>
      <c r="AF47" s="578"/>
      <c r="AG47" s="578"/>
      <c r="AH47" s="578"/>
      <c r="AI47" s="578"/>
      <c r="AJ47" s="578"/>
      <c r="AK47" s="578"/>
      <c r="AL47" s="578"/>
      <c r="AM47" s="578"/>
      <c r="AN47" s="578"/>
      <c r="AO47" s="578"/>
      <c r="AP47" s="578"/>
      <c r="AQ47" s="578"/>
      <c r="AR47" s="578"/>
      <c r="AS47" s="578"/>
      <c r="AT47" s="578"/>
      <c r="AU47" s="578"/>
      <c r="AV47" s="578"/>
      <c r="AW47" s="578"/>
      <c r="AX47" s="578"/>
      <c r="AY47" s="578"/>
      <c r="AZ47" s="578"/>
      <c r="BA47" s="143"/>
      <c r="BY47" s="110"/>
      <c r="BZ47" s="104"/>
      <c r="CA47" s="104"/>
    </row>
    <row r="48" spans="2:79" s="122" customFormat="1" ht="3.75" customHeight="1">
      <c r="B48" s="135"/>
      <c r="C48" s="134"/>
      <c r="D48" s="134"/>
      <c r="E48" s="134"/>
      <c r="F48" s="134"/>
      <c r="G48" s="134"/>
      <c r="H48" s="134"/>
      <c r="I48" s="134"/>
      <c r="J48" s="134"/>
      <c r="K48" s="134"/>
      <c r="L48" s="134"/>
      <c r="M48" s="134"/>
      <c r="N48" s="134"/>
      <c r="O48" s="134"/>
      <c r="P48" s="134"/>
      <c r="Q48" s="134"/>
      <c r="R48" s="134"/>
      <c r="S48" s="134"/>
      <c r="T48" s="134"/>
      <c r="U48" s="134"/>
      <c r="V48" s="134"/>
      <c r="W48" s="304"/>
      <c r="X48" s="304"/>
      <c r="Y48" s="304"/>
      <c r="Z48" s="304"/>
      <c r="AA48" s="305"/>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143"/>
      <c r="BY48" s="110"/>
      <c r="BZ48" s="104"/>
      <c r="CA48" s="104"/>
    </row>
    <row r="49" spans="1:79" s="122" customFormat="1" ht="9.9" customHeight="1">
      <c r="B49" s="594" t="s">
        <v>576</v>
      </c>
      <c r="C49" s="595"/>
      <c r="D49" s="595"/>
      <c r="E49" s="595"/>
      <c r="F49" s="595"/>
      <c r="G49" s="595"/>
      <c r="H49" s="595"/>
      <c r="I49" s="595"/>
      <c r="J49" s="595"/>
      <c r="K49" s="595"/>
      <c r="L49" s="595"/>
      <c r="M49" s="595"/>
      <c r="N49" s="595"/>
      <c r="O49" s="595"/>
      <c r="P49" s="595"/>
      <c r="Q49" s="595"/>
      <c r="R49" s="595"/>
      <c r="S49" s="595"/>
      <c r="T49" s="595"/>
      <c r="U49" s="595"/>
      <c r="V49" s="595"/>
      <c r="W49" s="577" t="s">
        <v>591</v>
      </c>
      <c r="X49" s="577"/>
      <c r="Y49" s="577"/>
      <c r="Z49" s="577"/>
      <c r="AA49" s="577"/>
      <c r="AB49" s="577"/>
      <c r="AC49" s="577"/>
      <c r="AD49" s="577"/>
      <c r="AE49" s="577"/>
      <c r="AF49" s="577"/>
      <c r="AG49" s="577"/>
      <c r="AH49" s="577"/>
      <c r="AI49" s="577"/>
      <c r="AJ49" s="577"/>
      <c r="AK49" s="577"/>
      <c r="AL49" s="577"/>
      <c r="AM49" s="577"/>
      <c r="AN49" s="577"/>
      <c r="AO49" s="577"/>
      <c r="AP49" s="577"/>
      <c r="AQ49" s="577"/>
      <c r="AR49" s="577"/>
      <c r="AS49" s="577"/>
      <c r="AT49" s="577"/>
      <c r="AU49" s="577"/>
      <c r="AV49" s="577"/>
      <c r="AW49" s="577"/>
      <c r="AX49" s="577"/>
      <c r="AY49" s="577"/>
      <c r="AZ49" s="577"/>
      <c r="BA49" s="143"/>
      <c r="BY49" s="104"/>
      <c r="BZ49" s="104"/>
      <c r="CA49" s="104"/>
    </row>
    <row r="50" spans="1:79" s="122" customFormat="1" ht="9.9" customHeight="1">
      <c r="B50" s="594"/>
      <c r="C50" s="595"/>
      <c r="D50" s="595"/>
      <c r="E50" s="595"/>
      <c r="F50" s="595"/>
      <c r="G50" s="595"/>
      <c r="H50" s="595"/>
      <c r="I50" s="595"/>
      <c r="J50" s="595"/>
      <c r="K50" s="595"/>
      <c r="L50" s="595"/>
      <c r="M50" s="595"/>
      <c r="N50" s="595"/>
      <c r="O50" s="595"/>
      <c r="P50" s="595"/>
      <c r="Q50" s="595"/>
      <c r="R50" s="595"/>
      <c r="S50" s="595"/>
      <c r="T50" s="595"/>
      <c r="U50" s="595"/>
      <c r="V50" s="595"/>
      <c r="W50" s="578"/>
      <c r="X50" s="578"/>
      <c r="Y50" s="578"/>
      <c r="Z50" s="578"/>
      <c r="AA50" s="578"/>
      <c r="AB50" s="578"/>
      <c r="AC50" s="578"/>
      <c r="AD50" s="578"/>
      <c r="AE50" s="578"/>
      <c r="AF50" s="578"/>
      <c r="AG50" s="578"/>
      <c r="AH50" s="578"/>
      <c r="AI50" s="578"/>
      <c r="AJ50" s="578"/>
      <c r="AK50" s="578"/>
      <c r="AL50" s="578"/>
      <c r="AM50" s="578"/>
      <c r="AN50" s="578"/>
      <c r="AO50" s="578"/>
      <c r="AP50" s="578"/>
      <c r="AQ50" s="578"/>
      <c r="AR50" s="578"/>
      <c r="AS50" s="578"/>
      <c r="AT50" s="578"/>
      <c r="AU50" s="578"/>
      <c r="AV50" s="578"/>
      <c r="AW50" s="578"/>
      <c r="AX50" s="578"/>
      <c r="AY50" s="578"/>
      <c r="AZ50" s="578"/>
      <c r="BA50" s="143"/>
      <c r="BY50" s="110"/>
      <c r="BZ50" s="104"/>
      <c r="CA50" s="104"/>
    </row>
    <row r="51" spans="1:79" s="122" customFormat="1" ht="6" customHeight="1" thickBot="1">
      <c r="B51" s="145"/>
      <c r="C51" s="146"/>
      <c r="D51" s="146"/>
      <c r="E51" s="146"/>
      <c r="F51" s="146"/>
      <c r="G51" s="146"/>
      <c r="H51" s="146"/>
      <c r="I51" s="146"/>
      <c r="J51" s="146"/>
      <c r="K51" s="146"/>
      <c r="L51" s="146"/>
      <c r="M51" s="146"/>
      <c r="N51" s="146"/>
      <c r="O51" s="146"/>
      <c r="P51" s="146"/>
      <c r="Q51" s="146"/>
      <c r="R51" s="146"/>
      <c r="S51" s="146"/>
      <c r="T51" s="146"/>
      <c r="U51" s="146"/>
      <c r="V51" s="146"/>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8"/>
      <c r="BY51" s="104"/>
      <c r="BZ51" s="104"/>
      <c r="CA51" s="104"/>
    </row>
    <row r="52" spans="1:79" ht="11.25" customHeight="1">
      <c r="B52" s="149"/>
      <c r="C52" s="149"/>
      <c r="D52" s="149"/>
      <c r="E52" s="149"/>
      <c r="F52" s="149"/>
      <c r="G52" s="149"/>
      <c r="H52" s="149"/>
      <c r="I52" s="149"/>
      <c r="J52" s="149"/>
      <c r="K52" s="149"/>
      <c r="L52" s="149"/>
      <c r="M52" s="149"/>
      <c r="N52" s="149"/>
      <c r="O52" s="149"/>
      <c r="P52" s="149"/>
      <c r="Q52" s="149"/>
      <c r="R52" s="149"/>
      <c r="S52" s="149"/>
      <c r="T52" s="150"/>
      <c r="U52" s="150"/>
      <c r="V52" s="151"/>
      <c r="W52" s="151"/>
      <c r="X52" s="151"/>
      <c r="Y52" s="151"/>
      <c r="Z52" s="151"/>
      <c r="AA52" s="151"/>
      <c r="AB52" s="150"/>
      <c r="AC52" s="150"/>
      <c r="AD52" s="151"/>
      <c r="AE52" s="151"/>
      <c r="AF52" s="151"/>
      <c r="AG52" s="151"/>
      <c r="AH52" s="151"/>
      <c r="AI52" s="151"/>
      <c r="AJ52" s="151"/>
      <c r="BY52" s="110"/>
      <c r="BZ52" s="104"/>
      <c r="CA52" s="104"/>
    </row>
    <row r="53" spans="1:79" ht="11.25" customHeight="1">
      <c r="B53" s="360" t="s">
        <v>511</v>
      </c>
      <c r="C53" s="360"/>
      <c r="D53" s="360"/>
      <c r="E53" s="360"/>
      <c r="F53" s="360"/>
      <c r="G53" s="360"/>
      <c r="H53" s="360"/>
      <c r="I53" s="360"/>
      <c r="J53" s="361"/>
      <c r="K53" s="362" t="s">
        <v>508</v>
      </c>
      <c r="L53" s="362"/>
      <c r="M53" s="363" t="s">
        <v>506</v>
      </c>
      <c r="N53" s="363"/>
      <c r="O53" s="363"/>
      <c r="P53" s="363"/>
      <c r="Q53" s="363"/>
      <c r="R53" s="363"/>
      <c r="S53" s="364" t="s">
        <v>513</v>
      </c>
      <c r="T53" s="364"/>
      <c r="U53" s="364"/>
      <c r="V53" s="364"/>
      <c r="W53" s="364"/>
      <c r="X53" s="364"/>
      <c r="Y53" s="364"/>
      <c r="Z53" s="364"/>
      <c r="AA53" s="364"/>
      <c r="AB53" s="364"/>
      <c r="AC53" s="364"/>
      <c r="AD53" s="364"/>
      <c r="AE53" s="364"/>
      <c r="AF53" s="364"/>
      <c r="AG53" s="364"/>
      <c r="AH53" s="364"/>
      <c r="AI53" s="364"/>
      <c r="AJ53" s="364"/>
      <c r="AK53" s="364"/>
      <c r="AL53" s="364"/>
      <c r="AM53" s="364"/>
      <c r="AN53" s="364"/>
      <c r="AO53" s="364"/>
      <c r="AP53" s="364"/>
      <c r="BY53" s="110"/>
      <c r="BZ53" s="104"/>
      <c r="CA53" s="104"/>
    </row>
    <row r="54" spans="1:79" ht="11.25" customHeight="1">
      <c r="B54" s="360"/>
      <c r="C54" s="360"/>
      <c r="D54" s="360"/>
      <c r="E54" s="360"/>
      <c r="F54" s="360"/>
      <c r="G54" s="360"/>
      <c r="H54" s="360"/>
      <c r="I54" s="360"/>
      <c r="J54" s="361"/>
      <c r="K54" s="362"/>
      <c r="L54" s="362"/>
      <c r="M54" s="363"/>
      <c r="N54" s="363"/>
      <c r="O54" s="363"/>
      <c r="P54" s="363"/>
      <c r="Q54" s="363"/>
      <c r="R54" s="363"/>
      <c r="S54" s="364"/>
      <c r="T54" s="364"/>
      <c r="U54" s="364"/>
      <c r="V54" s="364"/>
      <c r="W54" s="364"/>
      <c r="X54" s="364"/>
      <c r="Y54" s="364"/>
      <c r="Z54" s="364"/>
      <c r="AA54" s="364"/>
      <c r="AB54" s="364"/>
      <c r="AC54" s="364"/>
      <c r="AD54" s="364"/>
      <c r="AE54" s="364"/>
      <c r="AF54" s="364"/>
      <c r="AG54" s="364"/>
      <c r="AH54" s="364"/>
      <c r="AI54" s="364"/>
      <c r="AJ54" s="364"/>
      <c r="AK54" s="364"/>
      <c r="AL54" s="364"/>
      <c r="AM54" s="364"/>
      <c r="AN54" s="364"/>
      <c r="AO54" s="364"/>
      <c r="AP54" s="364"/>
      <c r="BY54" s="110"/>
      <c r="BZ54" s="104"/>
      <c r="CA54" s="104"/>
    </row>
    <row r="55" spans="1:79" ht="11.25" customHeight="1">
      <c r="B55" s="149"/>
      <c r="C55" s="149"/>
      <c r="D55" s="149"/>
      <c r="E55" s="149"/>
      <c r="F55" s="149"/>
      <c r="G55" s="149"/>
      <c r="H55" s="149"/>
      <c r="I55" s="149"/>
      <c r="J55" s="149"/>
      <c r="K55" s="362" t="s">
        <v>509</v>
      </c>
      <c r="L55" s="362"/>
      <c r="M55" s="363" t="s">
        <v>507</v>
      </c>
      <c r="N55" s="363"/>
      <c r="O55" s="363"/>
      <c r="P55" s="363"/>
      <c r="Q55" s="363"/>
      <c r="R55" s="363"/>
      <c r="S55" s="364" t="s">
        <v>514</v>
      </c>
      <c r="T55" s="364"/>
      <c r="U55" s="364"/>
      <c r="V55" s="364"/>
      <c r="W55" s="364"/>
      <c r="X55" s="364"/>
      <c r="Y55" s="364"/>
      <c r="Z55" s="364"/>
      <c r="AA55" s="364"/>
      <c r="AB55" s="364"/>
      <c r="AC55" s="364"/>
      <c r="AD55" s="364"/>
      <c r="AE55" s="364"/>
      <c r="AF55" s="364"/>
      <c r="AG55" s="364"/>
      <c r="AH55" s="364"/>
      <c r="AI55" s="364"/>
      <c r="AJ55" s="364"/>
      <c r="AK55" s="364"/>
      <c r="AL55" s="364"/>
      <c r="AM55" s="364"/>
      <c r="AN55" s="364"/>
      <c r="AO55" s="364"/>
      <c r="AP55" s="364"/>
      <c r="BY55" s="110"/>
      <c r="BZ55" s="104"/>
      <c r="CA55" s="104"/>
    </row>
    <row r="56" spans="1:79" ht="11.25" customHeight="1">
      <c r="B56" s="149"/>
      <c r="C56" s="149"/>
      <c r="D56" s="149"/>
      <c r="E56" s="149"/>
      <c r="F56" s="149"/>
      <c r="G56" s="149"/>
      <c r="H56" s="149"/>
      <c r="I56" s="149"/>
      <c r="J56" s="149"/>
      <c r="K56" s="362"/>
      <c r="L56" s="362"/>
      <c r="M56" s="363"/>
      <c r="N56" s="363"/>
      <c r="O56" s="363"/>
      <c r="P56" s="363"/>
      <c r="Q56" s="363"/>
      <c r="R56" s="363"/>
      <c r="S56" s="364"/>
      <c r="T56" s="364"/>
      <c r="U56" s="364"/>
      <c r="V56" s="364"/>
      <c r="W56" s="364"/>
      <c r="X56" s="364"/>
      <c r="Y56" s="364"/>
      <c r="Z56" s="364"/>
      <c r="AA56" s="364"/>
      <c r="AB56" s="364"/>
      <c r="AC56" s="364"/>
      <c r="AD56" s="364"/>
      <c r="AE56" s="364"/>
      <c r="AF56" s="364"/>
      <c r="AG56" s="364"/>
      <c r="AH56" s="364"/>
      <c r="AI56" s="364"/>
      <c r="AJ56" s="364"/>
      <c r="AK56" s="364"/>
      <c r="AL56" s="364"/>
      <c r="AM56" s="364"/>
      <c r="AN56" s="364"/>
      <c r="AO56" s="364"/>
      <c r="AP56" s="364"/>
      <c r="BY56" s="110"/>
      <c r="BZ56" s="104"/>
      <c r="CA56" s="104"/>
    </row>
    <row r="57" spans="1:79" ht="11.25" customHeight="1">
      <c r="B57" s="149"/>
      <c r="C57" s="149"/>
      <c r="D57" s="149"/>
      <c r="E57" s="149"/>
      <c r="F57" s="149"/>
      <c r="G57" s="149"/>
      <c r="H57" s="149"/>
      <c r="I57" s="149"/>
      <c r="J57" s="149"/>
      <c r="K57" s="362" t="s">
        <v>510</v>
      </c>
      <c r="L57" s="362"/>
      <c r="M57" s="363" t="s">
        <v>516</v>
      </c>
      <c r="N57" s="363"/>
      <c r="O57" s="363"/>
      <c r="P57" s="363"/>
      <c r="Q57" s="363"/>
      <c r="R57" s="363"/>
      <c r="S57" s="364" t="s">
        <v>515</v>
      </c>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BY57" s="110"/>
      <c r="BZ57" s="104"/>
      <c r="CA57" s="104"/>
    </row>
    <row r="58" spans="1:79" ht="11.25" customHeight="1">
      <c r="B58" s="149"/>
      <c r="C58" s="149"/>
      <c r="D58" s="149"/>
      <c r="E58" s="149"/>
      <c r="F58" s="149"/>
      <c r="G58" s="149"/>
      <c r="H58" s="149"/>
      <c r="I58" s="149"/>
      <c r="J58" s="149"/>
      <c r="K58" s="362"/>
      <c r="L58" s="362"/>
      <c r="M58" s="363"/>
      <c r="N58" s="363"/>
      <c r="O58" s="363"/>
      <c r="P58" s="363"/>
      <c r="Q58" s="363"/>
      <c r="R58" s="363"/>
      <c r="S58" s="369"/>
      <c r="T58" s="369"/>
      <c r="U58" s="369"/>
      <c r="V58" s="369"/>
      <c r="W58" s="369"/>
      <c r="X58" s="369"/>
      <c r="Y58" s="369"/>
      <c r="Z58" s="369"/>
      <c r="AA58" s="369"/>
      <c r="AB58" s="369"/>
      <c r="AC58" s="369"/>
      <c r="AD58" s="369"/>
      <c r="AE58" s="369"/>
      <c r="AF58" s="369"/>
      <c r="AG58" s="369"/>
      <c r="AH58" s="369"/>
      <c r="AI58" s="369"/>
      <c r="AJ58" s="369"/>
      <c r="AK58" s="369"/>
      <c r="AL58" s="369"/>
      <c r="AM58" s="369"/>
      <c r="AN58" s="369"/>
      <c r="AO58" s="369"/>
      <c r="AP58" s="369"/>
      <c r="BY58" s="110"/>
      <c r="BZ58" s="104"/>
      <c r="CA58" s="104"/>
    </row>
    <row r="59" spans="1:79" ht="11.25" customHeight="1">
      <c r="B59" s="149"/>
      <c r="C59" s="149"/>
      <c r="D59" s="149"/>
      <c r="E59" s="149"/>
      <c r="F59" s="149"/>
      <c r="G59" s="149"/>
      <c r="H59" s="149"/>
      <c r="I59" s="149"/>
      <c r="J59" s="149"/>
      <c r="K59" s="362" t="s">
        <v>512</v>
      </c>
      <c r="L59" s="362"/>
      <c r="M59" s="363" t="s">
        <v>505</v>
      </c>
      <c r="N59" s="363"/>
      <c r="O59" s="363"/>
      <c r="P59" s="363"/>
      <c r="Q59" s="363"/>
      <c r="R59" s="363"/>
      <c r="S59" s="364" t="s">
        <v>628</v>
      </c>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BY59" s="110"/>
      <c r="BZ59" s="104"/>
      <c r="CA59" s="104"/>
    </row>
    <row r="60" spans="1:79" ht="11.25" customHeight="1">
      <c r="B60" s="149"/>
      <c r="C60" s="149"/>
      <c r="D60" s="149"/>
      <c r="E60" s="149"/>
      <c r="F60" s="149"/>
      <c r="G60" s="149"/>
      <c r="H60" s="149"/>
      <c r="I60" s="149"/>
      <c r="J60" s="149"/>
      <c r="K60" s="362"/>
      <c r="L60" s="362"/>
      <c r="M60" s="363"/>
      <c r="N60" s="363"/>
      <c r="O60" s="363"/>
      <c r="P60" s="363"/>
      <c r="Q60" s="363"/>
      <c r="R60" s="363"/>
      <c r="S60" s="364"/>
      <c r="T60" s="364"/>
      <c r="U60" s="364"/>
      <c r="V60" s="364"/>
      <c r="W60" s="364"/>
      <c r="X60" s="364"/>
      <c r="Y60" s="364"/>
      <c r="Z60" s="364"/>
      <c r="AA60" s="364"/>
      <c r="AB60" s="364"/>
      <c r="AC60" s="364"/>
      <c r="AD60" s="364"/>
      <c r="AE60" s="364"/>
      <c r="AF60" s="364"/>
      <c r="AG60" s="364"/>
      <c r="AH60" s="364"/>
      <c r="AI60" s="364"/>
      <c r="AJ60" s="364"/>
      <c r="AK60" s="364"/>
      <c r="AL60" s="364"/>
      <c r="AM60" s="364"/>
      <c r="AN60" s="364"/>
      <c r="AO60" s="364"/>
      <c r="AP60" s="364"/>
      <c r="BY60" s="110"/>
      <c r="BZ60" s="104"/>
      <c r="CA60" s="104"/>
    </row>
    <row r="61" spans="1:79" ht="11.25" customHeight="1">
      <c r="C61" s="149"/>
      <c r="D61" s="149"/>
      <c r="E61" s="149"/>
      <c r="F61" s="149"/>
      <c r="G61" s="149"/>
      <c r="H61" s="149"/>
      <c r="I61" s="149"/>
      <c r="J61" s="149"/>
      <c r="K61" s="149"/>
      <c r="L61" s="149"/>
      <c r="M61" s="149"/>
      <c r="N61" s="149"/>
      <c r="O61" s="149"/>
      <c r="P61" s="149"/>
      <c r="Q61" s="149"/>
      <c r="R61" s="149"/>
      <c r="S61" s="149"/>
      <c r="T61" s="149"/>
      <c r="BY61" s="110"/>
      <c r="BZ61" s="104"/>
      <c r="CA61" s="104"/>
    </row>
    <row r="62" spans="1:79" ht="11.25" customHeight="1">
      <c r="A62" s="153"/>
      <c r="B62" s="153"/>
      <c r="C62" s="153"/>
      <c r="D62" s="153"/>
      <c r="E62" s="153"/>
      <c r="F62" s="153"/>
      <c r="G62" s="153"/>
      <c r="H62" s="156"/>
      <c r="I62" s="156"/>
      <c r="J62" s="156"/>
      <c r="K62" s="156"/>
      <c r="L62" s="156"/>
      <c r="M62" s="156"/>
      <c r="N62" s="156"/>
      <c r="O62" s="156"/>
      <c r="P62" s="156"/>
      <c r="Q62" s="156"/>
      <c r="R62" s="156"/>
      <c r="S62" s="156"/>
      <c r="T62" s="156"/>
      <c r="U62" s="156"/>
      <c r="V62" s="156"/>
      <c r="W62" s="156"/>
      <c r="X62" s="588" t="s">
        <v>577</v>
      </c>
      <c r="Y62" s="588"/>
      <c r="Z62" s="588"/>
      <c r="AA62" s="588"/>
      <c r="AB62" s="588"/>
      <c r="AC62" s="588"/>
      <c r="AD62" s="588"/>
      <c r="AE62" s="588"/>
      <c r="AF62" s="588"/>
      <c r="AG62" s="588"/>
      <c r="AH62" s="588"/>
      <c r="AI62" s="588"/>
      <c r="AJ62" s="588"/>
      <c r="AK62" s="588"/>
      <c r="AL62" s="588"/>
      <c r="AM62" s="588"/>
      <c r="AN62" s="588"/>
      <c r="AO62" s="588"/>
      <c r="AP62" s="588"/>
      <c r="AQ62" s="240"/>
      <c r="AR62" s="240"/>
      <c r="AS62" s="240"/>
      <c r="AT62" s="590">
        <v>1</v>
      </c>
      <c r="AU62" s="590"/>
      <c r="AV62" s="590"/>
      <c r="AW62" s="590"/>
      <c r="AX62" s="588" t="s">
        <v>578</v>
      </c>
      <c r="AY62" s="588"/>
      <c r="AZ62" s="588"/>
      <c r="BA62" s="588"/>
      <c r="BB62" s="241"/>
      <c r="BY62" s="110"/>
      <c r="BZ62" s="104"/>
      <c r="CA62" s="104"/>
    </row>
    <row r="63" spans="1:79" ht="11.25" customHeight="1" thickBot="1">
      <c r="A63" s="153"/>
      <c r="B63" s="242"/>
      <c r="C63" s="242"/>
      <c r="D63" s="242"/>
      <c r="E63" s="242"/>
      <c r="F63" s="242"/>
      <c r="G63" s="242"/>
      <c r="H63" s="243"/>
      <c r="I63" s="243"/>
      <c r="J63" s="243"/>
      <c r="K63" s="243"/>
      <c r="L63" s="243"/>
      <c r="M63" s="243"/>
      <c r="N63" s="243"/>
      <c r="O63" s="243"/>
      <c r="P63" s="243"/>
      <c r="Q63" s="243"/>
      <c r="R63" s="243"/>
      <c r="S63" s="243"/>
      <c r="T63" s="243"/>
      <c r="U63" s="156"/>
      <c r="V63" s="156"/>
      <c r="W63" s="156"/>
      <c r="X63" s="589"/>
      <c r="Y63" s="589"/>
      <c r="Z63" s="589"/>
      <c r="AA63" s="589"/>
      <c r="AB63" s="589"/>
      <c r="AC63" s="589"/>
      <c r="AD63" s="589"/>
      <c r="AE63" s="589"/>
      <c r="AF63" s="589"/>
      <c r="AG63" s="589"/>
      <c r="AH63" s="589"/>
      <c r="AI63" s="589"/>
      <c r="AJ63" s="589"/>
      <c r="AK63" s="589"/>
      <c r="AL63" s="589"/>
      <c r="AM63" s="589"/>
      <c r="AN63" s="589"/>
      <c r="AO63" s="589"/>
      <c r="AP63" s="589"/>
      <c r="AQ63" s="244"/>
      <c r="AR63" s="244"/>
      <c r="AS63" s="244"/>
      <c r="AT63" s="591"/>
      <c r="AU63" s="591"/>
      <c r="AV63" s="591"/>
      <c r="AW63" s="591"/>
      <c r="AX63" s="589"/>
      <c r="AY63" s="589"/>
      <c r="AZ63" s="589"/>
      <c r="BA63" s="589"/>
      <c r="BB63" s="241"/>
      <c r="BY63" s="110"/>
      <c r="BZ63" s="104"/>
      <c r="CA63" s="104"/>
    </row>
    <row r="64" spans="1:79" s="110" customFormat="1" ht="11.25" customHeight="1">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45"/>
      <c r="AR64" s="245"/>
      <c r="AS64" s="245"/>
      <c r="AT64" s="245"/>
      <c r="AU64" s="245"/>
      <c r="AV64" s="245"/>
      <c r="AW64" s="245"/>
      <c r="AX64" s="245"/>
      <c r="AY64" s="245"/>
      <c r="AZ64" s="245"/>
      <c r="BA64" s="245"/>
      <c r="BE64" s="161"/>
      <c r="BP64" s="417" t="s">
        <v>197</v>
      </c>
      <c r="BQ64" s="419" t="s">
        <v>204</v>
      </c>
      <c r="BR64" s="370" t="s">
        <v>205</v>
      </c>
      <c r="BS64" s="372" t="s">
        <v>206</v>
      </c>
      <c r="BT64" s="370" t="s">
        <v>207</v>
      </c>
      <c r="BU64" s="372" t="s">
        <v>211</v>
      </c>
      <c r="BV64" s="374" t="s">
        <v>203</v>
      </c>
      <c r="BZ64" s="104"/>
      <c r="CA64" s="104"/>
    </row>
    <row r="65" spans="1:142" ht="11.25" customHeight="1">
      <c r="A65" s="153"/>
      <c r="B65" s="154"/>
      <c r="C65" s="154"/>
      <c r="D65" s="154"/>
      <c r="E65" s="154"/>
      <c r="F65" s="154"/>
      <c r="G65" s="154"/>
      <c r="H65" s="155"/>
      <c r="I65" s="155"/>
      <c r="J65" s="155"/>
      <c r="K65" s="155"/>
      <c r="L65" s="155"/>
      <c r="M65" s="155"/>
      <c r="N65" s="155"/>
      <c r="O65" s="155"/>
      <c r="P65" s="365" t="s">
        <v>217</v>
      </c>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155"/>
      <c r="AP65" s="155"/>
      <c r="AQ65" s="155"/>
      <c r="AR65" s="155"/>
      <c r="AS65" s="155"/>
      <c r="AT65" s="155"/>
      <c r="AU65" s="155"/>
      <c r="AV65" s="246"/>
      <c r="AW65" s="246"/>
      <c r="AX65" s="246"/>
      <c r="AY65" s="246"/>
      <c r="AZ65" s="246"/>
      <c r="BA65" s="247"/>
      <c r="BB65" s="158"/>
      <c r="BP65" s="584"/>
      <c r="BQ65" s="585"/>
      <c r="BR65" s="586"/>
      <c r="BS65" s="587"/>
      <c r="BT65" s="586"/>
      <c r="BU65" s="587"/>
      <c r="BV65" s="572"/>
      <c r="BY65" s="110"/>
      <c r="BZ65" s="104"/>
      <c r="CA65" s="104"/>
    </row>
    <row r="66" spans="1:142" ht="11.25" customHeight="1" thickBot="1">
      <c r="A66" s="153"/>
      <c r="D66" s="367">
        <v>0</v>
      </c>
      <c r="E66" s="367"/>
      <c r="F66" s="367"/>
      <c r="G66" s="367"/>
      <c r="H66" s="367"/>
      <c r="I66" s="367"/>
      <c r="J66" s="159"/>
      <c r="K66" s="159"/>
      <c r="L66" s="159"/>
      <c r="M66" s="159"/>
      <c r="N66" s="159"/>
      <c r="O66" s="159"/>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160"/>
      <c r="AP66" s="160"/>
      <c r="AQ66" s="160"/>
      <c r="AR66" s="160"/>
      <c r="AS66" s="160"/>
      <c r="AT66" s="160"/>
      <c r="AU66" s="160"/>
      <c r="AV66" s="157"/>
      <c r="AW66" s="157"/>
      <c r="AX66" s="157"/>
      <c r="AY66" s="157"/>
      <c r="AZ66" s="157"/>
      <c r="BA66" s="158"/>
      <c r="BB66" s="158"/>
      <c r="BP66" s="584"/>
      <c r="BQ66" s="585"/>
      <c r="BR66" s="586"/>
      <c r="BS66" s="587"/>
      <c r="BT66" s="586"/>
      <c r="BU66" s="587"/>
      <c r="BV66" s="572"/>
      <c r="BY66" s="110"/>
      <c r="BZ66" s="104"/>
      <c r="CA66" s="104"/>
    </row>
    <row r="67" spans="1:142" ht="11.1" customHeight="1">
      <c r="A67" s="439"/>
      <c r="B67" s="248"/>
      <c r="D67" s="421" t="s">
        <v>579</v>
      </c>
      <c r="E67" s="421"/>
      <c r="F67" s="421"/>
      <c r="G67" s="421"/>
      <c r="H67" s="421"/>
      <c r="I67" s="421"/>
      <c r="J67" s="421"/>
      <c r="K67" s="421"/>
      <c r="L67" s="421" t="s">
        <v>581</v>
      </c>
      <c r="M67" s="421"/>
      <c r="N67" s="421"/>
      <c r="O67" s="421"/>
      <c r="P67" s="421"/>
      <c r="Q67" s="421"/>
      <c r="R67" s="421"/>
      <c r="S67" s="421"/>
      <c r="T67" s="421" t="s">
        <v>582</v>
      </c>
      <c r="U67" s="421"/>
      <c r="V67" s="421"/>
      <c r="W67" s="421"/>
      <c r="X67" s="421"/>
      <c r="Y67" s="421"/>
      <c r="Z67" s="421"/>
      <c r="AA67" s="421"/>
      <c r="AB67" s="421" t="s">
        <v>583</v>
      </c>
      <c r="AC67" s="421"/>
      <c r="AD67" s="421"/>
      <c r="AE67" s="421"/>
      <c r="AF67" s="421"/>
      <c r="AG67" s="421"/>
      <c r="AH67" s="421"/>
      <c r="AI67" s="421"/>
      <c r="AJ67" s="421" t="s">
        <v>584</v>
      </c>
      <c r="AK67" s="421"/>
      <c r="AL67" s="421"/>
      <c r="AM67" s="421"/>
      <c r="AN67" s="421"/>
      <c r="AO67" s="421"/>
      <c r="AP67" s="421"/>
      <c r="AQ67" s="421"/>
      <c r="AR67" s="421" t="s">
        <v>580</v>
      </c>
      <c r="AS67" s="421"/>
      <c r="AT67" s="421"/>
      <c r="AU67" s="421"/>
      <c r="AV67" s="421"/>
      <c r="AW67" s="421"/>
      <c r="AX67" s="421"/>
      <c r="AY67" s="421"/>
      <c r="AZ67" s="245"/>
      <c r="BA67" s="245"/>
      <c r="BB67" s="245"/>
      <c r="BO67" s="162"/>
      <c r="BP67" s="440" t="e">
        <f>VLOOKUP(#REF!,試験項目一覧!M:N,2,FALSE)</f>
        <v>#REF!</v>
      </c>
      <c r="BQ67" s="442">
        <f>IFERROR(VLOOKUP(BP67,試験項目一覧!E:J,2,FALSE),0)</f>
        <v>0</v>
      </c>
      <c r="BR67" s="425">
        <f>IFERROR(VLOOKUP(BP67,試験項目一覧!E:J,3,FALSE),0)</f>
        <v>0</v>
      </c>
      <c r="BS67" s="422">
        <f>IFERROR(VLOOKUP(BP67,試験項目一覧!E:J,4,FALSE),0)</f>
        <v>0</v>
      </c>
      <c r="BT67" s="425">
        <f>IFERROR(VLOOKUP(BP67,試験項目一覧!E:J,5,FALSE),0)</f>
        <v>0</v>
      </c>
      <c r="BU67" s="425">
        <v>0</v>
      </c>
      <c r="BV67" s="425">
        <f>IFERROR(VLOOKUP(BP67,試験項目一覧!E:J,6,FALSE),0)</f>
        <v>0</v>
      </c>
      <c r="BZ67" s="104"/>
      <c r="CA67" s="104"/>
    </row>
    <row r="68" spans="1:142" ht="11.1" customHeight="1">
      <c r="A68" s="439"/>
      <c r="B68" s="248"/>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c r="AJ68" s="421"/>
      <c r="AK68" s="421"/>
      <c r="AL68" s="421"/>
      <c r="AM68" s="421"/>
      <c r="AN68" s="421"/>
      <c r="AO68" s="421"/>
      <c r="AP68" s="421"/>
      <c r="AQ68" s="421"/>
      <c r="AR68" s="421"/>
      <c r="AS68" s="421"/>
      <c r="AT68" s="421"/>
      <c r="AU68" s="421"/>
      <c r="AV68" s="421"/>
      <c r="AW68" s="421"/>
      <c r="AX68" s="421"/>
      <c r="AY68" s="421"/>
      <c r="AZ68" s="245"/>
      <c r="BA68" s="245"/>
      <c r="BB68" s="245"/>
      <c r="BE68" s="161"/>
      <c r="BM68" s="162"/>
      <c r="BN68" s="162"/>
      <c r="BO68" s="162"/>
      <c r="BP68" s="440"/>
      <c r="BQ68" s="443"/>
      <c r="BR68" s="426"/>
      <c r="BS68" s="423"/>
      <c r="BT68" s="426"/>
      <c r="BU68" s="426"/>
      <c r="BV68" s="426"/>
      <c r="BZ68" s="104"/>
      <c r="CA68" s="104"/>
      <c r="CT68" s="167"/>
      <c r="CU68" s="167"/>
      <c r="CV68" s="167"/>
      <c r="CW68" s="167"/>
      <c r="CX68" s="167"/>
      <c r="CY68" s="167"/>
      <c r="CZ68" s="167"/>
      <c r="DA68" s="167"/>
      <c r="DB68" s="167"/>
      <c r="DC68" s="167"/>
      <c r="DD68" s="167"/>
      <c r="DE68" s="167"/>
      <c r="DF68" s="167"/>
      <c r="DG68" s="167"/>
      <c r="DH68" s="167"/>
      <c r="DI68" s="167"/>
      <c r="DJ68" s="167"/>
      <c r="DK68" s="167"/>
      <c r="DL68" s="167"/>
      <c r="DM68" s="167"/>
      <c r="DN68" s="167"/>
      <c r="DO68" s="167"/>
      <c r="DP68" s="167"/>
      <c r="DQ68" s="167"/>
      <c r="DR68" s="167"/>
      <c r="DS68" s="167"/>
      <c r="DT68" s="167"/>
      <c r="DU68" s="167"/>
      <c r="DV68" s="167"/>
      <c r="DW68" s="167"/>
      <c r="DX68" s="167"/>
      <c r="DY68" s="167"/>
      <c r="DZ68" s="167"/>
      <c r="EA68" s="167"/>
      <c r="EB68" s="167"/>
      <c r="EC68" s="167"/>
      <c r="ED68" s="167"/>
      <c r="EE68" s="167"/>
      <c r="EF68" s="167"/>
      <c r="EG68" s="167"/>
      <c r="EH68" s="167"/>
      <c r="EI68" s="167"/>
      <c r="EJ68" s="167"/>
      <c r="EK68" s="167"/>
      <c r="EL68" s="167"/>
    </row>
    <row r="69" spans="1:142" ht="11.1" customHeight="1">
      <c r="A69" s="439"/>
      <c r="B69" s="248"/>
      <c r="D69" s="581" t="s">
        <v>585</v>
      </c>
      <c r="E69" s="582"/>
      <c r="F69" s="582"/>
      <c r="G69" s="582"/>
      <c r="H69" s="582"/>
      <c r="I69" s="582"/>
      <c r="J69" s="582"/>
      <c r="K69" s="583"/>
      <c r="L69" s="581" t="s">
        <v>586</v>
      </c>
      <c r="M69" s="582"/>
      <c r="N69" s="582"/>
      <c r="O69" s="582"/>
      <c r="P69" s="582"/>
      <c r="Q69" s="582"/>
      <c r="R69" s="582"/>
      <c r="S69" s="583"/>
      <c r="T69" s="581">
        <f>IF($AT62="","",IF($D$66=0,660,IF($D$66=0.5,330,IF($D$66=1,0,0))))</f>
        <v>660</v>
      </c>
      <c r="U69" s="582"/>
      <c r="V69" s="582"/>
      <c r="W69" s="582"/>
      <c r="X69" s="582"/>
      <c r="Y69" s="582"/>
      <c r="Z69" s="582"/>
      <c r="AA69" s="583"/>
      <c r="AB69" s="581">
        <f>AT62</f>
        <v>1</v>
      </c>
      <c r="AC69" s="582"/>
      <c r="AD69" s="582"/>
      <c r="AE69" s="582"/>
      <c r="AF69" s="582"/>
      <c r="AG69" s="582"/>
      <c r="AH69" s="582"/>
      <c r="AI69" s="583"/>
      <c r="AJ69" s="581">
        <f>T69*AB69</f>
        <v>660</v>
      </c>
      <c r="AK69" s="582"/>
      <c r="AL69" s="582"/>
      <c r="AM69" s="582"/>
      <c r="AN69" s="582"/>
      <c r="AO69" s="582"/>
      <c r="AP69" s="582"/>
      <c r="AQ69" s="583"/>
      <c r="AR69" s="581"/>
      <c r="AS69" s="582"/>
      <c r="AT69" s="582"/>
      <c r="AU69" s="582"/>
      <c r="AV69" s="582"/>
      <c r="AW69" s="582"/>
      <c r="AX69" s="582"/>
      <c r="AY69" s="583"/>
      <c r="AZ69" s="249"/>
      <c r="BA69" s="249"/>
      <c r="BB69" s="149"/>
      <c r="BE69" s="111"/>
      <c r="BM69" s="162"/>
      <c r="BN69" s="162"/>
      <c r="BO69" s="162"/>
      <c r="BP69" s="441"/>
      <c r="BQ69" s="444"/>
      <c r="BR69" s="427"/>
      <c r="BS69" s="424"/>
      <c r="BT69" s="427"/>
      <c r="BU69" s="427"/>
      <c r="BV69" s="427"/>
      <c r="BZ69" s="104"/>
      <c r="CA69" s="104"/>
      <c r="CT69" s="167"/>
      <c r="CU69" s="167"/>
      <c r="CV69" s="167"/>
      <c r="CW69" s="167"/>
      <c r="CX69" s="167"/>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c r="DU69" s="167"/>
      <c r="DV69" s="167"/>
      <c r="DW69" s="167"/>
      <c r="DX69" s="167"/>
      <c r="DY69" s="167"/>
      <c r="DZ69" s="167"/>
      <c r="EA69" s="167"/>
      <c r="EB69" s="167"/>
      <c r="EC69" s="167"/>
      <c r="ED69" s="167"/>
      <c r="EE69" s="167"/>
      <c r="EF69" s="167"/>
      <c r="EG69" s="167"/>
      <c r="EH69" s="167"/>
      <c r="EI69" s="167"/>
      <c r="EJ69" s="167"/>
      <c r="EK69" s="167"/>
      <c r="EL69" s="167"/>
    </row>
    <row r="70" spans="1:142" ht="11.1" customHeight="1">
      <c r="A70" s="439"/>
      <c r="B70" s="248"/>
      <c r="D70" s="579"/>
      <c r="E70" s="573"/>
      <c r="F70" s="573"/>
      <c r="G70" s="573"/>
      <c r="H70" s="573"/>
      <c r="I70" s="573"/>
      <c r="J70" s="573"/>
      <c r="K70" s="575"/>
      <c r="L70" s="579"/>
      <c r="M70" s="573"/>
      <c r="N70" s="573"/>
      <c r="O70" s="573"/>
      <c r="P70" s="573"/>
      <c r="Q70" s="573"/>
      <c r="R70" s="573"/>
      <c r="S70" s="575"/>
      <c r="T70" s="579"/>
      <c r="U70" s="573"/>
      <c r="V70" s="573"/>
      <c r="W70" s="573"/>
      <c r="X70" s="573"/>
      <c r="Y70" s="573"/>
      <c r="Z70" s="573"/>
      <c r="AA70" s="575"/>
      <c r="AB70" s="579"/>
      <c r="AC70" s="573"/>
      <c r="AD70" s="573"/>
      <c r="AE70" s="573"/>
      <c r="AF70" s="573"/>
      <c r="AG70" s="573"/>
      <c r="AH70" s="573"/>
      <c r="AI70" s="575"/>
      <c r="AJ70" s="579"/>
      <c r="AK70" s="573"/>
      <c r="AL70" s="573"/>
      <c r="AM70" s="573"/>
      <c r="AN70" s="573"/>
      <c r="AO70" s="573"/>
      <c r="AP70" s="573"/>
      <c r="AQ70" s="575"/>
      <c r="AR70" s="579"/>
      <c r="AS70" s="573"/>
      <c r="AT70" s="573"/>
      <c r="AU70" s="573"/>
      <c r="AV70" s="573"/>
      <c r="AW70" s="573"/>
      <c r="AX70" s="573"/>
      <c r="AY70" s="575"/>
      <c r="AZ70" s="249"/>
      <c r="BA70" s="249"/>
      <c r="BB70" s="149"/>
      <c r="BE70" s="170"/>
      <c r="BM70" s="439">
        <v>2</v>
      </c>
      <c r="BN70" s="439"/>
      <c r="BO70" s="439"/>
      <c r="BP70" s="448" t="e">
        <f>VLOOKUP(BM70,試験項目一覧!M:N,2,FALSE)</f>
        <v>#N/A</v>
      </c>
      <c r="BQ70" s="449">
        <f>IFERROR(VLOOKUP(BP70,試験項目一覧!E:J,2,FALSE),0)</f>
        <v>0</v>
      </c>
      <c r="BR70" s="446">
        <f>IFERROR(VLOOKUP(BP70,試験項目一覧!E:J,3,FALSE),0)</f>
        <v>0</v>
      </c>
      <c r="BS70" s="447">
        <f>IFERROR(VLOOKUP(BP70,試験項目一覧!E:J,4,FALSE),0)</f>
        <v>0</v>
      </c>
      <c r="BT70" s="446">
        <f>IFERROR(VLOOKUP(BP70,試験項目一覧!E:J,5,FALSE),0)</f>
        <v>0</v>
      </c>
      <c r="BU70" s="446">
        <v>0</v>
      </c>
      <c r="BV70" s="446">
        <f>IFERROR(VLOOKUP(BP70,試験項目一覧!E:J,6,FALSE),0)</f>
        <v>0</v>
      </c>
      <c r="BZ70" s="104"/>
      <c r="CA70" s="104"/>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c r="EC70" s="167"/>
      <c r="ED70" s="167"/>
      <c r="EE70" s="167"/>
      <c r="EF70" s="167"/>
      <c r="EG70" s="167"/>
      <c r="EH70" s="167"/>
      <c r="EI70" s="167"/>
      <c r="EJ70" s="167"/>
      <c r="EK70" s="167"/>
      <c r="EL70" s="167"/>
    </row>
    <row r="71" spans="1:142" ht="11.1" customHeight="1">
      <c r="A71" s="439"/>
      <c r="B71" s="248"/>
      <c r="D71" s="579"/>
      <c r="E71" s="573"/>
      <c r="F71" s="573"/>
      <c r="G71" s="573"/>
      <c r="H71" s="573"/>
      <c r="I71" s="573"/>
      <c r="J71" s="573"/>
      <c r="K71" s="575"/>
      <c r="L71" s="579"/>
      <c r="M71" s="573"/>
      <c r="N71" s="573"/>
      <c r="O71" s="573"/>
      <c r="P71" s="573"/>
      <c r="Q71" s="573"/>
      <c r="R71" s="573"/>
      <c r="S71" s="575"/>
      <c r="T71" s="579" t="s">
        <v>587</v>
      </c>
      <c r="U71" s="573" t="str">
        <f>IF(D66=0,"",660)</f>
        <v/>
      </c>
      <c r="V71" s="573"/>
      <c r="W71" s="573"/>
      <c r="X71" s="573"/>
      <c r="Y71" s="573"/>
      <c r="Z71" s="573"/>
      <c r="AA71" s="575" t="s">
        <v>588</v>
      </c>
      <c r="AB71" s="579"/>
      <c r="AC71" s="573"/>
      <c r="AD71" s="573"/>
      <c r="AE71" s="573"/>
      <c r="AF71" s="573"/>
      <c r="AG71" s="573"/>
      <c r="AH71" s="573"/>
      <c r="AI71" s="575"/>
      <c r="AJ71" s="579" t="s">
        <v>587</v>
      </c>
      <c r="AK71" s="573" t="str">
        <f>IF(D66=0,"",U71*AB69)</f>
        <v/>
      </c>
      <c r="AL71" s="573"/>
      <c r="AM71" s="573"/>
      <c r="AN71" s="573"/>
      <c r="AO71" s="573"/>
      <c r="AP71" s="573"/>
      <c r="AQ71" s="575" t="s">
        <v>588</v>
      </c>
      <c r="AR71" s="579"/>
      <c r="AS71" s="573"/>
      <c r="AT71" s="573"/>
      <c r="AU71" s="573"/>
      <c r="AV71" s="573"/>
      <c r="AW71" s="573"/>
      <c r="AX71" s="573"/>
      <c r="AY71" s="575"/>
      <c r="AZ71" s="249"/>
      <c r="BA71" s="249"/>
      <c r="BB71" s="149"/>
      <c r="BE71" s="170"/>
      <c r="BM71" s="439"/>
      <c r="BN71" s="439"/>
      <c r="BO71" s="439"/>
      <c r="BP71" s="440"/>
      <c r="BQ71" s="449"/>
      <c r="BR71" s="446"/>
      <c r="BS71" s="447"/>
      <c r="BT71" s="446"/>
      <c r="BU71" s="446"/>
      <c r="BV71" s="446"/>
      <c r="BZ71" s="104"/>
      <c r="CA71" s="104"/>
      <c r="CT71" s="167"/>
      <c r="CU71" s="167"/>
      <c r="CV71" s="167"/>
      <c r="CW71" s="167"/>
      <c r="CX71" s="167"/>
      <c r="CY71" s="167"/>
      <c r="CZ71" s="167"/>
      <c r="DA71" s="167"/>
      <c r="DB71" s="167"/>
      <c r="DC71" s="167"/>
      <c r="DD71" s="167"/>
      <c r="DE71" s="167"/>
      <c r="DF71" s="167"/>
      <c r="DG71" s="167"/>
      <c r="DH71" s="167"/>
      <c r="DI71" s="167"/>
      <c r="DJ71" s="167"/>
      <c r="DK71" s="167"/>
      <c r="DL71" s="167"/>
      <c r="DM71" s="167"/>
      <c r="DN71" s="167"/>
      <c r="DO71" s="167"/>
      <c r="DP71" s="167"/>
      <c r="DQ71" s="167"/>
      <c r="DR71" s="167"/>
      <c r="DS71" s="167"/>
      <c r="DT71" s="167"/>
      <c r="DU71" s="167"/>
      <c r="DV71" s="167"/>
      <c r="DW71" s="167"/>
      <c r="DX71" s="167"/>
      <c r="DY71" s="167"/>
      <c r="DZ71" s="167"/>
      <c r="EA71" s="167"/>
      <c r="EB71" s="167"/>
      <c r="EC71" s="167"/>
      <c r="ED71" s="167"/>
      <c r="EE71" s="167"/>
      <c r="EF71" s="167"/>
      <c r="EG71" s="167"/>
      <c r="EH71" s="167"/>
      <c r="EI71" s="167"/>
      <c r="EJ71" s="167"/>
      <c r="EK71" s="167"/>
      <c r="EL71" s="167"/>
    </row>
    <row r="72" spans="1:142" ht="11.1" customHeight="1">
      <c r="A72" s="439"/>
      <c r="B72" s="248"/>
      <c r="D72" s="580"/>
      <c r="E72" s="574"/>
      <c r="F72" s="574"/>
      <c r="G72" s="574"/>
      <c r="H72" s="574"/>
      <c r="I72" s="574"/>
      <c r="J72" s="574"/>
      <c r="K72" s="576"/>
      <c r="L72" s="580"/>
      <c r="M72" s="574"/>
      <c r="N72" s="574"/>
      <c r="O72" s="574"/>
      <c r="P72" s="574"/>
      <c r="Q72" s="574"/>
      <c r="R72" s="574"/>
      <c r="S72" s="576"/>
      <c r="T72" s="580"/>
      <c r="U72" s="574"/>
      <c r="V72" s="574"/>
      <c r="W72" s="574"/>
      <c r="X72" s="574"/>
      <c r="Y72" s="574"/>
      <c r="Z72" s="574"/>
      <c r="AA72" s="576"/>
      <c r="AB72" s="580"/>
      <c r="AC72" s="574"/>
      <c r="AD72" s="574"/>
      <c r="AE72" s="574"/>
      <c r="AF72" s="574"/>
      <c r="AG72" s="574"/>
      <c r="AH72" s="574"/>
      <c r="AI72" s="576"/>
      <c r="AJ72" s="580"/>
      <c r="AK72" s="574"/>
      <c r="AL72" s="574"/>
      <c r="AM72" s="574"/>
      <c r="AN72" s="574"/>
      <c r="AO72" s="574"/>
      <c r="AP72" s="574"/>
      <c r="AQ72" s="576"/>
      <c r="AR72" s="580"/>
      <c r="AS72" s="574"/>
      <c r="AT72" s="574"/>
      <c r="AU72" s="574"/>
      <c r="AV72" s="574"/>
      <c r="AW72" s="574"/>
      <c r="AX72" s="574"/>
      <c r="AY72" s="576"/>
      <c r="AZ72" s="249"/>
      <c r="BA72" s="249"/>
      <c r="BB72" s="149"/>
      <c r="BE72" s="170"/>
      <c r="BM72" s="439"/>
      <c r="BN72" s="439"/>
      <c r="BO72" s="439"/>
      <c r="BP72" s="441"/>
      <c r="BQ72" s="449"/>
      <c r="BR72" s="446"/>
      <c r="BS72" s="447"/>
      <c r="BT72" s="446"/>
      <c r="BU72" s="446"/>
      <c r="BV72" s="446"/>
      <c r="BZ72" s="104"/>
      <c r="CA72" s="104"/>
      <c r="CN72" s="171"/>
      <c r="CO72" s="445"/>
      <c r="CP72" s="445"/>
      <c r="CQ72" s="445"/>
      <c r="CR72" s="445"/>
      <c r="CS72" s="445"/>
      <c r="CT72" s="167"/>
      <c r="CU72" s="16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c r="DU72" s="167"/>
      <c r="DV72" s="167"/>
      <c r="DW72" s="167"/>
      <c r="DX72" s="167"/>
      <c r="DY72" s="167"/>
      <c r="DZ72" s="167"/>
      <c r="EA72" s="167"/>
      <c r="EB72" s="167"/>
      <c r="EC72" s="167"/>
      <c r="ED72" s="167"/>
      <c r="EE72" s="167"/>
      <c r="EF72" s="167"/>
      <c r="EG72" s="167"/>
      <c r="EH72" s="167"/>
      <c r="EI72" s="167"/>
      <c r="EJ72" s="167"/>
      <c r="EK72" s="167"/>
      <c r="EL72" s="167"/>
    </row>
    <row r="73" spans="1:142" ht="11.1" customHeight="1">
      <c r="A73" s="439"/>
      <c r="B73" s="248"/>
      <c r="C73" s="248"/>
      <c r="D73" s="248"/>
      <c r="E73" s="248"/>
      <c r="F73" s="248"/>
      <c r="G73" s="248"/>
      <c r="H73" s="250"/>
      <c r="I73" s="250"/>
      <c r="J73" s="250"/>
      <c r="K73" s="250"/>
      <c r="L73" s="250"/>
      <c r="M73" s="250"/>
      <c r="N73" s="250"/>
      <c r="O73" s="250"/>
      <c r="P73" s="250"/>
      <c r="Q73" s="250"/>
      <c r="R73" s="250"/>
      <c r="S73" s="250"/>
      <c r="T73" s="250"/>
      <c r="U73" s="250"/>
      <c r="V73" s="250"/>
      <c r="W73" s="250"/>
      <c r="X73" s="251"/>
      <c r="Y73" s="251"/>
      <c r="Z73" s="251"/>
      <c r="AA73" s="251"/>
      <c r="AB73" s="251"/>
      <c r="AC73" s="251"/>
      <c r="AD73" s="251"/>
      <c r="AE73" s="250"/>
      <c r="AF73" s="250"/>
      <c r="AG73" s="250"/>
      <c r="AH73" s="250"/>
      <c r="AI73" s="250"/>
      <c r="AJ73" s="252"/>
      <c r="AK73" s="252"/>
      <c r="AL73" s="252"/>
      <c r="AM73" s="252"/>
      <c r="AN73" s="252"/>
      <c r="AO73" s="251"/>
      <c r="AP73" s="251"/>
      <c r="AQ73" s="251"/>
      <c r="AR73" s="251"/>
      <c r="AS73" s="251"/>
      <c r="AT73" s="251"/>
      <c r="AU73" s="251"/>
      <c r="AV73" s="249"/>
      <c r="AW73" s="249"/>
      <c r="AX73" s="249"/>
      <c r="AY73" s="249"/>
      <c r="AZ73" s="249"/>
      <c r="BA73" s="249"/>
      <c r="BB73" s="149"/>
      <c r="BE73" s="172"/>
      <c r="BM73" s="439">
        <v>3</v>
      </c>
      <c r="BN73" s="439"/>
      <c r="BO73" s="439"/>
      <c r="BP73" s="448" t="e">
        <f>VLOOKUP(BM73,試験項目一覧!M:N,2,FALSE)</f>
        <v>#N/A</v>
      </c>
      <c r="BQ73" s="449">
        <f>IFERROR(VLOOKUP(BP73,試験項目一覧!E:J,2,FALSE),0)</f>
        <v>0</v>
      </c>
      <c r="BR73" s="446">
        <f>IFERROR(VLOOKUP(BP73,試験項目一覧!E:J,3,FALSE),0)</f>
        <v>0</v>
      </c>
      <c r="BS73" s="447">
        <f>IFERROR(VLOOKUP(BP73,試験項目一覧!E:J,4,FALSE),0)</f>
        <v>0</v>
      </c>
      <c r="BT73" s="446">
        <f>IFERROR(VLOOKUP(BP73,試験項目一覧!E:J,5,FALSE),0)</f>
        <v>0</v>
      </c>
      <c r="BU73" s="446">
        <v>0</v>
      </c>
      <c r="BV73" s="446">
        <f>IFERROR(VLOOKUP(BP73,試験項目一覧!E:J,6,FALSE),0)</f>
        <v>0</v>
      </c>
      <c r="BZ73" s="104"/>
      <c r="CA73" s="104"/>
      <c r="CN73" s="171"/>
      <c r="CO73" s="445"/>
      <c r="CP73" s="445"/>
      <c r="CQ73" s="445"/>
      <c r="CR73" s="445"/>
      <c r="CS73" s="445"/>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c r="DU73" s="167"/>
      <c r="DV73" s="167"/>
      <c r="DW73" s="167"/>
      <c r="DX73" s="167"/>
      <c r="DY73" s="167"/>
      <c r="DZ73" s="167"/>
      <c r="EA73" s="167"/>
      <c r="EB73" s="167"/>
      <c r="EC73" s="167"/>
      <c r="ED73" s="167"/>
      <c r="EE73" s="167"/>
      <c r="EF73" s="167"/>
      <c r="EG73" s="167"/>
      <c r="EH73" s="167"/>
      <c r="EI73" s="167"/>
      <c r="EJ73" s="167"/>
      <c r="EK73" s="167"/>
      <c r="EL73" s="167"/>
    </row>
    <row r="74" spans="1:142" ht="11.1" customHeight="1">
      <c r="A74" s="439"/>
      <c r="B74" s="248"/>
      <c r="C74" s="248"/>
      <c r="AZ74" s="249"/>
      <c r="BA74" s="249"/>
      <c r="BB74" s="149"/>
      <c r="BE74" s="172"/>
      <c r="BM74" s="439"/>
      <c r="BN74" s="439"/>
      <c r="BO74" s="439"/>
      <c r="BP74" s="440"/>
      <c r="BQ74" s="449"/>
      <c r="BR74" s="446"/>
      <c r="BS74" s="447"/>
      <c r="BT74" s="446"/>
      <c r="BU74" s="446"/>
      <c r="BV74" s="446"/>
      <c r="BZ74" s="104"/>
      <c r="CA74" s="104"/>
      <c r="CN74" s="171"/>
      <c r="CO74" s="445"/>
      <c r="CP74" s="445"/>
      <c r="CQ74" s="445"/>
      <c r="CR74" s="445"/>
      <c r="CS74" s="445"/>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c r="DU74" s="167"/>
      <c r="DV74" s="167"/>
      <c r="DW74" s="167"/>
      <c r="DX74" s="167"/>
      <c r="DY74" s="167"/>
      <c r="DZ74" s="167"/>
      <c r="EA74" s="167"/>
      <c r="EB74" s="167"/>
      <c r="EC74" s="167"/>
      <c r="ED74" s="167"/>
      <c r="EE74" s="167"/>
      <c r="EF74" s="167"/>
      <c r="EG74" s="167"/>
      <c r="EH74" s="167"/>
      <c r="EI74" s="167"/>
      <c r="EJ74" s="167"/>
      <c r="EK74" s="167"/>
      <c r="EL74" s="167"/>
    </row>
    <row r="75" spans="1:142" ht="11.1" customHeight="1">
      <c r="A75" s="162"/>
      <c r="B75" s="163"/>
      <c r="C75" s="163"/>
      <c r="D75" s="163"/>
      <c r="E75" s="163"/>
      <c r="F75" s="163"/>
      <c r="G75" s="163"/>
      <c r="H75" s="164"/>
      <c r="I75" s="164"/>
      <c r="J75" s="164"/>
      <c r="K75" s="164"/>
      <c r="L75" s="164"/>
      <c r="M75" s="164"/>
      <c r="N75" s="164"/>
      <c r="O75" s="164"/>
      <c r="P75" s="164"/>
      <c r="Q75" s="164"/>
      <c r="R75" s="164"/>
      <c r="S75" s="164"/>
      <c r="T75" s="164"/>
      <c r="U75" s="164"/>
      <c r="V75" s="164"/>
      <c r="W75" s="164"/>
      <c r="X75" s="176"/>
      <c r="Y75" s="177"/>
      <c r="Z75" s="177"/>
      <c r="AA75" s="177"/>
      <c r="AB75" s="177"/>
      <c r="AC75" s="177"/>
      <c r="AD75" s="176"/>
      <c r="AE75" s="164"/>
      <c r="AF75" s="164"/>
      <c r="AG75" s="164"/>
      <c r="AH75" s="164"/>
      <c r="AI75" s="164"/>
      <c r="AJ75" s="165"/>
      <c r="AK75" s="165"/>
      <c r="AL75" s="165"/>
      <c r="AM75" s="165"/>
      <c r="AN75" s="165"/>
      <c r="AO75" s="176"/>
      <c r="AP75" s="177"/>
      <c r="AQ75" s="177"/>
      <c r="AR75" s="177"/>
      <c r="AS75" s="177"/>
      <c r="AT75" s="177"/>
      <c r="AU75" s="176"/>
      <c r="AV75" s="166"/>
      <c r="AW75" s="166"/>
      <c r="AX75" s="166"/>
      <c r="AY75" s="166"/>
      <c r="AZ75" s="166"/>
      <c r="BA75" s="166"/>
      <c r="BB75" s="150"/>
      <c r="BM75" s="162"/>
      <c r="BN75" s="162"/>
      <c r="BO75" s="162"/>
      <c r="BP75" s="178"/>
      <c r="BQ75" s="179"/>
      <c r="BR75" s="180"/>
      <c r="BS75" s="179"/>
      <c r="BT75" s="180"/>
      <c r="BU75" s="180"/>
      <c r="BV75" s="180"/>
      <c r="BZ75" s="104"/>
      <c r="CA75" s="104"/>
      <c r="CN75" s="171"/>
      <c r="CO75" s="173"/>
      <c r="CP75" s="175"/>
      <c r="CQ75" s="175"/>
      <c r="CR75" s="175"/>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c r="EC75" s="167"/>
      <c r="ED75" s="167"/>
      <c r="EE75" s="167"/>
      <c r="EF75" s="167"/>
      <c r="EG75" s="167"/>
      <c r="EH75" s="167"/>
      <c r="EI75" s="167"/>
      <c r="EJ75" s="167"/>
      <c r="EK75" s="167"/>
      <c r="EL75" s="167"/>
    </row>
    <row r="76" spans="1:142" ht="11.1" customHeight="1">
      <c r="A76" s="162"/>
      <c r="B76" s="467" t="s">
        <v>635</v>
      </c>
      <c r="C76" s="468"/>
      <c r="D76" s="468"/>
      <c r="E76" s="468"/>
      <c r="F76" s="468"/>
      <c r="G76" s="473" t="s">
        <v>4</v>
      </c>
      <c r="H76" s="474"/>
      <c r="I76" s="477">
        <f>AJ69</f>
        <v>660</v>
      </c>
      <c r="J76" s="478"/>
      <c r="K76" s="478"/>
      <c r="L76" s="478"/>
      <c r="M76" s="478"/>
      <c r="N76" s="478"/>
      <c r="O76" s="478"/>
      <c r="P76" s="478"/>
      <c r="Q76" s="478"/>
      <c r="R76" s="181"/>
      <c r="S76" s="480" t="str">
        <f>IF($B$63=0,"","←減免後の金額(支払額)")</f>
        <v/>
      </c>
      <c r="T76" s="481"/>
      <c r="U76" s="481"/>
      <c r="V76" s="481"/>
      <c r="W76" s="481"/>
      <c r="X76" s="481"/>
      <c r="Y76" s="481"/>
      <c r="Z76" s="481"/>
      <c r="AA76" s="481"/>
      <c r="AB76" s="481"/>
      <c r="AC76" s="177"/>
      <c r="AD76" s="176"/>
      <c r="AE76" s="164"/>
      <c r="AF76" s="164"/>
      <c r="AG76" s="164"/>
      <c r="AH76" s="164"/>
      <c r="AI76" s="164"/>
      <c r="AJ76" s="165"/>
      <c r="AK76" s="165"/>
      <c r="AL76" s="165"/>
      <c r="AM76" s="165"/>
      <c r="AN76" s="165"/>
      <c r="AO76" s="176"/>
      <c r="AP76" s="177"/>
      <c r="AQ76" s="177"/>
      <c r="AR76" s="177"/>
      <c r="AS76" s="177"/>
      <c r="AT76" s="177"/>
      <c r="AU76" s="176"/>
      <c r="AV76" s="166"/>
      <c r="AW76" s="166"/>
      <c r="AX76" s="166"/>
      <c r="AY76" s="166"/>
      <c r="AZ76" s="166"/>
      <c r="BA76" s="166"/>
      <c r="BB76" s="150"/>
      <c r="BM76" s="162"/>
      <c r="BN76" s="162"/>
      <c r="BO76" s="162"/>
      <c r="BP76" s="178"/>
      <c r="BQ76" s="179"/>
      <c r="BR76" s="180"/>
      <c r="BS76" s="179"/>
      <c r="BT76" s="180"/>
      <c r="BU76" s="180"/>
      <c r="BV76" s="180"/>
      <c r="BZ76" s="104"/>
      <c r="CA76" s="104"/>
      <c r="CN76" s="171"/>
      <c r="CO76" s="173"/>
      <c r="CP76" s="175"/>
      <c r="CQ76" s="175"/>
      <c r="CR76" s="175"/>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c r="EC76" s="167"/>
      <c r="ED76" s="167"/>
      <c r="EE76" s="167"/>
      <c r="EF76" s="167"/>
      <c r="EG76" s="167"/>
      <c r="EH76" s="167"/>
      <c r="EI76" s="167"/>
      <c r="EJ76" s="167"/>
      <c r="EK76" s="167"/>
      <c r="EL76" s="167"/>
    </row>
    <row r="77" spans="1:142" ht="11.1" customHeight="1">
      <c r="A77" s="162"/>
      <c r="B77" s="469"/>
      <c r="C77" s="470"/>
      <c r="D77" s="470"/>
      <c r="E77" s="470"/>
      <c r="F77" s="470"/>
      <c r="G77" s="475"/>
      <c r="H77" s="476"/>
      <c r="I77" s="479"/>
      <c r="J77" s="479"/>
      <c r="K77" s="479"/>
      <c r="L77" s="479"/>
      <c r="M77" s="479"/>
      <c r="N77" s="479"/>
      <c r="O77" s="479"/>
      <c r="P77" s="479"/>
      <c r="Q77" s="479"/>
      <c r="R77" s="182"/>
      <c r="S77" s="480"/>
      <c r="T77" s="481"/>
      <c r="U77" s="481"/>
      <c r="V77" s="481"/>
      <c r="W77" s="481"/>
      <c r="X77" s="481"/>
      <c r="Y77" s="481"/>
      <c r="Z77" s="481"/>
      <c r="AA77" s="481"/>
      <c r="AB77" s="481"/>
      <c r="AC77" s="177"/>
      <c r="AD77" s="176"/>
      <c r="AE77" s="164"/>
      <c r="AF77" s="164"/>
      <c r="AG77" s="164"/>
      <c r="AH77" s="164"/>
      <c r="AI77" s="164"/>
      <c r="AJ77" s="165"/>
      <c r="AK77" s="165"/>
      <c r="AL77" s="165"/>
      <c r="AM77" s="165"/>
      <c r="AN77" s="165"/>
      <c r="AO77" s="176"/>
      <c r="AP77" s="177"/>
      <c r="AQ77" s="177"/>
      <c r="AR77" s="177"/>
      <c r="AS77" s="177"/>
      <c r="AT77" s="177"/>
      <c r="AU77" s="176"/>
      <c r="AV77" s="166"/>
      <c r="AW77" s="166"/>
      <c r="AX77" s="166"/>
      <c r="AY77" s="166"/>
      <c r="AZ77" s="166"/>
      <c r="BA77" s="166"/>
      <c r="BB77" s="150"/>
      <c r="CN77" s="171"/>
      <c r="CO77" s="173"/>
      <c r="CP77" s="175"/>
      <c r="CQ77" s="175"/>
      <c r="CR77" s="175"/>
      <c r="CT77" s="167"/>
      <c r="CU77" s="167"/>
      <c r="CV77" s="167"/>
      <c r="CW77" s="167"/>
      <c r="CX77" s="167"/>
      <c r="CY77" s="167"/>
      <c r="CZ77" s="167"/>
      <c r="DA77" s="167"/>
      <c r="DB77" s="167"/>
      <c r="DC77" s="167"/>
      <c r="DD77" s="167"/>
      <c r="DE77" s="167"/>
      <c r="DF77" s="167"/>
      <c r="DG77" s="167"/>
      <c r="DH77" s="167"/>
      <c r="DI77" s="167"/>
      <c r="DJ77" s="167"/>
      <c r="DK77" s="167"/>
      <c r="DL77" s="167"/>
      <c r="DM77" s="167"/>
      <c r="DN77" s="167"/>
      <c r="DO77" s="167"/>
      <c r="DP77" s="167"/>
      <c r="DQ77" s="167"/>
      <c r="DR77" s="167"/>
      <c r="DS77" s="167"/>
      <c r="DT77" s="167"/>
      <c r="DU77" s="167"/>
      <c r="DV77" s="167"/>
      <c r="DW77" s="167"/>
      <c r="DX77" s="167"/>
      <c r="DY77" s="167"/>
      <c r="DZ77" s="167"/>
      <c r="EA77" s="167"/>
      <c r="EB77" s="167"/>
      <c r="EC77" s="167"/>
      <c r="ED77" s="167"/>
      <c r="EE77" s="167"/>
      <c r="EF77" s="167"/>
      <c r="EG77" s="167"/>
      <c r="EH77" s="167"/>
      <c r="EI77" s="167"/>
      <c r="EJ77" s="167"/>
      <c r="EK77" s="167"/>
      <c r="EL77" s="167"/>
    </row>
    <row r="78" spans="1:142" ht="11.1" customHeight="1">
      <c r="A78" s="162"/>
      <c r="B78" s="469"/>
      <c r="C78" s="470"/>
      <c r="D78" s="470"/>
      <c r="E78" s="470"/>
      <c r="F78" s="470"/>
      <c r="G78" s="183"/>
      <c r="H78" s="482" t="s">
        <v>21</v>
      </c>
      <c r="I78" s="484" t="str">
        <f>AK71</f>
        <v/>
      </c>
      <c r="J78" s="485"/>
      <c r="K78" s="485"/>
      <c r="L78" s="485"/>
      <c r="M78" s="485"/>
      <c r="N78" s="485"/>
      <c r="O78" s="485"/>
      <c r="P78" s="485"/>
      <c r="Q78" s="485"/>
      <c r="R78" s="361" t="s">
        <v>20</v>
      </c>
      <c r="S78" s="480" t="str">
        <f>IF($B$63=0,"","←減免前の金額(参考)")</f>
        <v/>
      </c>
      <c r="T78" s="481"/>
      <c r="U78" s="481"/>
      <c r="V78" s="481"/>
      <c r="W78" s="481"/>
      <c r="X78" s="481"/>
      <c r="Y78" s="481"/>
      <c r="Z78" s="481"/>
      <c r="AA78" s="481"/>
      <c r="AB78" s="481"/>
      <c r="AC78" s="505" t="s">
        <v>22</v>
      </c>
      <c r="AD78" s="506"/>
      <c r="AE78" s="506"/>
      <c r="AF78" s="506"/>
      <c r="AG78" s="506"/>
      <c r="AH78" s="506"/>
      <c r="AI78" s="506"/>
      <c r="AJ78" s="506"/>
      <c r="AK78" s="506"/>
      <c r="AL78" s="506"/>
      <c r="AM78" s="506"/>
      <c r="AN78" s="506"/>
      <c r="AO78" s="506"/>
      <c r="AP78" s="506"/>
      <c r="AQ78" s="506"/>
      <c r="AR78" s="506"/>
      <c r="AS78" s="506"/>
      <c r="AT78" s="506"/>
      <c r="AU78" s="506"/>
      <c r="AV78" s="506"/>
      <c r="AW78" s="506"/>
      <c r="AX78" s="506"/>
      <c r="AY78" s="506"/>
      <c r="AZ78" s="507"/>
      <c r="BA78" s="166"/>
      <c r="BB78" s="150"/>
      <c r="CN78" s="171"/>
      <c r="CO78" s="173"/>
      <c r="CP78" s="175"/>
      <c r="CQ78" s="175"/>
      <c r="CR78" s="175"/>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67"/>
      <c r="DP78" s="167"/>
      <c r="DQ78" s="167"/>
      <c r="DR78" s="167"/>
      <c r="DS78" s="167"/>
      <c r="DT78" s="167"/>
      <c r="DU78" s="167"/>
      <c r="DV78" s="167"/>
      <c r="DW78" s="167"/>
      <c r="DX78" s="167"/>
      <c r="DY78" s="167"/>
      <c r="DZ78" s="167"/>
      <c r="EA78" s="167"/>
      <c r="EB78" s="167"/>
      <c r="EC78" s="167"/>
      <c r="ED78" s="167"/>
      <c r="EE78" s="167"/>
      <c r="EF78" s="167"/>
      <c r="EG78" s="167"/>
      <c r="EH78" s="167"/>
      <c r="EI78" s="167"/>
      <c r="EJ78" s="167"/>
      <c r="EK78" s="167"/>
      <c r="EL78" s="167"/>
    </row>
    <row r="79" spans="1:142" ht="11.1" customHeight="1">
      <c r="A79" s="162"/>
      <c r="B79" s="471"/>
      <c r="C79" s="472"/>
      <c r="D79" s="472"/>
      <c r="E79" s="472"/>
      <c r="F79" s="472"/>
      <c r="G79" s="184"/>
      <c r="H79" s="483"/>
      <c r="I79" s="486"/>
      <c r="J79" s="486"/>
      <c r="K79" s="486"/>
      <c r="L79" s="486"/>
      <c r="M79" s="486"/>
      <c r="N79" s="486"/>
      <c r="O79" s="486"/>
      <c r="P79" s="486"/>
      <c r="Q79" s="486"/>
      <c r="R79" s="487"/>
      <c r="S79" s="480"/>
      <c r="T79" s="481"/>
      <c r="U79" s="481"/>
      <c r="V79" s="481"/>
      <c r="W79" s="481"/>
      <c r="X79" s="481"/>
      <c r="Y79" s="481"/>
      <c r="Z79" s="481"/>
      <c r="AA79" s="481"/>
      <c r="AB79" s="481"/>
      <c r="AC79" s="508"/>
      <c r="AD79" s="509"/>
      <c r="AE79" s="509"/>
      <c r="AF79" s="509"/>
      <c r="AG79" s="509"/>
      <c r="AH79" s="509"/>
      <c r="AI79" s="509"/>
      <c r="AJ79" s="509"/>
      <c r="AK79" s="509"/>
      <c r="AL79" s="509"/>
      <c r="AM79" s="509"/>
      <c r="AN79" s="509"/>
      <c r="AO79" s="509"/>
      <c r="AP79" s="509"/>
      <c r="AQ79" s="509"/>
      <c r="AR79" s="509"/>
      <c r="AS79" s="509"/>
      <c r="AT79" s="509"/>
      <c r="AU79" s="509"/>
      <c r="AV79" s="509"/>
      <c r="AW79" s="509"/>
      <c r="AX79" s="509"/>
      <c r="AY79" s="509"/>
      <c r="AZ79" s="510"/>
      <c r="BA79" s="166"/>
      <c r="BB79" s="150"/>
      <c r="CN79" s="171"/>
      <c r="CO79" s="173"/>
      <c r="CP79" s="175"/>
      <c r="CQ79" s="175"/>
      <c r="CR79" s="175"/>
      <c r="CT79" s="167"/>
      <c r="CU79" s="167"/>
      <c r="CV79" s="167"/>
      <c r="CW79" s="167"/>
      <c r="CX79" s="167"/>
      <c r="CY79" s="167"/>
      <c r="CZ79" s="167"/>
      <c r="DA79" s="167"/>
      <c r="DB79" s="167"/>
      <c r="DC79" s="167"/>
      <c r="DD79" s="167"/>
      <c r="DE79" s="167"/>
      <c r="DF79" s="167"/>
      <c r="DG79" s="167"/>
      <c r="DH79" s="167"/>
      <c r="DI79" s="167"/>
      <c r="DJ79" s="167"/>
      <c r="DK79" s="167"/>
      <c r="DL79" s="167"/>
      <c r="DM79" s="167"/>
      <c r="DN79" s="167"/>
      <c r="DO79" s="167"/>
      <c r="DP79" s="167"/>
      <c r="DQ79" s="167"/>
      <c r="DR79" s="167"/>
      <c r="DS79" s="167"/>
      <c r="DT79" s="167"/>
      <c r="DU79" s="167"/>
      <c r="DV79" s="167"/>
      <c r="DW79" s="167"/>
      <c r="DX79" s="167"/>
      <c r="DY79" s="167"/>
      <c r="DZ79" s="167"/>
      <c r="EA79" s="167"/>
      <c r="EB79" s="167"/>
      <c r="EC79" s="167"/>
      <c r="ED79" s="167"/>
      <c r="EE79" s="167"/>
      <c r="EF79" s="167"/>
      <c r="EG79" s="167"/>
      <c r="EH79" s="167"/>
      <c r="EI79" s="167"/>
      <c r="EJ79" s="167"/>
      <c r="EK79" s="167"/>
      <c r="EL79" s="167"/>
    </row>
    <row r="80" spans="1:142" ht="11.1" customHeight="1">
      <c r="A80" s="162"/>
      <c r="B80" s="163"/>
      <c r="C80" s="163"/>
      <c r="D80" s="163"/>
      <c r="E80" s="163"/>
      <c r="F80" s="163"/>
      <c r="G80" s="163"/>
      <c r="H80" s="164"/>
      <c r="I80" s="164"/>
      <c r="J80" s="164"/>
      <c r="K80" s="164"/>
      <c r="L80" s="164"/>
      <c r="M80" s="164"/>
      <c r="N80" s="164"/>
      <c r="O80" s="164"/>
      <c r="P80" s="164"/>
      <c r="Q80" s="164"/>
      <c r="R80" s="164"/>
      <c r="S80" s="164"/>
      <c r="T80" s="164"/>
      <c r="U80" s="164"/>
      <c r="V80" s="164"/>
      <c r="W80" s="164"/>
      <c r="X80" s="176"/>
      <c r="Y80" s="177"/>
      <c r="Z80" s="177"/>
      <c r="AA80" s="177"/>
      <c r="AB80" s="177"/>
      <c r="AC80" s="511" t="s">
        <v>23</v>
      </c>
      <c r="AD80" s="512"/>
      <c r="AE80" s="512"/>
      <c r="AF80" s="512"/>
      <c r="AG80" s="512"/>
      <c r="AH80" s="513"/>
      <c r="AI80" s="512" t="s">
        <v>24</v>
      </c>
      <c r="AJ80" s="512"/>
      <c r="AK80" s="512"/>
      <c r="AL80" s="512"/>
      <c r="AM80" s="512"/>
      <c r="AN80" s="513"/>
      <c r="AO80" s="512" t="s">
        <v>25</v>
      </c>
      <c r="AP80" s="512"/>
      <c r="AQ80" s="512"/>
      <c r="AR80" s="512"/>
      <c r="AS80" s="512"/>
      <c r="AT80" s="513"/>
      <c r="AU80" s="512" t="s">
        <v>0</v>
      </c>
      <c r="AV80" s="512"/>
      <c r="AW80" s="512"/>
      <c r="AX80" s="512"/>
      <c r="AY80" s="512"/>
      <c r="AZ80" s="514"/>
      <c r="BA80" s="166"/>
      <c r="BB80" s="150"/>
      <c r="CN80" s="171"/>
      <c r="CO80" s="173"/>
      <c r="CP80" s="175"/>
      <c r="CQ80" s="175"/>
      <c r="CR80" s="175"/>
      <c r="CT80" s="167"/>
      <c r="CU80" s="167"/>
      <c r="CV80" s="167"/>
      <c r="CW80" s="167"/>
      <c r="CX80" s="167"/>
      <c r="CY80" s="167"/>
      <c r="CZ80" s="167"/>
      <c r="DA80" s="167"/>
      <c r="DB80" s="167"/>
      <c r="DC80" s="167"/>
      <c r="DD80" s="167"/>
      <c r="DE80" s="167"/>
      <c r="DF80" s="167"/>
      <c r="DG80" s="167"/>
      <c r="DH80" s="167"/>
      <c r="DI80" s="167"/>
      <c r="DJ80" s="167"/>
      <c r="DK80" s="167"/>
      <c r="DL80" s="167"/>
      <c r="DM80" s="167"/>
      <c r="DN80" s="167"/>
      <c r="DO80" s="167"/>
      <c r="DP80" s="167"/>
      <c r="DQ80" s="167"/>
      <c r="DR80" s="167"/>
      <c r="DS80" s="167"/>
      <c r="DT80" s="167"/>
      <c r="DU80" s="167"/>
      <c r="DV80" s="167"/>
      <c r="DW80" s="167"/>
      <c r="DX80" s="167"/>
      <c r="DY80" s="167"/>
      <c r="DZ80" s="167"/>
      <c r="EA80" s="167"/>
      <c r="EB80" s="167"/>
      <c r="EC80" s="167"/>
      <c r="ED80" s="167"/>
      <c r="EE80" s="167"/>
      <c r="EF80" s="167"/>
      <c r="EG80" s="167"/>
      <c r="EH80" s="167"/>
      <c r="EI80" s="167"/>
      <c r="EJ80" s="167"/>
      <c r="EK80" s="167"/>
      <c r="EL80" s="167"/>
    </row>
    <row r="81" spans="2:145" ht="11.1" customHeight="1">
      <c r="B81" s="454"/>
      <c r="C81" s="454"/>
      <c r="D81" s="454"/>
      <c r="E81" s="454"/>
      <c r="F81" s="454"/>
      <c r="G81" s="454"/>
      <c r="H81" s="454"/>
      <c r="I81" s="439"/>
      <c r="J81" s="439"/>
      <c r="K81" s="439"/>
      <c r="L81" s="439"/>
      <c r="M81" s="439"/>
      <c r="N81" s="439"/>
      <c r="O81" s="439"/>
      <c r="P81" s="439"/>
      <c r="Q81" s="439"/>
      <c r="R81" s="439"/>
      <c r="S81" s="185"/>
      <c r="T81" s="185"/>
      <c r="U81" s="185"/>
      <c r="V81" s="185"/>
      <c r="W81" s="185"/>
      <c r="X81" s="185"/>
      <c r="Y81" s="185"/>
      <c r="Z81" s="185"/>
      <c r="AA81" s="185"/>
      <c r="AB81" s="185"/>
      <c r="AC81" s="186"/>
      <c r="AE81" s="110"/>
      <c r="AF81" s="110"/>
      <c r="AG81" s="110"/>
      <c r="AH81" s="187"/>
      <c r="AJ81" s="110"/>
      <c r="AK81" s="110"/>
      <c r="AL81" s="110"/>
      <c r="AM81" s="110"/>
      <c r="AN81" s="188"/>
      <c r="AO81" s="110"/>
      <c r="AP81" s="110"/>
      <c r="AQ81" s="110"/>
      <c r="AR81" s="110"/>
      <c r="AS81" s="110"/>
      <c r="AT81" s="189"/>
      <c r="AU81" s="110"/>
      <c r="AV81" s="110"/>
      <c r="AW81" s="110"/>
      <c r="AX81" s="110"/>
      <c r="AY81" s="110"/>
      <c r="AZ81" s="190"/>
      <c r="BA81" s="185"/>
      <c r="CQ81" s="171"/>
      <c r="CR81" s="173"/>
      <c r="CS81" s="175"/>
      <c r="CT81" s="175"/>
      <c r="CU81" s="175"/>
      <c r="CW81" s="167"/>
      <c r="CX81" s="167"/>
      <c r="CY81" s="167"/>
      <c r="CZ81" s="167"/>
      <c r="DA81" s="167"/>
      <c r="DB81" s="167"/>
      <c r="DC81" s="167"/>
      <c r="DD81" s="167"/>
      <c r="DE81" s="167"/>
      <c r="DF81" s="167"/>
      <c r="DG81" s="167"/>
      <c r="DH81" s="167"/>
      <c r="DI81" s="167"/>
      <c r="DJ81" s="167"/>
      <c r="DK81" s="167"/>
      <c r="DL81" s="167"/>
      <c r="DM81" s="167"/>
      <c r="DN81" s="167"/>
      <c r="DO81" s="167"/>
      <c r="DP81" s="167"/>
      <c r="DQ81" s="167"/>
      <c r="DR81" s="167"/>
      <c r="DS81" s="167"/>
      <c r="DT81" s="167"/>
      <c r="DU81" s="167"/>
      <c r="DV81" s="167"/>
      <c r="DW81" s="167"/>
      <c r="DX81" s="167"/>
      <c r="DY81" s="167"/>
      <c r="DZ81" s="167"/>
      <c r="EA81" s="167"/>
      <c r="EB81" s="167"/>
      <c r="EC81" s="167"/>
      <c r="ED81" s="167"/>
      <c r="EE81" s="167"/>
      <c r="EF81" s="167"/>
      <c r="EG81" s="167"/>
      <c r="EH81" s="167"/>
      <c r="EI81" s="167"/>
      <c r="EJ81" s="167"/>
      <c r="EK81" s="167"/>
      <c r="EL81" s="167"/>
      <c r="EM81" s="167"/>
      <c r="EN81" s="167"/>
      <c r="EO81" s="167"/>
    </row>
    <row r="82" spans="2:145" ht="11.25" customHeight="1">
      <c r="B82" s="454"/>
      <c r="C82" s="454"/>
      <c r="D82" s="454"/>
      <c r="E82" s="454"/>
      <c r="F82" s="454"/>
      <c r="G82" s="454"/>
      <c r="H82" s="454"/>
      <c r="I82" s="439"/>
      <c r="J82" s="439"/>
      <c r="K82" s="439"/>
      <c r="L82" s="439"/>
      <c r="M82" s="439"/>
      <c r="N82" s="439"/>
      <c r="O82" s="439"/>
      <c r="P82" s="439"/>
      <c r="Q82" s="439"/>
      <c r="R82" s="439"/>
      <c r="AC82" s="186"/>
      <c r="AE82" s="110"/>
      <c r="AF82" s="110"/>
      <c r="AG82" s="110"/>
      <c r="AH82" s="187"/>
      <c r="AJ82" s="110"/>
      <c r="AK82" s="110"/>
      <c r="AL82" s="110"/>
      <c r="AM82" s="110"/>
      <c r="AN82" s="191"/>
      <c r="AO82" s="110"/>
      <c r="AP82" s="110"/>
      <c r="AQ82" s="110"/>
      <c r="AR82" s="110"/>
      <c r="AS82" s="110"/>
      <c r="AT82" s="187"/>
      <c r="AU82" s="110"/>
      <c r="AV82" s="110"/>
      <c r="AW82" s="110"/>
      <c r="AX82" s="110"/>
      <c r="AY82" s="110"/>
      <c r="AZ82" s="190"/>
      <c r="BB82" s="110"/>
      <c r="BC82" s="110"/>
      <c r="BD82" s="110"/>
      <c r="CJ82" s="167"/>
      <c r="CK82" s="167"/>
      <c r="CL82" s="167"/>
      <c r="CM82" s="167"/>
      <c r="CN82" s="167"/>
      <c r="CO82" s="167"/>
      <c r="CP82" s="167"/>
      <c r="CQ82" s="171"/>
      <c r="CR82" s="173"/>
      <c r="CS82" s="192"/>
      <c r="CT82" s="175"/>
      <c r="CU82" s="175"/>
      <c r="CW82" s="167"/>
      <c r="CX82" s="167"/>
      <c r="CY82" s="167"/>
      <c r="CZ82" s="167"/>
      <c r="DA82" s="167"/>
      <c r="DB82" s="167"/>
      <c r="DC82" s="167"/>
      <c r="DD82" s="167"/>
      <c r="DE82" s="167"/>
    </row>
    <row r="83" spans="2:145" ht="11.25" customHeight="1">
      <c r="B83" s="454"/>
      <c r="C83" s="454"/>
      <c r="D83" s="454"/>
      <c r="E83" s="454"/>
      <c r="F83" s="454"/>
      <c r="G83" s="454"/>
      <c r="H83" s="454"/>
      <c r="I83" s="439"/>
      <c r="J83" s="439"/>
      <c r="K83" s="439"/>
      <c r="L83" s="439"/>
      <c r="M83" s="439"/>
      <c r="N83" s="439"/>
      <c r="O83" s="439"/>
      <c r="P83" s="439"/>
      <c r="Q83" s="439"/>
      <c r="R83" s="439"/>
      <c r="AC83" s="193"/>
      <c r="AD83" s="194"/>
      <c r="AE83" s="195"/>
      <c r="AF83" s="195"/>
      <c r="AG83" s="195"/>
      <c r="AH83" s="196"/>
      <c r="AI83" s="194"/>
      <c r="AJ83" s="195"/>
      <c r="AK83" s="195"/>
      <c r="AL83" s="195"/>
      <c r="AM83" s="195"/>
      <c r="AN83" s="197"/>
      <c r="AO83" s="195"/>
      <c r="AP83" s="195"/>
      <c r="AQ83" s="195"/>
      <c r="AR83" s="195"/>
      <c r="AS83" s="195"/>
      <c r="AT83" s="196"/>
      <c r="AU83" s="195"/>
      <c r="AV83" s="195"/>
      <c r="AW83" s="195"/>
      <c r="AX83" s="195"/>
      <c r="AY83" s="195"/>
      <c r="AZ83" s="198"/>
      <c r="BB83" s="110"/>
      <c r="BC83" s="110"/>
      <c r="BD83" s="110"/>
      <c r="CJ83" s="167"/>
      <c r="CK83" s="167"/>
      <c r="CL83" s="167"/>
      <c r="CM83" s="167"/>
      <c r="CN83" s="167"/>
      <c r="CO83" s="167"/>
      <c r="CP83" s="167"/>
      <c r="CQ83" s="171"/>
      <c r="CR83" s="173"/>
      <c r="CS83" s="192"/>
      <c r="CT83" s="175"/>
      <c r="CU83" s="175"/>
      <c r="CW83" s="167"/>
      <c r="CX83" s="167"/>
      <c r="CY83" s="167"/>
      <c r="CZ83" s="167"/>
      <c r="DA83" s="167"/>
      <c r="DB83" s="167"/>
      <c r="DC83" s="167"/>
      <c r="DD83" s="167"/>
      <c r="DE83" s="167"/>
    </row>
    <row r="84" spans="2:145" ht="11.25" customHeight="1">
      <c r="AC84" s="199" t="s">
        <v>26</v>
      </c>
      <c r="AD84" s="110"/>
      <c r="AE84" s="110"/>
      <c r="AF84" s="110"/>
      <c r="AG84" s="110"/>
      <c r="AH84" s="110"/>
      <c r="AI84" s="110"/>
      <c r="AJ84" s="110"/>
      <c r="AK84" s="110"/>
      <c r="AL84" s="110"/>
      <c r="AM84" s="110"/>
      <c r="AN84" s="110"/>
      <c r="AO84" s="110"/>
      <c r="AP84" s="110"/>
      <c r="AQ84" s="110"/>
      <c r="AR84" s="110"/>
      <c r="AS84" s="110"/>
      <c r="AT84" s="110"/>
      <c r="AU84" s="110"/>
      <c r="AV84" s="110"/>
      <c r="AW84" s="110"/>
      <c r="AX84" s="110"/>
      <c r="AZ84" s="190"/>
      <c r="BA84" s="186"/>
      <c r="BB84" s="110"/>
      <c r="BC84" s="110"/>
      <c r="BD84" s="110"/>
      <c r="CJ84" s="167"/>
      <c r="CK84" s="167"/>
      <c r="CL84" s="167"/>
      <c r="CM84" s="167"/>
      <c r="CN84" s="167"/>
      <c r="CO84" s="167"/>
      <c r="CP84" s="167"/>
      <c r="CQ84" s="171"/>
      <c r="CR84" s="173"/>
      <c r="CS84" s="175"/>
      <c r="CT84" s="175"/>
      <c r="CU84" s="175"/>
      <c r="CW84" s="167"/>
      <c r="CX84" s="167"/>
      <c r="CY84" s="167"/>
      <c r="CZ84" s="167"/>
      <c r="DA84" s="167"/>
      <c r="DB84" s="167"/>
      <c r="DC84" s="167"/>
      <c r="DD84" s="167"/>
      <c r="DE84" s="167"/>
    </row>
    <row r="85" spans="2:145" ht="11.25" customHeight="1">
      <c r="AC85" s="200"/>
      <c r="AD85" s="195"/>
      <c r="AE85" s="195"/>
      <c r="AF85" s="195"/>
      <c r="AG85" s="195"/>
      <c r="AH85" s="195"/>
      <c r="AI85" s="195"/>
      <c r="AJ85" s="195"/>
      <c r="AK85" s="195"/>
      <c r="AL85" s="195"/>
      <c r="AM85" s="195"/>
      <c r="AN85" s="195"/>
      <c r="AO85" s="195"/>
      <c r="AP85" s="195"/>
      <c r="AQ85" s="195"/>
      <c r="AR85" s="195"/>
      <c r="AS85" s="195"/>
      <c r="AT85" s="195"/>
      <c r="AU85" s="195"/>
      <c r="AV85" s="195"/>
      <c r="AW85" s="195"/>
      <c r="AX85" s="195"/>
      <c r="AY85" s="194"/>
      <c r="AZ85" s="198"/>
      <c r="BB85" s="110"/>
      <c r="BC85" s="110"/>
      <c r="BD85" s="110"/>
      <c r="CQ85" s="171"/>
      <c r="CR85" s="173"/>
      <c r="CS85" s="175"/>
      <c r="CT85" s="175"/>
      <c r="CU85" s="201"/>
      <c r="CV85" s="201"/>
    </row>
    <row r="86" spans="2:145" ht="11.25" customHeight="1">
      <c r="AB86" s="182"/>
      <c r="AC86" s="199" t="s">
        <v>27</v>
      </c>
      <c r="AD86" s="110"/>
      <c r="AE86" s="110"/>
      <c r="AF86" s="110"/>
      <c r="AG86" s="110"/>
      <c r="AH86" s="110"/>
      <c r="AI86" s="110"/>
      <c r="AJ86" s="110"/>
      <c r="AK86" s="110"/>
      <c r="AL86" s="110"/>
      <c r="AM86" s="110"/>
      <c r="AN86" s="110"/>
      <c r="AO86" s="110"/>
      <c r="AP86" s="110"/>
      <c r="AQ86" s="110"/>
      <c r="AR86" s="110"/>
      <c r="AS86" s="110"/>
      <c r="AT86" s="110"/>
      <c r="AU86" s="110"/>
      <c r="AV86" s="110"/>
      <c r="AW86" s="110"/>
      <c r="AX86" s="110"/>
      <c r="AZ86" s="190"/>
      <c r="BB86" s="110"/>
      <c r="BC86" s="110"/>
      <c r="BD86" s="110"/>
      <c r="CQ86" s="171"/>
      <c r="CR86" s="173"/>
      <c r="CS86" s="175"/>
      <c r="CT86" s="175"/>
      <c r="CU86" s="175"/>
    </row>
    <row r="87" spans="2:145" ht="11.25" customHeight="1">
      <c r="Q87" s="488" t="s">
        <v>636</v>
      </c>
      <c r="R87" s="489"/>
      <c r="S87" s="489"/>
      <c r="T87" s="489"/>
      <c r="U87" s="489"/>
      <c r="V87" s="490"/>
      <c r="W87" s="494" t="s">
        <v>637</v>
      </c>
      <c r="X87" s="494"/>
      <c r="Y87" s="494"/>
      <c r="Z87" s="494"/>
      <c r="AA87" s="494"/>
      <c r="AB87" s="494"/>
      <c r="AC87" s="200"/>
      <c r="AD87" s="195"/>
      <c r="AE87" s="195"/>
      <c r="AF87" s="195"/>
      <c r="AG87" s="195"/>
      <c r="AH87" s="195"/>
      <c r="AI87" s="195"/>
      <c r="AJ87" s="195"/>
      <c r="AK87" s="195"/>
      <c r="AL87" s="195"/>
      <c r="AM87" s="195"/>
      <c r="AN87" s="195"/>
      <c r="AO87" s="195"/>
      <c r="AP87" s="195"/>
      <c r="AQ87" s="195"/>
      <c r="AR87" s="195"/>
      <c r="AS87" s="195"/>
      <c r="AT87" s="195"/>
      <c r="AU87" s="195"/>
      <c r="AV87" s="195"/>
      <c r="AW87" s="195"/>
      <c r="AX87" s="195"/>
      <c r="AY87" s="194"/>
      <c r="AZ87" s="198"/>
      <c r="BB87" s="110"/>
      <c r="BC87" s="110"/>
      <c r="BD87" s="110"/>
      <c r="CQ87" s="171"/>
      <c r="CR87" s="175"/>
      <c r="CS87" s="175"/>
      <c r="CT87" s="175"/>
      <c r="CU87" s="175"/>
    </row>
    <row r="88" spans="2:145" ht="11.25" customHeight="1">
      <c r="Q88" s="491"/>
      <c r="R88" s="492"/>
      <c r="S88" s="492"/>
      <c r="T88" s="492"/>
      <c r="U88" s="492"/>
      <c r="V88" s="493"/>
      <c r="W88" s="494"/>
      <c r="X88" s="494"/>
      <c r="Y88" s="494"/>
      <c r="Z88" s="494"/>
      <c r="AA88" s="494"/>
      <c r="AB88" s="494"/>
      <c r="AC88" s="199" t="s">
        <v>28</v>
      </c>
      <c r="AD88" s="110"/>
      <c r="AE88" s="110"/>
      <c r="AF88" s="110"/>
      <c r="AG88" s="110"/>
      <c r="AH88" s="110"/>
      <c r="AI88" s="110"/>
      <c r="AJ88" s="110"/>
      <c r="AK88" s="110"/>
      <c r="AL88" s="110"/>
      <c r="AM88" s="110"/>
      <c r="AN88" s="110"/>
      <c r="AO88" s="110"/>
      <c r="AP88" s="110"/>
      <c r="AQ88" s="110"/>
      <c r="AR88" s="110"/>
      <c r="AS88" s="110"/>
      <c r="AT88" s="110"/>
      <c r="AU88" s="110"/>
      <c r="AV88" s="110"/>
      <c r="AW88" s="110"/>
      <c r="AX88" s="110"/>
      <c r="AZ88" s="190"/>
      <c r="BA88" s="110"/>
      <c r="BB88" s="110"/>
      <c r="BC88" s="110"/>
      <c r="BD88" s="110"/>
      <c r="CO88" s="454"/>
      <c r="CP88" s="173"/>
      <c r="CQ88" s="175"/>
      <c r="CR88" s="175"/>
      <c r="CS88" s="175"/>
    </row>
    <row r="89" spans="2:145" ht="11.25" customHeight="1">
      <c r="Q89" s="496"/>
      <c r="R89" s="497"/>
      <c r="S89" s="497"/>
      <c r="T89" s="497"/>
      <c r="U89" s="497"/>
      <c r="V89" s="498"/>
      <c r="W89" s="499"/>
      <c r="X89" s="500"/>
      <c r="Y89" s="500"/>
      <c r="Z89" s="500"/>
      <c r="AA89" s="500"/>
      <c r="AB89" s="501"/>
      <c r="AC89" s="202"/>
      <c r="AD89" s="203"/>
      <c r="AE89" s="203"/>
      <c r="AF89" s="203"/>
      <c r="AG89" s="203"/>
      <c r="AH89" s="203"/>
      <c r="AI89" s="203"/>
      <c r="AJ89" s="203"/>
      <c r="AK89" s="203"/>
      <c r="AL89" s="203"/>
      <c r="AM89" s="203"/>
      <c r="AN89" s="203"/>
      <c r="AO89" s="203"/>
      <c r="AP89" s="203"/>
      <c r="AQ89" s="203"/>
      <c r="AR89" s="203"/>
      <c r="AS89" s="203"/>
      <c r="AT89" s="203"/>
      <c r="AU89" s="203"/>
      <c r="AV89" s="203"/>
      <c r="AW89" s="203"/>
      <c r="AX89" s="203"/>
      <c r="AY89" s="152"/>
      <c r="AZ89" s="204"/>
      <c r="BA89" s="110"/>
      <c r="BB89" s="110"/>
      <c r="BC89" s="110"/>
      <c r="BD89" s="110"/>
      <c r="CO89" s="495"/>
      <c r="CP89" s="175"/>
      <c r="CQ89" s="175"/>
      <c r="CR89" s="175"/>
      <c r="CS89" s="175"/>
    </row>
    <row r="90" spans="2:145" ht="11.25" customHeight="1">
      <c r="Q90" s="499"/>
      <c r="R90" s="500"/>
      <c r="S90" s="500"/>
      <c r="T90" s="500"/>
      <c r="U90" s="500"/>
      <c r="V90" s="501"/>
      <c r="W90" s="499"/>
      <c r="X90" s="500"/>
      <c r="Y90" s="500"/>
      <c r="Z90" s="500"/>
      <c r="AA90" s="500"/>
      <c r="AB90" s="501"/>
      <c r="AC90" s="205" t="s">
        <v>29</v>
      </c>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7"/>
      <c r="AZ90" s="208"/>
      <c r="BA90" s="110"/>
      <c r="BB90" s="110"/>
      <c r="BC90" s="110"/>
      <c r="BD90" s="110"/>
      <c r="CO90" s="495"/>
      <c r="CP90" s="173"/>
      <c r="CQ90" s="175"/>
      <c r="CR90" s="175"/>
      <c r="CS90" s="175"/>
    </row>
    <row r="91" spans="2:145" ht="11.25" customHeight="1">
      <c r="Q91" s="499"/>
      <c r="R91" s="500"/>
      <c r="S91" s="500"/>
      <c r="T91" s="500"/>
      <c r="U91" s="500"/>
      <c r="V91" s="501"/>
      <c r="W91" s="499"/>
      <c r="X91" s="500"/>
      <c r="Y91" s="500"/>
      <c r="Z91" s="500"/>
      <c r="AA91" s="500"/>
      <c r="AB91" s="501"/>
      <c r="AC91" s="200"/>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4"/>
      <c r="AZ91" s="198"/>
      <c r="BA91" s="110"/>
      <c r="BB91" s="110"/>
      <c r="BC91" s="110"/>
      <c r="BD91" s="110"/>
      <c r="CO91" s="495"/>
      <c r="CP91" s="175"/>
      <c r="CR91" s="175"/>
      <c r="CS91" s="175"/>
    </row>
    <row r="92" spans="2:145" ht="11.25" customHeight="1">
      <c r="Q92" s="499"/>
      <c r="R92" s="500"/>
      <c r="S92" s="500"/>
      <c r="T92" s="500"/>
      <c r="U92" s="500"/>
      <c r="V92" s="501"/>
      <c r="W92" s="499"/>
      <c r="X92" s="500"/>
      <c r="Y92" s="500"/>
      <c r="Z92" s="500"/>
      <c r="AA92" s="500"/>
      <c r="AB92" s="501"/>
      <c r="AC92" s="199" t="s">
        <v>30</v>
      </c>
      <c r="AD92" s="110"/>
      <c r="AE92" s="110"/>
      <c r="AF92" s="110"/>
      <c r="AG92" s="110"/>
      <c r="AH92" s="110"/>
      <c r="AI92" s="110" t="s">
        <v>13</v>
      </c>
      <c r="AJ92" s="110"/>
      <c r="AK92" s="110"/>
      <c r="AL92" s="110"/>
      <c r="AM92" s="110"/>
      <c r="AN92" s="110"/>
      <c r="AO92" s="110"/>
      <c r="AP92" s="110"/>
      <c r="AQ92" s="110" t="s">
        <v>14</v>
      </c>
      <c r="AR92" s="110"/>
      <c r="AS92" s="110"/>
      <c r="AT92" s="110"/>
      <c r="AU92" s="110"/>
      <c r="AV92" s="110"/>
      <c r="AW92" s="110"/>
      <c r="AX92" s="110"/>
      <c r="AZ92" s="190"/>
      <c r="BA92" s="110"/>
      <c r="BB92" s="110"/>
      <c r="BC92" s="110"/>
      <c r="BD92" s="110"/>
    </row>
    <row r="93" spans="2:145" ht="11.25" customHeight="1">
      <c r="Q93" s="502"/>
      <c r="R93" s="503"/>
      <c r="S93" s="503"/>
      <c r="T93" s="503"/>
      <c r="U93" s="503"/>
      <c r="V93" s="504"/>
      <c r="W93" s="502"/>
      <c r="X93" s="503"/>
      <c r="Y93" s="503"/>
      <c r="Z93" s="503"/>
      <c r="AA93" s="503"/>
      <c r="AB93" s="504"/>
      <c r="AC93" s="202"/>
      <c r="AD93" s="203"/>
      <c r="AE93" s="203"/>
      <c r="AF93" s="203"/>
      <c r="AG93" s="203"/>
      <c r="AH93" s="203"/>
      <c r="AI93" s="203"/>
      <c r="AJ93" s="203"/>
      <c r="AK93" s="203"/>
      <c r="AL93" s="203"/>
      <c r="AM93" s="203"/>
      <c r="AN93" s="203"/>
      <c r="AO93" s="203"/>
      <c r="AP93" s="203"/>
      <c r="AQ93" s="203"/>
      <c r="AR93" s="203"/>
      <c r="AS93" s="203"/>
      <c r="AT93" s="203"/>
      <c r="AU93" s="203"/>
      <c r="AV93" s="203"/>
      <c r="AW93" s="203"/>
      <c r="AX93" s="203"/>
      <c r="AY93" s="152"/>
      <c r="AZ93" s="204"/>
      <c r="BA93" s="110"/>
      <c r="BB93" s="110"/>
      <c r="BC93" s="110"/>
      <c r="BD93" s="110"/>
      <c r="BE93" s="110"/>
      <c r="BP93" s="209"/>
      <c r="BQ93" s="209"/>
      <c r="BR93" s="209"/>
      <c r="BS93" s="209"/>
      <c r="BT93" s="209"/>
      <c r="BU93" s="209"/>
      <c r="BV93" s="209"/>
      <c r="BW93" s="209"/>
      <c r="BX93" s="209"/>
      <c r="BY93" s="209"/>
      <c r="BZ93" s="104"/>
      <c r="CA93" s="104"/>
    </row>
    <row r="94" spans="2:145" ht="11.25" customHeight="1">
      <c r="BA94" s="110"/>
      <c r="BB94" s="110"/>
      <c r="BC94" s="110"/>
      <c r="BD94" s="110"/>
      <c r="BE94" s="110"/>
      <c r="BY94" s="104"/>
      <c r="BZ94" s="104"/>
      <c r="CA94" s="104"/>
    </row>
    <row r="95" spans="2:145" ht="11.25" customHeight="1">
      <c r="BA95" s="110"/>
      <c r="BB95" s="110"/>
      <c r="BC95" s="110"/>
      <c r="BD95" s="110"/>
      <c r="BE95" s="110"/>
      <c r="BY95" s="110"/>
      <c r="BZ95" s="104"/>
      <c r="CA95" s="104"/>
    </row>
    <row r="96" spans="2:145" ht="11.25" customHeight="1">
      <c r="BA96" s="110"/>
      <c r="BB96" s="110"/>
      <c r="BC96" s="110"/>
      <c r="BD96" s="110"/>
      <c r="BE96" s="110"/>
      <c r="BY96" s="104"/>
      <c r="BZ96" s="104"/>
      <c r="CA96" s="104"/>
    </row>
    <row r="97" spans="31:79" ht="11.25" customHeight="1">
      <c r="BA97" s="110"/>
      <c r="BB97" s="110"/>
      <c r="BC97" s="110"/>
      <c r="BD97" s="110"/>
      <c r="BE97" s="110"/>
      <c r="BV97" s="120"/>
      <c r="BW97" s="173"/>
      <c r="BX97" s="175"/>
      <c r="BY97" s="110"/>
      <c r="BZ97" s="104"/>
      <c r="CA97" s="104"/>
    </row>
    <row r="98" spans="31:79" ht="11.25" customHeight="1">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W98" s="120"/>
      <c r="BX98" s="175"/>
      <c r="BY98" s="104"/>
      <c r="BZ98" s="104"/>
      <c r="CA98" s="104"/>
    </row>
    <row r="99" spans="31:79" ht="11.25" customHeight="1">
      <c r="AE99" s="110"/>
      <c r="AF99" s="110"/>
      <c r="AG99" s="110"/>
      <c r="AH99" s="110"/>
      <c r="AI99" s="110"/>
      <c r="AJ99" s="110"/>
      <c r="AK99" s="110"/>
      <c r="AL99" s="110"/>
      <c r="AM99" s="110"/>
      <c r="AN99" s="110"/>
      <c r="AO99" s="110"/>
      <c r="AP99" s="110"/>
      <c r="AQ99" s="110"/>
      <c r="AR99" s="110"/>
      <c r="AS99" s="110"/>
      <c r="AT99" s="110"/>
      <c r="AU99" s="110"/>
      <c r="AV99" s="110"/>
      <c r="AW99" s="110"/>
      <c r="AX99" s="110"/>
      <c r="AY99" s="110"/>
      <c r="BY99" s="110"/>
      <c r="BZ99" s="104"/>
      <c r="CA99" s="104"/>
    </row>
    <row r="100" spans="31:79" ht="11.25" customHeight="1">
      <c r="BY100" s="104"/>
      <c r="BZ100" s="104"/>
      <c r="CA100" s="104"/>
    </row>
    <row r="101" spans="31:79" ht="11.25" customHeight="1">
      <c r="BY101" s="110"/>
      <c r="BZ101" s="104"/>
      <c r="CA101" s="104"/>
    </row>
    <row r="102" spans="31:79" ht="11.25" customHeight="1">
      <c r="BY102" s="104"/>
      <c r="BZ102" s="104"/>
      <c r="CA102" s="104"/>
    </row>
    <row r="103" spans="31:79" ht="11.25" customHeight="1">
      <c r="BY103" s="110"/>
      <c r="BZ103" s="104"/>
      <c r="CA103" s="104"/>
    </row>
    <row r="104" spans="31:79" ht="11.25" customHeight="1">
      <c r="BY104" s="104"/>
      <c r="BZ104" s="104"/>
      <c r="CA104" s="104"/>
    </row>
    <row r="105" spans="31:79" ht="11.25" customHeight="1">
      <c r="BY105" s="110"/>
      <c r="BZ105" s="104"/>
      <c r="CA105" s="104"/>
    </row>
    <row r="106" spans="31:79" ht="11.25" customHeight="1">
      <c r="BY106" s="104"/>
      <c r="BZ106" s="104"/>
      <c r="CA106" s="104"/>
    </row>
    <row r="107" spans="31:79" ht="11.25" customHeight="1">
      <c r="BZ107" s="104"/>
      <c r="CA107" s="104"/>
    </row>
    <row r="108" spans="31:79" ht="11.25" customHeight="1">
      <c r="BZ108" s="104"/>
      <c r="CA108" s="104"/>
    </row>
    <row r="109" spans="31:79" ht="11.25" customHeight="1">
      <c r="BZ109" s="104"/>
      <c r="CA109" s="104"/>
    </row>
    <row r="110" spans="31:79" ht="11.25" customHeight="1">
      <c r="BZ110" s="104"/>
      <c r="CA110" s="104"/>
    </row>
    <row r="111" spans="31:79" ht="11.25" customHeight="1">
      <c r="BZ111" s="104"/>
      <c r="CA111" s="104"/>
    </row>
    <row r="112" spans="31:79" ht="11.25" customHeight="1">
      <c r="BZ112" s="104"/>
      <c r="CA112" s="104"/>
    </row>
    <row r="113" spans="78:79" ht="11.25" customHeight="1">
      <c r="BZ113" s="104"/>
      <c r="CA113" s="104"/>
    </row>
    <row r="114" spans="78:79" ht="11.25" customHeight="1">
      <c r="BZ114" s="104"/>
      <c r="CA114" s="104"/>
    </row>
    <row r="115" spans="78:79" ht="11.25" customHeight="1">
      <c r="BZ115" s="104"/>
      <c r="CA115" s="104"/>
    </row>
  </sheetData>
  <sheetProtection algorithmName="SHA-512" hashValue="bGvLLji4bpXANAJmTL3FiXnM/RIcu0yXz7G1Abwchs0/SXhjY+hirf0wIuI+ZhG87LGJd4nMyyIuT3JxpDDbxQ==" saltValue="K3m7gGRs9T6OMDLoIzqS4g==" spinCount="100000" sheet="1" formatCells="0"/>
  <mergeCells count="166">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 ref="B5:E8"/>
    <mergeCell ref="F5:J8"/>
    <mergeCell ref="K5:O8"/>
    <mergeCell ref="P5:W8"/>
    <mergeCell ref="X5:AA8"/>
    <mergeCell ref="AF5:AJ8"/>
    <mergeCell ref="AK5:AO8"/>
    <mergeCell ref="AP5:AW8"/>
    <mergeCell ref="AX5:BA8"/>
    <mergeCell ref="B10:BA12"/>
    <mergeCell ref="BT10:BX10"/>
    <mergeCell ref="BD11:BG12"/>
    <mergeCell ref="AH13:AJ13"/>
    <mergeCell ref="AK13:AM13"/>
    <mergeCell ref="AN13:AO13"/>
    <mergeCell ref="AP13:AR13"/>
    <mergeCell ref="AS13:AT13"/>
    <mergeCell ref="AU13:AW13"/>
    <mergeCell ref="AX13:AY13"/>
    <mergeCell ref="BD13:BE13"/>
    <mergeCell ref="C15:X17"/>
    <mergeCell ref="AI16:AK17"/>
    <mergeCell ref="AL16:AZ17"/>
    <mergeCell ref="AD18:AI19"/>
    <mergeCell ref="AJ18:AZ19"/>
    <mergeCell ref="C19:AA24"/>
    <mergeCell ref="AD20:AI21"/>
    <mergeCell ref="AJ20:AZ21"/>
    <mergeCell ref="W46:AZ47"/>
    <mergeCell ref="C31:V32"/>
    <mergeCell ref="W31:AZ32"/>
    <mergeCell ref="C34:V35"/>
    <mergeCell ref="W34:AH35"/>
    <mergeCell ref="AI34:AZ35"/>
    <mergeCell ref="C37:V38"/>
    <mergeCell ref="W37:AZ38"/>
    <mergeCell ref="AD22:AI23"/>
    <mergeCell ref="AJ22:AZ23"/>
    <mergeCell ref="AD24:AI25"/>
    <mergeCell ref="AJ24:AZ25"/>
    <mergeCell ref="B30:S30"/>
    <mergeCell ref="C27:E28"/>
    <mergeCell ref="F27:H28"/>
    <mergeCell ref="I27:K28"/>
    <mergeCell ref="C25:AA25"/>
    <mergeCell ref="BR64:BR66"/>
    <mergeCell ref="BS64:BS66"/>
    <mergeCell ref="BT64:BT66"/>
    <mergeCell ref="BU64:BU66"/>
    <mergeCell ref="K59:L60"/>
    <mergeCell ref="M59:R60"/>
    <mergeCell ref="S59:AP60"/>
    <mergeCell ref="X62:AP63"/>
    <mergeCell ref="AT62:AW63"/>
    <mergeCell ref="AX62:BA63"/>
    <mergeCell ref="K55:L56"/>
    <mergeCell ref="M55:R56"/>
    <mergeCell ref="L27:M28"/>
    <mergeCell ref="N27:P28"/>
    <mergeCell ref="Q27:R28"/>
    <mergeCell ref="S27:U28"/>
    <mergeCell ref="V27:W28"/>
    <mergeCell ref="X27:BA28"/>
    <mergeCell ref="S55:AP56"/>
    <mergeCell ref="K57:L58"/>
    <mergeCell ref="M57:R58"/>
    <mergeCell ref="S57:AP58"/>
    <mergeCell ref="B49:V50"/>
    <mergeCell ref="A67:A69"/>
    <mergeCell ref="D67:K68"/>
    <mergeCell ref="L67:S68"/>
    <mergeCell ref="T67:AA68"/>
    <mergeCell ref="AB67:AI68"/>
    <mergeCell ref="AJ67:AQ68"/>
    <mergeCell ref="AR67:AY68"/>
    <mergeCell ref="BP64:BP66"/>
    <mergeCell ref="BQ64:BQ66"/>
    <mergeCell ref="D66:I66"/>
    <mergeCell ref="A73:A74"/>
    <mergeCell ref="BM73:BO74"/>
    <mergeCell ref="BP73:BP74"/>
    <mergeCell ref="BQ73:BQ74"/>
    <mergeCell ref="BR73:BR74"/>
    <mergeCell ref="BS73:BS74"/>
    <mergeCell ref="BT73:BT74"/>
    <mergeCell ref="A70:A72"/>
    <mergeCell ref="BM70:BO72"/>
    <mergeCell ref="BP70:BP72"/>
    <mergeCell ref="BQ70:BQ72"/>
    <mergeCell ref="BR70:BR72"/>
    <mergeCell ref="BS70:BS72"/>
    <mergeCell ref="T71:T72"/>
    <mergeCell ref="U71:Z72"/>
    <mergeCell ref="AA71:AA72"/>
    <mergeCell ref="AJ71:AJ72"/>
    <mergeCell ref="D69:K72"/>
    <mergeCell ref="L69:S72"/>
    <mergeCell ref="T69:AA70"/>
    <mergeCell ref="AB69:AI72"/>
    <mergeCell ref="AJ69:AQ70"/>
    <mergeCell ref="AR69:AY72"/>
    <mergeCell ref="BT70:BT72"/>
    <mergeCell ref="AO80:AT80"/>
    <mergeCell ref="AU80:AZ80"/>
    <mergeCell ref="B81:H83"/>
    <mergeCell ref="I81:R83"/>
    <mergeCell ref="B76:F79"/>
    <mergeCell ref="G76:H77"/>
    <mergeCell ref="I76:Q77"/>
    <mergeCell ref="S76:AB77"/>
    <mergeCell ref="H78:H79"/>
    <mergeCell ref="I78:Q79"/>
    <mergeCell ref="R78:R79"/>
    <mergeCell ref="S78:AB79"/>
    <mergeCell ref="W49:AZ50"/>
    <mergeCell ref="B53:J54"/>
    <mergeCell ref="K53:L54"/>
    <mergeCell ref="M53:R54"/>
    <mergeCell ref="S53:AP54"/>
    <mergeCell ref="C40:V41"/>
    <mergeCell ref="W40:AZ41"/>
    <mergeCell ref="C43:V44"/>
    <mergeCell ref="W43:AZ44"/>
    <mergeCell ref="C46:V47"/>
    <mergeCell ref="BV64:BV66"/>
    <mergeCell ref="Q87:V88"/>
    <mergeCell ref="W87:AB88"/>
    <mergeCell ref="CO88:CO91"/>
    <mergeCell ref="Q89:V93"/>
    <mergeCell ref="W89:AB93"/>
    <mergeCell ref="BU73:BU74"/>
    <mergeCell ref="BV73:BV74"/>
    <mergeCell ref="CO72:CS74"/>
    <mergeCell ref="BV67:BV69"/>
    <mergeCell ref="BU70:BU72"/>
    <mergeCell ref="BV70:BV72"/>
    <mergeCell ref="BP67:BP69"/>
    <mergeCell ref="BQ67:BQ69"/>
    <mergeCell ref="BR67:BR69"/>
    <mergeCell ref="BS67:BS69"/>
    <mergeCell ref="BT67:BT69"/>
    <mergeCell ref="BU67:BU69"/>
    <mergeCell ref="AK71:AP72"/>
    <mergeCell ref="AQ71:AQ72"/>
    <mergeCell ref="P65:AN66"/>
    <mergeCell ref="AC78:AZ79"/>
    <mergeCell ref="AC80:AH80"/>
    <mergeCell ref="AI80:AN80"/>
  </mergeCells>
  <phoneticPr fontId="2"/>
  <conditionalFormatting sqref="B63:G63">
    <cfRule type="cellIs" dxfId="45" priority="21" operator="greaterThan">
      <formula>0</formula>
    </cfRule>
  </conditionalFormatting>
  <conditionalFormatting sqref="D66:I66">
    <cfRule type="cellIs" dxfId="44" priority="8" operator="greaterThan">
      <formula>0</formula>
    </cfRule>
  </conditionalFormatting>
  <conditionalFormatting sqref="H73">
    <cfRule type="expression" dxfId="43" priority="18">
      <formula>NOT(COUNTIF(INDIRECT(#REF!),H73))</formula>
    </cfRule>
  </conditionalFormatting>
  <conditionalFormatting sqref="S53:AP60">
    <cfRule type="containsBlanks" dxfId="42" priority="5">
      <formula>LEN(TRIM(S53))=0</formula>
    </cfRule>
  </conditionalFormatting>
  <conditionalFormatting sqref="S81:BA81">
    <cfRule type="cellIs" dxfId="41" priority="16" operator="greaterThanOrEqual">
      <formula>11</formula>
    </cfRule>
  </conditionalFormatting>
  <conditionalFormatting sqref="W34">
    <cfRule type="containsBlanks" dxfId="40" priority="14">
      <formula>LEN(TRIM(W34))=0</formula>
    </cfRule>
  </conditionalFormatting>
  <conditionalFormatting sqref="W37">
    <cfRule type="containsBlanks" dxfId="39" priority="3">
      <formula>LEN(TRIM(W37))=0</formula>
    </cfRule>
  </conditionalFormatting>
  <conditionalFormatting sqref="W40">
    <cfRule type="containsBlanks" dxfId="38" priority="2">
      <formula>LEN(TRIM(W40))=0</formula>
    </cfRule>
  </conditionalFormatting>
  <conditionalFormatting sqref="W43">
    <cfRule type="containsBlanks" dxfId="37" priority="11">
      <formula>LEN(TRIM(W43))=0</formula>
    </cfRule>
  </conditionalFormatting>
  <conditionalFormatting sqref="W46">
    <cfRule type="containsBlanks" dxfId="36" priority="10">
      <formula>LEN(TRIM(W46))=0</formula>
    </cfRule>
  </conditionalFormatting>
  <conditionalFormatting sqref="W49">
    <cfRule type="containsBlanks" dxfId="35" priority="9">
      <formula>LEN(TRIM(W49))=0</formula>
    </cfRule>
  </conditionalFormatting>
  <conditionalFormatting sqref="X67:AD68 AB69:AD70 AA71:AD71 AB72:AD72 X73:AD73 X75:AD80">
    <cfRule type="cellIs" dxfId="34" priority="17" operator="lessThanOrEqual">
      <formula>#REF!</formula>
    </cfRule>
  </conditionalFormatting>
  <conditionalFormatting sqref="AB69 T69 AJ69 I76 I78">
    <cfRule type="cellIs" dxfId="33" priority="19" operator="equal">
      <formula>0</formula>
    </cfRule>
  </conditionalFormatting>
  <conditionalFormatting sqref="AI34 BA34:BC35 BE34:BJ35">
    <cfRule type="expression" dxfId="32" priority="13">
      <formula>$M$34="その他"</formula>
    </cfRule>
  </conditionalFormatting>
  <conditionalFormatting sqref="AI34:AZ35">
    <cfRule type="expression" dxfId="31" priority="12">
      <formula>$W$34="その他"</formula>
    </cfRule>
  </conditionalFormatting>
  <conditionalFormatting sqref="AJ24">
    <cfRule type="containsBlanks" dxfId="30" priority="1">
      <formula>LEN(TRIM(AJ24))=0</formula>
    </cfRule>
  </conditionalFormatting>
  <conditionalFormatting sqref="AK13 AP13 AU13 W31">
    <cfRule type="containsBlanks" dxfId="29" priority="23">
      <formula>LEN(TRIM(W13))=0</formula>
    </cfRule>
  </conditionalFormatting>
  <conditionalFormatting sqref="AK71">
    <cfRule type="cellIs" dxfId="28" priority="7" operator="equal">
      <formula>0</formula>
    </cfRule>
  </conditionalFormatting>
  <conditionalFormatting sqref="AL16 AJ18 AJ20 AJ22 I27 N27 S27">
    <cfRule type="containsBlanks" dxfId="27" priority="4">
      <formula>LEN(TRIM(I16))=0</formula>
    </cfRule>
  </conditionalFormatting>
  <conditionalFormatting sqref="AQ71">
    <cfRule type="cellIs" dxfId="26" priority="6" operator="lessThanOrEqual">
      <formula>#REF!</formula>
    </cfRule>
  </conditionalFormatting>
  <conditionalFormatting sqref="AT62:AW63">
    <cfRule type="containsBlanks" dxfId="25" priority="25">
      <formula>LEN(TRIM(AT62))=0</formula>
    </cfRule>
  </conditionalFormatting>
  <conditionalFormatting sqref="BP67 BP70 BP73">
    <cfRule type="expression" dxfId="24" priority="22" stopIfTrue="1">
      <formula>NOT(COUNTIF(INDIRECT(#REF!),BP67))</formula>
    </cfRule>
  </conditionalFormatting>
  <conditionalFormatting sqref="BP67:BP76">
    <cfRule type="duplicateValues" dxfId="23" priority="26"/>
  </conditionalFormatting>
  <dataValidations count="13">
    <dataValidation type="list" allowBlank="1" showInputMessage="1" showErrorMessage="1" sqref="AT62:AW63" xr:uid="{00000000-0002-0000-0400-000000000000}">
      <formula1>"　,1,2,3,4,5,6,7,8,9,10"</formula1>
    </dataValidation>
    <dataValidation type="list" allowBlank="1" showInputMessage="1" showErrorMessage="1" sqref="W34:AH35" xr:uid="{00000000-0002-0000-0400-000001000000}">
      <formula1>" 　,製品の性能評価,客先クレーム対策,試作,新製品開発,海外規格評価,その他"</formula1>
    </dataValidation>
    <dataValidation type="list" allowBlank="1" showInputMessage="1" showErrorMessage="1" sqref="W48:Z48" xr:uid="{00000000-0002-0000-0400-000002000000}">
      <formula1>"　,要,不要"</formula1>
    </dataValidation>
    <dataValidation type="list" allowBlank="1" showInputMessage="1" showErrorMessage="1" sqref="N27:P28 P1:R1" xr:uid="{00000000-0002-0000-0400-000003000000}">
      <formula1>"　,1,2,3,4,5,6,7,8,9,10,11,12"</formula1>
    </dataValidation>
    <dataValidation type="list" allowBlank="1" showInputMessage="1" showErrorMessage="1" sqref="AU13:AW13 U1:W1 S27:U28" xr:uid="{00000000-0002-0000-0400-000004000000}">
      <formula1>"　,1,2,3,4,5,6,7,8,9,10,11,12,13,14,15,16,17,18,19,20,21,22,23,24,25,26,27,28,29,30,31"</formula1>
    </dataValidation>
    <dataValidation type="list" allowBlank="1" showInputMessage="1" showErrorMessage="1" sqref="K1:M1" xr:uid="{00000000-0002-0000-0400-000005000000}">
      <formula1>"　,5,6,7,8,9,10"</formula1>
    </dataValidation>
    <dataValidation type="list" allowBlank="1" showInputMessage="1" showErrorMessage="1" sqref="BI8" xr:uid="{00000000-0002-0000-0400-000006000000}">
      <formula1>"指定した日付を記入,今日の日付を記入"</formula1>
    </dataValidation>
    <dataValidation type="list" showInputMessage="1" showErrorMessage="1" sqref="B63 D66" xr:uid="{00000000-0002-0000-0400-000007000000}">
      <formula1>減免率</formula1>
    </dataValidation>
    <dataValidation type="list" allowBlank="1" showInputMessage="1" showErrorMessage="1" sqref="AV67:AY68 AV73:AY73 AR69:AY72 AV75:AY80 AZ69:BA80" xr:uid="{00000000-0002-0000-0400-000008000000}">
      <formula1>担当者</formula1>
    </dataValidation>
    <dataValidation operator="greaterThanOrEqual" allowBlank="1" showInputMessage="1" showErrorMessage="1" sqref="L69 T69 AB69 C74 AK71 D67:G72 C73:G73 AJ69 C75:G80 B67:B80" xr:uid="{00000000-0002-0000-0400-000009000000}"/>
    <dataValidation type="list" allowBlank="1" showInputMessage="1" showErrorMessage="1" sqref="I27:K28" xr:uid="{00000000-0002-0000-0400-00000A000000}">
      <formula1>"　,7,8,9,10"</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24D0F778-3351-4F9A-A7A4-28E410CF96EA}">
      <formula1>INDIRECT("_"&amp;AK13)</formula1>
    </dataValidation>
    <dataValidation type="list" allowBlank="1" showInputMessage="1" showErrorMessage="1" sqref="AK13:AM13" xr:uid="{922E6A35-6ADD-4413-8747-361AEA24CAFE}">
      <formula1>"　,8,9"</formula1>
    </dataValidation>
  </dataValidations>
  <hyperlinks>
    <hyperlink ref="BD32:BD36" r:id="rId1" display="https://www.itic.pref.ibaraki.jp/examination/" xr:uid="{00000000-0004-0000-0400-000000000000}"/>
  </hyperlinks>
  <printOptions horizontalCentered="1"/>
  <pageMargins left="0.19685039370078741" right="0.19685039370078741" top="0.15748031496062992" bottom="0.15748031496062992" header="0.31496062992125984" footer="0.31496062992125984"/>
  <pageSetup paperSize="9" scale="85"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400-00000B000000}">
          <x14:formula1>
            <xm:f>プルダウン用シート!$F$2:$F$103</xm:f>
          </x14:formula1>
          <xm:sqref>AJ67:AN68 AJ73:AN73 AJ75:AN77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E115"/>
  <sheetViews>
    <sheetView showGridLines="0" view="pageBreakPreview" zoomScaleNormal="100" zoomScaleSheetLayoutView="100" workbookViewId="0">
      <selection activeCell="BO23" sqref="BO23"/>
    </sheetView>
  </sheetViews>
  <sheetFormatPr defaultColWidth="1.88671875" defaultRowHeight="11.25" customHeight="1"/>
  <cols>
    <col min="1" max="2" width="1.88671875" style="113" customWidth="1"/>
    <col min="3" max="41" width="1.88671875" style="113"/>
    <col min="42" max="42" width="1.88671875" style="113" customWidth="1"/>
    <col min="43" max="53" width="1.88671875" style="113"/>
    <col min="54" max="54" width="2.44140625" style="113" bestFit="1" customWidth="1"/>
    <col min="55" max="55" width="1.88671875" style="113"/>
    <col min="56" max="56" width="3" style="113" bestFit="1" customWidth="1"/>
    <col min="57" max="57" width="7.88671875" style="113" customWidth="1"/>
    <col min="58" max="58" width="5.44140625" style="113" customWidth="1"/>
    <col min="59" max="59" width="5.6640625" style="113" customWidth="1"/>
    <col min="60" max="60" width="4.6640625" style="113" customWidth="1"/>
    <col min="61" max="64" width="1.88671875" style="113" customWidth="1"/>
    <col min="65" max="67" width="9.6640625" style="113" customWidth="1"/>
    <col min="68" max="69" width="2.33203125" style="113" customWidth="1"/>
    <col min="70" max="16384" width="1.88671875" style="113"/>
  </cols>
  <sheetData>
    <row r="1" spans="2:69" s="104" customFormat="1" ht="11.25" customHeight="1">
      <c r="B1" s="314" t="s">
        <v>209</v>
      </c>
      <c r="C1" s="315"/>
      <c r="D1" s="315"/>
      <c r="E1" s="315"/>
      <c r="F1" s="315"/>
      <c r="G1" s="316"/>
      <c r="H1" s="320" t="s">
        <v>18</v>
      </c>
      <c r="I1" s="307"/>
      <c r="J1" s="307"/>
      <c r="K1" s="306" t="s">
        <v>208</v>
      </c>
      <c r="L1" s="306"/>
      <c r="M1" s="306"/>
      <c r="N1" s="307" t="s">
        <v>15</v>
      </c>
      <c r="O1" s="307"/>
      <c r="P1" s="306"/>
      <c r="Q1" s="306"/>
      <c r="R1" s="306"/>
      <c r="S1" s="307" t="s">
        <v>16</v>
      </c>
      <c r="T1" s="307"/>
      <c r="U1" s="306"/>
      <c r="V1" s="306"/>
      <c r="W1" s="306"/>
      <c r="X1" s="307" t="s">
        <v>17</v>
      </c>
      <c r="Y1" s="308"/>
      <c r="AE1" s="311" t="str">
        <f>プルダウン用シート!J1</f>
        <v>ver.8（R8.4.1）</v>
      </c>
      <c r="AF1" s="311"/>
      <c r="AG1" s="311"/>
      <c r="AH1" s="311"/>
      <c r="AI1" s="311"/>
      <c r="AJ1" s="311"/>
      <c r="AK1" s="311"/>
      <c r="AL1" s="311"/>
      <c r="AM1" s="311"/>
      <c r="AN1" s="311"/>
      <c r="AO1" s="311"/>
      <c r="AP1" s="311"/>
      <c r="AQ1" s="311"/>
      <c r="AR1" s="311"/>
      <c r="AS1" s="311"/>
      <c r="AT1" s="311"/>
      <c r="AU1" s="311"/>
      <c r="AV1" s="311"/>
      <c r="AW1" s="311"/>
      <c r="AX1" s="311"/>
      <c r="AY1" s="311"/>
    </row>
    <row r="2" spans="2:69" s="104" customFormat="1" ht="11.25" customHeight="1" thickBot="1">
      <c r="B2" s="317"/>
      <c r="C2" s="318"/>
      <c r="D2" s="318"/>
      <c r="E2" s="318"/>
      <c r="F2" s="318"/>
      <c r="G2" s="319"/>
      <c r="H2" s="321"/>
      <c r="I2" s="309"/>
      <c r="J2" s="309"/>
      <c r="K2" s="105"/>
      <c r="L2" s="105"/>
      <c r="M2" s="105"/>
      <c r="N2" s="309"/>
      <c r="O2" s="309"/>
      <c r="P2" s="105"/>
      <c r="Q2" s="105"/>
      <c r="R2" s="105"/>
      <c r="S2" s="309"/>
      <c r="T2" s="309"/>
      <c r="U2" s="105"/>
      <c r="V2" s="105"/>
      <c r="W2" s="105"/>
      <c r="X2" s="309"/>
      <c r="Y2" s="310"/>
    </row>
    <row r="3" spans="2:69" s="104" customFormat="1" ht="11.25" customHeight="1">
      <c r="B3" s="104" t="s">
        <v>503</v>
      </c>
      <c r="C3" s="106"/>
      <c r="D3" s="106"/>
      <c r="E3" s="106"/>
      <c r="F3" s="106"/>
      <c r="G3" s="107"/>
      <c r="H3" s="108"/>
      <c r="I3" s="108"/>
      <c r="J3" s="108"/>
      <c r="K3" s="109"/>
      <c r="L3" s="109"/>
      <c r="M3" s="109"/>
      <c r="N3" s="108"/>
      <c r="O3" s="108"/>
      <c r="P3" s="109"/>
      <c r="Q3" s="109"/>
      <c r="R3" s="109"/>
      <c r="S3" s="108"/>
      <c r="T3" s="108"/>
      <c r="U3" s="109"/>
      <c r="V3" s="109"/>
      <c r="W3" s="109"/>
      <c r="X3" s="108"/>
      <c r="Y3" s="108"/>
    </row>
    <row r="4" spans="2:69" s="110" customFormat="1" ht="11.25" customHeight="1">
      <c r="B4" s="312" t="s">
        <v>12</v>
      </c>
      <c r="C4" s="312"/>
      <c r="D4" s="312"/>
      <c r="E4" s="312"/>
      <c r="F4" s="313" t="s">
        <v>9</v>
      </c>
      <c r="G4" s="313"/>
      <c r="H4" s="313"/>
      <c r="I4" s="313"/>
      <c r="J4" s="313"/>
      <c r="K4" s="313" t="s">
        <v>8</v>
      </c>
      <c r="L4" s="313"/>
      <c r="M4" s="313"/>
      <c r="N4" s="313"/>
      <c r="O4" s="313"/>
      <c r="P4" s="313" t="s">
        <v>10</v>
      </c>
      <c r="Q4" s="313"/>
      <c r="R4" s="313"/>
      <c r="S4" s="313"/>
      <c r="T4" s="313"/>
      <c r="U4" s="313"/>
      <c r="V4" s="313"/>
      <c r="W4" s="313"/>
      <c r="X4" s="313" t="s">
        <v>11</v>
      </c>
      <c r="Y4" s="313"/>
      <c r="Z4" s="313"/>
      <c r="AA4" s="313"/>
      <c r="AF4" s="609"/>
      <c r="AG4" s="609"/>
      <c r="AH4" s="609"/>
      <c r="AI4" s="609"/>
      <c r="AJ4" s="609"/>
      <c r="AK4" s="609"/>
      <c r="AL4" s="609"/>
      <c r="AM4" s="609"/>
      <c r="AN4" s="609"/>
      <c r="AO4" s="609"/>
      <c r="AP4" s="609"/>
      <c r="AQ4" s="609"/>
      <c r="AR4" s="609"/>
      <c r="AS4" s="609"/>
      <c r="AT4" s="609"/>
      <c r="AU4" s="609"/>
      <c r="AV4" s="609"/>
      <c r="AW4" s="609"/>
      <c r="AX4" s="609"/>
      <c r="AY4" s="609"/>
      <c r="AZ4" s="609"/>
      <c r="BA4" s="609"/>
    </row>
    <row r="5" spans="2:69" s="110" customFormat="1" ht="11.25" customHeight="1">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F5" s="608"/>
      <c r="AG5" s="608"/>
      <c r="AH5" s="608"/>
      <c r="AI5" s="608"/>
      <c r="AJ5" s="608"/>
      <c r="AK5" s="608"/>
      <c r="AL5" s="608"/>
      <c r="AM5" s="608"/>
      <c r="AN5" s="608"/>
      <c r="AO5" s="608"/>
      <c r="AP5" s="608"/>
      <c r="AQ5" s="608"/>
      <c r="AR5" s="608"/>
      <c r="AS5" s="608"/>
      <c r="AT5" s="608"/>
      <c r="AU5" s="608"/>
      <c r="AV5" s="608"/>
      <c r="AW5" s="608"/>
      <c r="AX5" s="608"/>
      <c r="AY5" s="608"/>
      <c r="AZ5" s="608"/>
      <c r="BA5" s="608"/>
    </row>
    <row r="6" spans="2:69" s="110" customFormat="1" ht="11.25" customHeight="1">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F6" s="608"/>
      <c r="AG6" s="608"/>
      <c r="AH6" s="608"/>
      <c r="AI6" s="608"/>
      <c r="AJ6" s="608"/>
      <c r="AK6" s="608"/>
      <c r="AL6" s="608"/>
      <c r="AM6" s="608"/>
      <c r="AN6" s="608"/>
      <c r="AO6" s="608"/>
      <c r="AP6" s="608"/>
      <c r="AQ6" s="608"/>
      <c r="AR6" s="608"/>
      <c r="AS6" s="608"/>
      <c r="AT6" s="608"/>
      <c r="AU6" s="608"/>
      <c r="AV6" s="608"/>
      <c r="AW6" s="608"/>
      <c r="AX6" s="608"/>
      <c r="AY6" s="608"/>
      <c r="AZ6" s="608"/>
      <c r="BA6" s="608"/>
    </row>
    <row r="7" spans="2:69" s="110" customFormat="1" ht="11.25" customHeight="1">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F7" s="608"/>
      <c r="AG7" s="608"/>
      <c r="AH7" s="608"/>
      <c r="AI7" s="608"/>
      <c r="AJ7" s="608"/>
      <c r="AK7" s="608"/>
      <c r="AL7" s="608"/>
      <c r="AM7" s="608"/>
      <c r="AN7" s="608"/>
      <c r="AO7" s="608"/>
      <c r="AP7" s="608"/>
      <c r="AQ7" s="608"/>
      <c r="AR7" s="608"/>
      <c r="AS7" s="608"/>
      <c r="AT7" s="608"/>
      <c r="AU7" s="608"/>
      <c r="AV7" s="608"/>
      <c r="AW7" s="608"/>
      <c r="AX7" s="608"/>
      <c r="AY7" s="608"/>
      <c r="AZ7" s="608"/>
      <c r="BA7" s="608"/>
    </row>
    <row r="8" spans="2:69" s="110" customFormat="1" ht="11.25" customHeight="1">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F8" s="608"/>
      <c r="AG8" s="608"/>
      <c r="AH8" s="608"/>
      <c r="AI8" s="608"/>
      <c r="AJ8" s="608"/>
      <c r="AK8" s="608"/>
      <c r="AL8" s="608"/>
      <c r="AM8" s="608"/>
      <c r="AN8" s="608"/>
      <c r="AO8" s="608"/>
      <c r="AP8" s="608"/>
      <c r="AQ8" s="608"/>
      <c r="AR8" s="608"/>
      <c r="AS8" s="608"/>
      <c r="AT8" s="608"/>
      <c r="AU8" s="608"/>
      <c r="AV8" s="608"/>
      <c r="AW8" s="608"/>
      <c r="AX8" s="608"/>
      <c r="AY8" s="608"/>
      <c r="AZ8" s="608"/>
      <c r="BA8" s="608"/>
      <c r="BE8" s="111"/>
      <c r="BF8" s="111"/>
      <c r="BG8" s="111"/>
      <c r="BH8" s="111"/>
      <c r="BI8" s="112"/>
      <c r="BJ8" s="112"/>
      <c r="BK8" s="112"/>
      <c r="BL8" s="112"/>
    </row>
    <row r="9" spans="2:69" s="110" customFormat="1" ht="15" customHeight="1" thickBot="1">
      <c r="B9" s="113"/>
      <c r="C9" s="113"/>
      <c r="D9" s="113"/>
      <c r="E9" s="113"/>
      <c r="F9" s="114"/>
      <c r="G9" s="115"/>
      <c r="H9" s="113"/>
      <c r="I9" s="113"/>
      <c r="J9" s="113"/>
      <c r="K9" s="113"/>
      <c r="L9" s="113"/>
      <c r="M9" s="113"/>
      <c r="N9" s="113"/>
      <c r="O9" s="113"/>
      <c r="BE9" s="116"/>
      <c r="BF9" s="116"/>
      <c r="BG9" s="116"/>
      <c r="BH9" s="116"/>
      <c r="BI9" s="116"/>
      <c r="BJ9" s="116"/>
      <c r="BK9" s="116"/>
      <c r="BL9" s="116"/>
    </row>
    <row r="10" spans="2:69" ht="11.25" customHeight="1">
      <c r="B10" s="323" t="s">
        <v>569</v>
      </c>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324"/>
      <c r="AP10" s="324"/>
      <c r="AQ10" s="324"/>
      <c r="AR10" s="324"/>
      <c r="AS10" s="324"/>
      <c r="AT10" s="324"/>
      <c r="AU10" s="324"/>
      <c r="AV10" s="324"/>
      <c r="AW10" s="324"/>
      <c r="AX10" s="324"/>
      <c r="AY10" s="324"/>
      <c r="AZ10" s="324"/>
      <c r="BA10" s="325"/>
      <c r="BI10" s="111"/>
      <c r="BJ10" s="111"/>
      <c r="BK10" s="111"/>
      <c r="BL10" s="111"/>
      <c r="BM10" s="329"/>
      <c r="BN10" s="329"/>
      <c r="BO10" s="110"/>
      <c r="BP10" s="104"/>
      <c r="BQ10" s="104"/>
    </row>
    <row r="11" spans="2:69" ht="11.25" customHeight="1">
      <c r="B11" s="326"/>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8"/>
      <c r="BD11" s="330" t="s">
        <v>638</v>
      </c>
      <c r="BE11" s="330"/>
      <c r="BF11" s="330"/>
      <c r="BG11" s="330"/>
      <c r="BH11" s="117"/>
      <c r="BI11" s="117"/>
      <c r="BJ11" s="117"/>
      <c r="BK11" s="117"/>
      <c r="BL11" s="111"/>
      <c r="BO11" s="104"/>
      <c r="BP11" s="104"/>
      <c r="BQ11" s="104"/>
    </row>
    <row r="12" spans="2:69" ht="11.25" customHeight="1">
      <c r="B12" s="326"/>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c r="AP12" s="327"/>
      <c r="AQ12" s="327"/>
      <c r="AR12" s="327"/>
      <c r="AS12" s="327"/>
      <c r="AT12" s="327"/>
      <c r="AU12" s="327"/>
      <c r="AV12" s="327"/>
      <c r="AW12" s="327"/>
      <c r="AX12" s="327"/>
      <c r="AY12" s="327"/>
      <c r="AZ12" s="327"/>
      <c r="BA12" s="328"/>
      <c r="BD12" s="330"/>
      <c r="BE12" s="330"/>
      <c r="BF12" s="330"/>
      <c r="BG12" s="330"/>
      <c r="BH12" s="117"/>
      <c r="BI12" s="117"/>
      <c r="BJ12" s="117"/>
      <c r="BK12" s="117"/>
      <c r="BL12" s="116"/>
      <c r="BO12" s="110"/>
      <c r="BP12" s="104"/>
      <c r="BQ12" s="104"/>
    </row>
    <row r="13" spans="2:69" s="122" customFormat="1" ht="18">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331" t="s">
        <v>18</v>
      </c>
      <c r="AI13" s="331"/>
      <c r="AJ13" s="331"/>
      <c r="AK13" s="568" t="s">
        <v>31</v>
      </c>
      <c r="AL13" s="568"/>
      <c r="AM13" s="568"/>
      <c r="AN13" s="331" t="s">
        <v>15</v>
      </c>
      <c r="AO13" s="331"/>
      <c r="AP13" s="568"/>
      <c r="AQ13" s="568"/>
      <c r="AR13" s="568"/>
      <c r="AS13" s="331" t="s">
        <v>16</v>
      </c>
      <c r="AT13" s="331"/>
      <c r="AU13" s="568"/>
      <c r="AV13" s="568"/>
      <c r="AW13" s="568"/>
      <c r="AX13" s="331" t="s">
        <v>17</v>
      </c>
      <c r="AY13" s="331"/>
      <c r="AZ13" s="120"/>
      <c r="BA13" s="121"/>
      <c r="BD13" s="333">
        <f ca="1">YEAR(TODAY())-2018</f>
        <v>8</v>
      </c>
      <c r="BE13" s="333"/>
      <c r="BF13" s="123">
        <f ca="1">MONTH(TODAY())</f>
        <v>1</v>
      </c>
      <c r="BG13" s="124">
        <f ca="1">DAY(TODAY())</f>
        <v>5</v>
      </c>
      <c r="BH13" s="123"/>
      <c r="BJ13" s="124"/>
      <c r="BK13" s="124"/>
      <c r="BL13" s="124"/>
      <c r="BO13" s="104"/>
      <c r="BP13" s="104"/>
      <c r="BQ13" s="104"/>
    </row>
    <row r="14" spans="2:69" s="122" customFormat="1" ht="6.75" customHeight="1">
      <c r="B14" s="125"/>
      <c r="AH14" s="126"/>
      <c r="AI14" s="126"/>
      <c r="AJ14" s="126"/>
      <c r="AK14" s="126"/>
      <c r="AL14" s="126"/>
      <c r="AM14" s="126"/>
      <c r="AN14" s="126"/>
      <c r="AO14" s="126"/>
      <c r="AP14" s="126"/>
      <c r="AQ14" s="126"/>
      <c r="AR14" s="126"/>
      <c r="AS14" s="126"/>
      <c r="AT14" s="126"/>
      <c r="AU14" s="126"/>
      <c r="AV14" s="126"/>
      <c r="AW14" s="126"/>
      <c r="AX14" s="126"/>
      <c r="AY14" s="120"/>
      <c r="AZ14" s="120"/>
      <c r="BA14" s="121"/>
      <c r="BO14" s="110"/>
      <c r="BP14" s="104"/>
      <c r="BQ14" s="104"/>
    </row>
    <row r="15" spans="2:69" s="122" customFormat="1" ht="11.25" customHeight="1">
      <c r="B15" s="125"/>
      <c r="C15" s="334" t="s">
        <v>7</v>
      </c>
      <c r="D15" s="334"/>
      <c r="E15" s="334"/>
      <c r="F15" s="334"/>
      <c r="G15" s="334"/>
      <c r="H15" s="334"/>
      <c r="I15" s="334"/>
      <c r="J15" s="334"/>
      <c r="K15" s="334"/>
      <c r="L15" s="334"/>
      <c r="M15" s="334"/>
      <c r="N15" s="334"/>
      <c r="O15" s="334"/>
      <c r="P15" s="334"/>
      <c r="Q15" s="334"/>
      <c r="R15" s="334"/>
      <c r="S15" s="334"/>
      <c r="T15" s="334"/>
      <c r="U15" s="334"/>
      <c r="V15" s="334"/>
      <c r="W15" s="334"/>
      <c r="X15" s="334"/>
      <c r="AI15" s="127"/>
      <c r="AJ15" s="127"/>
      <c r="AK15" s="127"/>
      <c r="AL15" s="127"/>
      <c r="AM15" s="127"/>
      <c r="AN15" s="127"/>
      <c r="AO15" s="127"/>
      <c r="AP15" s="127"/>
      <c r="AQ15" s="127"/>
      <c r="AR15" s="127"/>
      <c r="AS15" s="127"/>
      <c r="AT15" s="127"/>
      <c r="AU15" s="127"/>
      <c r="AV15" s="127"/>
      <c r="AW15" s="127"/>
      <c r="AX15" s="127"/>
      <c r="AY15" s="127"/>
      <c r="AZ15" s="127"/>
      <c r="BA15" s="128"/>
      <c r="BO15" s="104"/>
      <c r="BP15" s="104"/>
      <c r="BQ15" s="104"/>
    </row>
    <row r="16" spans="2:69" s="122" customFormat="1" ht="11.25" customHeight="1">
      <c r="B16" s="125"/>
      <c r="C16" s="334"/>
      <c r="D16" s="334"/>
      <c r="E16" s="334"/>
      <c r="F16" s="334"/>
      <c r="G16" s="334"/>
      <c r="H16" s="334"/>
      <c r="I16" s="334"/>
      <c r="J16" s="334"/>
      <c r="K16" s="334"/>
      <c r="L16" s="334"/>
      <c r="M16" s="334"/>
      <c r="N16" s="334"/>
      <c r="O16" s="334"/>
      <c r="P16" s="334"/>
      <c r="Q16" s="334"/>
      <c r="R16" s="334"/>
      <c r="S16" s="334"/>
      <c r="T16" s="334"/>
      <c r="U16" s="334"/>
      <c r="V16" s="334"/>
      <c r="W16" s="334"/>
      <c r="X16" s="334"/>
      <c r="AD16" s="119"/>
      <c r="AE16" s="119"/>
      <c r="AF16" s="119"/>
      <c r="AG16" s="119"/>
      <c r="AH16" s="119"/>
      <c r="AI16" s="596" t="s">
        <v>1</v>
      </c>
      <c r="AJ16" s="596"/>
      <c r="AK16" s="596"/>
      <c r="AL16" s="610"/>
      <c r="AM16" s="610"/>
      <c r="AN16" s="610"/>
      <c r="AO16" s="610"/>
      <c r="AP16" s="610"/>
      <c r="AQ16" s="610"/>
      <c r="AR16" s="610"/>
      <c r="AS16" s="610"/>
      <c r="AT16" s="610"/>
      <c r="AU16" s="610"/>
      <c r="AV16" s="610"/>
      <c r="AW16" s="610"/>
      <c r="AX16" s="610"/>
      <c r="AY16" s="610"/>
      <c r="AZ16" s="610"/>
      <c r="BA16" s="129"/>
      <c r="BO16" s="110"/>
      <c r="BP16" s="104"/>
      <c r="BQ16" s="104"/>
    </row>
    <row r="17" spans="2:69" s="122" customFormat="1" ht="11.25" customHeight="1">
      <c r="B17" s="125"/>
      <c r="C17" s="334"/>
      <c r="D17" s="334"/>
      <c r="E17" s="334"/>
      <c r="F17" s="334"/>
      <c r="G17" s="334"/>
      <c r="H17" s="334"/>
      <c r="I17" s="334"/>
      <c r="J17" s="334"/>
      <c r="K17" s="334"/>
      <c r="L17" s="334"/>
      <c r="M17" s="334"/>
      <c r="N17" s="334"/>
      <c r="O17" s="334"/>
      <c r="P17" s="334"/>
      <c r="Q17" s="334"/>
      <c r="R17" s="334"/>
      <c r="S17" s="334"/>
      <c r="T17" s="334"/>
      <c r="U17" s="334"/>
      <c r="V17" s="334"/>
      <c r="W17" s="334"/>
      <c r="X17" s="334"/>
      <c r="Y17" s="130"/>
      <c r="Z17" s="130"/>
      <c r="AA17" s="130"/>
      <c r="AB17" s="130"/>
      <c r="AC17" s="130"/>
      <c r="AD17" s="130"/>
      <c r="AE17" s="130"/>
      <c r="AF17" s="119"/>
      <c r="AG17" s="119"/>
      <c r="AH17" s="119"/>
      <c r="AI17" s="596"/>
      <c r="AJ17" s="596"/>
      <c r="AK17" s="596"/>
      <c r="AL17" s="610"/>
      <c r="AM17" s="610"/>
      <c r="AN17" s="610"/>
      <c r="AO17" s="610"/>
      <c r="AP17" s="610"/>
      <c r="AQ17" s="610"/>
      <c r="AR17" s="610"/>
      <c r="AS17" s="610"/>
      <c r="AT17" s="610"/>
      <c r="AU17" s="610"/>
      <c r="AV17" s="610"/>
      <c r="AW17" s="610"/>
      <c r="AX17" s="610"/>
      <c r="AY17" s="610"/>
      <c r="AZ17" s="610"/>
      <c r="BA17" s="129"/>
      <c r="BO17" s="104"/>
      <c r="BP17" s="104"/>
      <c r="BQ17" s="104"/>
    </row>
    <row r="18" spans="2:69" s="122" customFormat="1" ht="11.25" customHeight="1">
      <c r="B18" s="125"/>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1"/>
      <c r="AC18" s="131"/>
      <c r="AD18" s="596" t="s">
        <v>5</v>
      </c>
      <c r="AE18" s="596"/>
      <c r="AF18" s="596"/>
      <c r="AG18" s="596"/>
      <c r="AH18" s="596"/>
      <c r="AI18" s="596"/>
      <c r="AJ18" s="559"/>
      <c r="AK18" s="559"/>
      <c r="AL18" s="559"/>
      <c r="AM18" s="559"/>
      <c r="AN18" s="559"/>
      <c r="AO18" s="559"/>
      <c r="AP18" s="559"/>
      <c r="AQ18" s="559"/>
      <c r="AR18" s="559"/>
      <c r="AS18" s="559"/>
      <c r="AT18" s="559"/>
      <c r="AU18" s="559"/>
      <c r="AV18" s="559"/>
      <c r="AW18" s="559"/>
      <c r="AX18" s="559"/>
      <c r="AY18" s="559"/>
      <c r="AZ18" s="559"/>
      <c r="BA18" s="132"/>
      <c r="BO18" s="110"/>
      <c r="BP18" s="104"/>
      <c r="BQ18" s="104"/>
    </row>
    <row r="19" spans="2:69" s="122" customFormat="1" ht="11.25" customHeight="1">
      <c r="B19" s="125"/>
      <c r="C19" s="566"/>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127"/>
      <c r="AC19" s="127"/>
      <c r="AD19" s="598"/>
      <c r="AE19" s="598"/>
      <c r="AF19" s="598"/>
      <c r="AG19" s="598"/>
      <c r="AH19" s="598"/>
      <c r="AI19" s="598"/>
      <c r="AJ19" s="560"/>
      <c r="AK19" s="560"/>
      <c r="AL19" s="560"/>
      <c r="AM19" s="560"/>
      <c r="AN19" s="560"/>
      <c r="AO19" s="560"/>
      <c r="AP19" s="560"/>
      <c r="AQ19" s="560"/>
      <c r="AR19" s="560"/>
      <c r="AS19" s="560"/>
      <c r="AT19" s="560"/>
      <c r="AU19" s="560"/>
      <c r="AV19" s="560"/>
      <c r="AW19" s="560"/>
      <c r="AX19" s="560"/>
      <c r="AY19" s="560"/>
      <c r="AZ19" s="560"/>
      <c r="BA19" s="132"/>
      <c r="BO19" s="104"/>
      <c r="BP19" s="104"/>
      <c r="BQ19" s="104"/>
    </row>
    <row r="20" spans="2:69" s="122" customFormat="1" ht="11.25" customHeight="1">
      <c r="B20" s="125"/>
      <c r="C20" s="342"/>
      <c r="D20" s="342"/>
      <c r="E20" s="342"/>
      <c r="F20" s="342"/>
      <c r="G20" s="342"/>
      <c r="H20" s="342"/>
      <c r="I20" s="342"/>
      <c r="J20" s="342"/>
      <c r="K20" s="342"/>
      <c r="L20" s="342"/>
      <c r="M20" s="342"/>
      <c r="N20" s="342"/>
      <c r="O20" s="342"/>
      <c r="P20" s="342"/>
      <c r="Q20" s="342"/>
      <c r="R20" s="342"/>
      <c r="S20" s="342"/>
      <c r="T20" s="342"/>
      <c r="U20" s="342"/>
      <c r="V20" s="342"/>
      <c r="W20" s="342"/>
      <c r="X20" s="342"/>
      <c r="Y20" s="342"/>
      <c r="Z20" s="342"/>
      <c r="AA20" s="342"/>
      <c r="AB20" s="133"/>
      <c r="AC20" s="133"/>
      <c r="AD20" s="599" t="s">
        <v>2</v>
      </c>
      <c r="AE20" s="599"/>
      <c r="AF20" s="599"/>
      <c r="AG20" s="599"/>
      <c r="AH20" s="599"/>
      <c r="AI20" s="599"/>
      <c r="AJ20" s="611"/>
      <c r="AK20" s="611"/>
      <c r="AL20" s="611"/>
      <c r="AM20" s="611"/>
      <c r="AN20" s="611"/>
      <c r="AO20" s="611"/>
      <c r="AP20" s="611"/>
      <c r="AQ20" s="611"/>
      <c r="AR20" s="611"/>
      <c r="AS20" s="611"/>
      <c r="AT20" s="611"/>
      <c r="AU20" s="611"/>
      <c r="AV20" s="611"/>
      <c r="AW20" s="611"/>
      <c r="AX20" s="611"/>
      <c r="AY20" s="611"/>
      <c r="AZ20" s="611"/>
      <c r="BA20" s="132"/>
      <c r="BO20" s="110"/>
      <c r="BP20" s="104"/>
      <c r="BQ20" s="104"/>
    </row>
    <row r="21" spans="2:69" s="122" customFormat="1" ht="11.25" customHeight="1">
      <c r="B21" s="125"/>
      <c r="C21" s="342"/>
      <c r="D21" s="342"/>
      <c r="E21" s="342"/>
      <c r="F21" s="342"/>
      <c r="G21" s="342"/>
      <c r="H21" s="342"/>
      <c r="I21" s="342"/>
      <c r="J21" s="342"/>
      <c r="K21" s="342"/>
      <c r="L21" s="342"/>
      <c r="M21" s="342"/>
      <c r="N21" s="342"/>
      <c r="O21" s="342"/>
      <c r="P21" s="342"/>
      <c r="Q21" s="342"/>
      <c r="R21" s="342"/>
      <c r="S21" s="342"/>
      <c r="T21" s="342"/>
      <c r="U21" s="342"/>
      <c r="V21" s="342"/>
      <c r="W21" s="342"/>
      <c r="X21" s="342"/>
      <c r="Y21" s="342"/>
      <c r="Z21" s="342"/>
      <c r="AA21" s="342"/>
      <c r="AB21" s="133"/>
      <c r="AC21" s="133"/>
      <c r="AD21" s="598"/>
      <c r="AE21" s="598"/>
      <c r="AF21" s="598"/>
      <c r="AG21" s="598"/>
      <c r="AH21" s="598"/>
      <c r="AI21" s="598"/>
      <c r="AJ21" s="612"/>
      <c r="AK21" s="612"/>
      <c r="AL21" s="612"/>
      <c r="AM21" s="612"/>
      <c r="AN21" s="612"/>
      <c r="AO21" s="612"/>
      <c r="AP21" s="612"/>
      <c r="AQ21" s="612"/>
      <c r="AR21" s="612"/>
      <c r="AS21" s="612"/>
      <c r="AT21" s="612"/>
      <c r="AU21" s="612"/>
      <c r="AV21" s="612"/>
      <c r="AW21" s="612"/>
      <c r="AX21" s="612"/>
      <c r="AY21" s="612"/>
      <c r="AZ21" s="612"/>
      <c r="BA21" s="132"/>
      <c r="BO21" s="104"/>
      <c r="BP21" s="104"/>
      <c r="BQ21" s="104"/>
    </row>
    <row r="22" spans="2:69" s="122" customFormat="1" ht="11.25" customHeight="1">
      <c r="B22" s="125"/>
      <c r="C22" s="342"/>
      <c r="D22" s="342"/>
      <c r="E22" s="342"/>
      <c r="F22" s="342"/>
      <c r="G22" s="342"/>
      <c r="H22" s="342"/>
      <c r="I22" s="342"/>
      <c r="J22" s="342"/>
      <c r="K22" s="342"/>
      <c r="L22" s="342"/>
      <c r="M22" s="342"/>
      <c r="N22" s="342"/>
      <c r="O22" s="342"/>
      <c r="P22" s="342"/>
      <c r="Q22" s="342"/>
      <c r="R22" s="342"/>
      <c r="S22" s="342"/>
      <c r="T22" s="342"/>
      <c r="U22" s="342"/>
      <c r="V22" s="342"/>
      <c r="W22" s="342"/>
      <c r="X22" s="342"/>
      <c r="Y22" s="342"/>
      <c r="Z22" s="342"/>
      <c r="AA22" s="342"/>
      <c r="AD22" s="599" t="s">
        <v>3</v>
      </c>
      <c r="AE22" s="599"/>
      <c r="AF22" s="599"/>
      <c r="AG22" s="599"/>
      <c r="AH22" s="599"/>
      <c r="AI22" s="599"/>
      <c r="AJ22" s="559"/>
      <c r="AK22" s="559"/>
      <c r="AL22" s="559"/>
      <c r="AM22" s="559"/>
      <c r="AN22" s="559"/>
      <c r="AO22" s="559"/>
      <c r="AP22" s="559"/>
      <c r="AQ22" s="559"/>
      <c r="AR22" s="559"/>
      <c r="AS22" s="559"/>
      <c r="AT22" s="559"/>
      <c r="AU22" s="559"/>
      <c r="AV22" s="559"/>
      <c r="AW22" s="559"/>
      <c r="AX22" s="559"/>
      <c r="AY22" s="559"/>
      <c r="AZ22" s="559"/>
      <c r="BA22" s="132"/>
      <c r="BO22" s="110"/>
      <c r="BP22" s="104"/>
      <c r="BQ22" s="104"/>
    </row>
    <row r="23" spans="2:69" s="122" customFormat="1" ht="11.25" customHeight="1">
      <c r="B23" s="125"/>
      <c r="C23" s="342"/>
      <c r="D23" s="342"/>
      <c r="E23" s="342"/>
      <c r="F23" s="342"/>
      <c r="G23" s="342"/>
      <c r="H23" s="342"/>
      <c r="I23" s="342"/>
      <c r="J23" s="342"/>
      <c r="K23" s="342"/>
      <c r="L23" s="342"/>
      <c r="M23" s="342"/>
      <c r="N23" s="342"/>
      <c r="O23" s="342"/>
      <c r="P23" s="342"/>
      <c r="Q23" s="342"/>
      <c r="R23" s="342"/>
      <c r="S23" s="342"/>
      <c r="T23" s="342"/>
      <c r="U23" s="342"/>
      <c r="V23" s="342"/>
      <c r="W23" s="342"/>
      <c r="X23" s="342"/>
      <c r="Y23" s="342"/>
      <c r="Z23" s="342"/>
      <c r="AA23" s="342"/>
      <c r="AD23" s="598"/>
      <c r="AE23" s="598"/>
      <c r="AF23" s="598"/>
      <c r="AG23" s="598"/>
      <c r="AH23" s="598"/>
      <c r="AI23" s="598"/>
      <c r="AJ23" s="560"/>
      <c r="AK23" s="560"/>
      <c r="AL23" s="560"/>
      <c r="AM23" s="560"/>
      <c r="AN23" s="560"/>
      <c r="AO23" s="560"/>
      <c r="AP23" s="560"/>
      <c r="AQ23" s="560"/>
      <c r="AR23" s="560"/>
      <c r="AS23" s="560"/>
      <c r="AT23" s="560"/>
      <c r="AU23" s="560"/>
      <c r="AV23" s="560"/>
      <c r="AW23" s="560"/>
      <c r="AX23" s="560"/>
      <c r="AY23" s="560"/>
      <c r="AZ23" s="560"/>
      <c r="BA23" s="132"/>
      <c r="BO23" s="104"/>
      <c r="BP23" s="104"/>
      <c r="BQ23" s="104"/>
    </row>
    <row r="24" spans="2:69" s="122" customFormat="1" ht="11.25" customHeight="1">
      <c r="B24" s="125"/>
      <c r="C24" s="342"/>
      <c r="D24" s="342"/>
      <c r="E24" s="342"/>
      <c r="F24" s="342"/>
      <c r="G24" s="342"/>
      <c r="H24" s="342"/>
      <c r="I24" s="342"/>
      <c r="J24" s="342"/>
      <c r="K24" s="342"/>
      <c r="L24" s="342"/>
      <c r="M24" s="342"/>
      <c r="N24" s="342"/>
      <c r="O24" s="342"/>
      <c r="P24" s="342"/>
      <c r="Q24" s="342"/>
      <c r="R24" s="342"/>
      <c r="S24" s="342"/>
      <c r="T24" s="342"/>
      <c r="U24" s="342"/>
      <c r="V24" s="342"/>
      <c r="W24" s="342"/>
      <c r="X24" s="342"/>
      <c r="Y24" s="342"/>
      <c r="Z24" s="342"/>
      <c r="AA24" s="342"/>
      <c r="AD24" s="599" t="s">
        <v>6</v>
      </c>
      <c r="AE24" s="599"/>
      <c r="AF24" s="599"/>
      <c r="AG24" s="599"/>
      <c r="AH24" s="599"/>
      <c r="AI24" s="599"/>
      <c r="AJ24" s="617"/>
      <c r="AK24" s="617"/>
      <c r="AL24" s="617"/>
      <c r="AM24" s="617"/>
      <c r="AN24" s="617"/>
      <c r="AO24" s="617"/>
      <c r="AP24" s="617"/>
      <c r="AQ24" s="617"/>
      <c r="AR24" s="617"/>
      <c r="AS24" s="617"/>
      <c r="AT24" s="617"/>
      <c r="AU24" s="617"/>
      <c r="AV24" s="617"/>
      <c r="AW24" s="617"/>
      <c r="AX24" s="617"/>
      <c r="AY24" s="617"/>
      <c r="AZ24" s="617"/>
      <c r="BA24" s="132"/>
      <c r="BO24" s="110"/>
      <c r="BP24" s="104"/>
      <c r="BQ24" s="104"/>
    </row>
    <row r="25" spans="2:69" s="122" customFormat="1" ht="11.25" customHeight="1">
      <c r="B25" s="125"/>
      <c r="AD25" s="598"/>
      <c r="AE25" s="598"/>
      <c r="AF25" s="598"/>
      <c r="AG25" s="598"/>
      <c r="AH25" s="598"/>
      <c r="AI25" s="598"/>
      <c r="AJ25" s="618"/>
      <c r="AK25" s="618"/>
      <c r="AL25" s="618"/>
      <c r="AM25" s="618"/>
      <c r="AN25" s="618"/>
      <c r="AO25" s="618"/>
      <c r="AP25" s="618"/>
      <c r="AQ25" s="618"/>
      <c r="AR25" s="618"/>
      <c r="AS25" s="618"/>
      <c r="AT25" s="618"/>
      <c r="AU25" s="618"/>
      <c r="AV25" s="618"/>
      <c r="AW25" s="618"/>
      <c r="AX25" s="618"/>
      <c r="AY25" s="618"/>
      <c r="AZ25" s="618"/>
      <c r="BA25" s="132"/>
      <c r="BO25" s="104"/>
      <c r="BP25" s="104"/>
      <c r="BQ25" s="104"/>
    </row>
    <row r="26" spans="2:69" s="122" customFormat="1" ht="6.75" customHeight="1">
      <c r="B26" s="125"/>
      <c r="BA26" s="132"/>
      <c r="BO26" s="110"/>
      <c r="BP26" s="104"/>
      <c r="BQ26" s="104"/>
    </row>
    <row r="27" spans="2:69" s="122" customFormat="1" ht="11.25" customHeight="1">
      <c r="B27" s="125"/>
      <c r="C27" s="334" t="s">
        <v>589</v>
      </c>
      <c r="D27" s="334"/>
      <c r="E27" s="334"/>
      <c r="F27" s="334" t="s">
        <v>18</v>
      </c>
      <c r="G27" s="334"/>
      <c r="H27" s="334"/>
      <c r="I27" s="621"/>
      <c r="J27" s="621"/>
      <c r="K27" s="621"/>
      <c r="L27" s="334" t="s">
        <v>15</v>
      </c>
      <c r="M27" s="334"/>
      <c r="N27" s="621"/>
      <c r="O27" s="621"/>
      <c r="P27" s="621"/>
      <c r="Q27" s="334" t="s">
        <v>16</v>
      </c>
      <c r="R27" s="334"/>
      <c r="S27" s="621" t="s">
        <v>31</v>
      </c>
      <c r="T27" s="621"/>
      <c r="U27" s="621"/>
      <c r="V27" s="334" t="s">
        <v>17</v>
      </c>
      <c r="W27" s="334"/>
      <c r="X27" s="356" t="s">
        <v>590</v>
      </c>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593"/>
      <c r="BO27" s="104"/>
      <c r="BP27" s="104"/>
      <c r="BQ27" s="104"/>
    </row>
    <row r="28" spans="2:69" s="122" customFormat="1" ht="11.25" customHeight="1">
      <c r="B28" s="125"/>
      <c r="C28" s="334"/>
      <c r="D28" s="334"/>
      <c r="E28" s="334"/>
      <c r="F28" s="334"/>
      <c r="G28" s="334"/>
      <c r="H28" s="334"/>
      <c r="I28" s="621"/>
      <c r="J28" s="621"/>
      <c r="K28" s="621"/>
      <c r="L28" s="334"/>
      <c r="M28" s="334"/>
      <c r="N28" s="621"/>
      <c r="O28" s="621"/>
      <c r="P28" s="621"/>
      <c r="Q28" s="334"/>
      <c r="R28" s="334"/>
      <c r="S28" s="621"/>
      <c r="T28" s="621"/>
      <c r="U28" s="621"/>
      <c r="V28" s="334"/>
      <c r="W28" s="334"/>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593"/>
      <c r="BO28" s="110"/>
      <c r="BP28" s="104"/>
      <c r="BQ28" s="104"/>
    </row>
    <row r="29" spans="2:69" s="122" customFormat="1" ht="6" customHeight="1">
      <c r="B29" s="125"/>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8"/>
      <c r="BO29" s="104"/>
      <c r="BP29" s="104"/>
      <c r="BQ29" s="104"/>
    </row>
    <row r="30" spans="2:69" s="122" customFormat="1" ht="20.25" customHeight="1">
      <c r="B30" s="594" t="s">
        <v>570</v>
      </c>
      <c r="C30" s="595"/>
      <c r="D30" s="595"/>
      <c r="E30" s="595"/>
      <c r="F30" s="595"/>
      <c r="G30" s="595"/>
      <c r="H30" s="595"/>
      <c r="I30" s="595"/>
      <c r="J30" s="595"/>
      <c r="K30" s="595"/>
      <c r="L30" s="595"/>
      <c r="M30" s="595"/>
      <c r="N30" s="595"/>
      <c r="O30" s="595"/>
      <c r="P30" s="595"/>
      <c r="Q30" s="595"/>
      <c r="R30" s="595"/>
      <c r="S30" s="595"/>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127"/>
      <c r="AX30" s="127"/>
      <c r="AY30" s="127"/>
      <c r="AZ30" s="127"/>
      <c r="BA30" s="128"/>
      <c r="BO30" s="104"/>
      <c r="BP30" s="104"/>
      <c r="BQ30" s="104"/>
    </row>
    <row r="31" spans="2:69" s="122" customFormat="1" ht="20.100000000000001" customHeight="1">
      <c r="B31" s="125"/>
      <c r="C31" s="347" t="s">
        <v>593</v>
      </c>
      <c r="D31" s="347"/>
      <c r="E31" s="347"/>
      <c r="F31" s="347"/>
      <c r="G31" s="347"/>
      <c r="H31" s="347"/>
      <c r="I31" s="347"/>
      <c r="J31" s="347"/>
      <c r="K31" s="347"/>
      <c r="L31" s="347"/>
      <c r="M31" s="347"/>
      <c r="N31" s="347"/>
      <c r="O31" s="347"/>
      <c r="P31" s="347"/>
      <c r="Q31" s="347"/>
      <c r="R31" s="347"/>
      <c r="S31" s="347"/>
      <c r="T31" s="347"/>
      <c r="U31" s="347"/>
      <c r="V31" s="347"/>
      <c r="W31" s="619" t="str">
        <f>試験項目一覧!N185</f>
        <v/>
      </c>
      <c r="X31" s="619"/>
      <c r="Y31" s="619"/>
      <c r="Z31" s="619"/>
      <c r="AA31" s="619"/>
      <c r="AB31" s="619"/>
      <c r="AC31" s="619"/>
      <c r="AD31" s="619"/>
      <c r="AE31" s="619"/>
      <c r="AF31" s="619"/>
      <c r="AG31" s="619"/>
      <c r="AH31" s="619"/>
      <c r="AI31" s="619"/>
      <c r="AJ31" s="619"/>
      <c r="AK31" s="619"/>
      <c r="AL31" s="619"/>
      <c r="AM31" s="619"/>
      <c r="AN31" s="619"/>
      <c r="AO31" s="619"/>
      <c r="AP31" s="619"/>
      <c r="AQ31" s="619"/>
      <c r="AR31" s="619"/>
      <c r="AS31" s="619"/>
      <c r="AT31" s="619"/>
      <c r="AU31" s="619"/>
      <c r="AV31" s="619"/>
      <c r="AW31" s="619"/>
      <c r="AX31" s="619"/>
      <c r="AY31" s="619"/>
      <c r="AZ31" s="619"/>
      <c r="BA31" s="128"/>
      <c r="BD31" s="238"/>
      <c r="BE31" s="239"/>
      <c r="BF31" s="239"/>
      <c r="BG31" s="239"/>
      <c r="BH31" s="239"/>
      <c r="BI31" s="239"/>
      <c r="BJ31" s="239"/>
      <c r="BK31" s="239"/>
      <c r="BL31" s="239"/>
      <c r="BM31" s="239"/>
      <c r="BO31" s="110"/>
      <c r="BP31" s="104"/>
      <c r="BQ31" s="104"/>
    </row>
    <row r="32" spans="2:69" s="122" customFormat="1" ht="20.100000000000001" customHeight="1">
      <c r="B32" s="135"/>
      <c r="C32" s="347"/>
      <c r="D32" s="347"/>
      <c r="E32" s="347"/>
      <c r="F32" s="347"/>
      <c r="G32" s="347"/>
      <c r="H32" s="347"/>
      <c r="I32" s="347"/>
      <c r="J32" s="347"/>
      <c r="K32" s="347"/>
      <c r="L32" s="347"/>
      <c r="M32" s="347"/>
      <c r="N32" s="347"/>
      <c r="O32" s="347"/>
      <c r="P32" s="347"/>
      <c r="Q32" s="347"/>
      <c r="R32" s="347"/>
      <c r="S32" s="347"/>
      <c r="T32" s="347"/>
      <c r="U32" s="347"/>
      <c r="V32" s="347"/>
      <c r="W32" s="620"/>
      <c r="X32" s="620"/>
      <c r="Y32" s="620"/>
      <c r="Z32" s="620"/>
      <c r="AA32" s="620"/>
      <c r="AB32" s="620"/>
      <c r="AC32" s="620"/>
      <c r="AD32" s="620"/>
      <c r="AE32" s="620"/>
      <c r="AF32" s="620"/>
      <c r="AG32" s="620"/>
      <c r="AH32" s="620"/>
      <c r="AI32" s="620"/>
      <c r="AJ32" s="620"/>
      <c r="AK32" s="620"/>
      <c r="AL32" s="620"/>
      <c r="AM32" s="620"/>
      <c r="AN32" s="620"/>
      <c r="AO32" s="620"/>
      <c r="AP32" s="620"/>
      <c r="AQ32" s="620"/>
      <c r="AR32" s="620"/>
      <c r="AS32" s="620"/>
      <c r="AT32" s="620"/>
      <c r="AU32" s="620"/>
      <c r="AV32" s="620"/>
      <c r="AW32" s="620"/>
      <c r="AX32" s="620"/>
      <c r="AY32" s="620"/>
      <c r="AZ32" s="620"/>
      <c r="BA32" s="128"/>
      <c r="BD32" s="239"/>
      <c r="BE32" s="239"/>
      <c r="BF32" s="239"/>
      <c r="BG32" s="239"/>
      <c r="BH32" s="239"/>
      <c r="BI32" s="239"/>
      <c r="BJ32" s="239"/>
      <c r="BK32" s="239"/>
      <c r="BL32" s="239"/>
      <c r="BM32" s="239"/>
      <c r="BO32" s="104"/>
      <c r="BP32" s="104"/>
      <c r="BQ32" s="104"/>
    </row>
    <row r="33" spans="2:69" s="122" customFormat="1" ht="6.75" customHeight="1">
      <c r="B33" s="135"/>
      <c r="C33" s="134"/>
      <c r="D33" s="134"/>
      <c r="E33" s="134"/>
      <c r="F33" s="134"/>
      <c r="G33" s="134"/>
      <c r="H33" s="134"/>
      <c r="I33" s="134"/>
      <c r="J33" s="134"/>
      <c r="K33" s="134"/>
      <c r="L33" s="134"/>
      <c r="M33" s="131"/>
      <c r="N33" s="131"/>
      <c r="O33" s="131"/>
      <c r="P33" s="131"/>
      <c r="Q33" s="131"/>
      <c r="R33" s="131"/>
      <c r="S33" s="131"/>
      <c r="T33" s="131"/>
      <c r="U33" s="131"/>
      <c r="V33" s="131"/>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8"/>
      <c r="BD33" s="239"/>
      <c r="BE33" s="239"/>
      <c r="BF33" s="239"/>
      <c r="BG33" s="239"/>
      <c r="BH33" s="239"/>
      <c r="BI33" s="239"/>
      <c r="BJ33" s="239"/>
      <c r="BK33" s="239"/>
      <c r="BL33" s="239"/>
      <c r="BM33" s="239"/>
      <c r="BO33" s="110"/>
      <c r="BP33" s="104"/>
      <c r="BQ33" s="104"/>
    </row>
    <row r="34" spans="2:69" s="122" customFormat="1" ht="9.9" customHeight="1">
      <c r="B34" s="135"/>
      <c r="C34" s="347" t="s">
        <v>571</v>
      </c>
      <c r="D34" s="347"/>
      <c r="E34" s="347"/>
      <c r="F34" s="347"/>
      <c r="G34" s="347"/>
      <c r="H34" s="347"/>
      <c r="I34" s="347"/>
      <c r="J34" s="347"/>
      <c r="K34" s="347"/>
      <c r="L34" s="347"/>
      <c r="M34" s="347"/>
      <c r="N34" s="347"/>
      <c r="O34" s="347"/>
      <c r="P34" s="347"/>
      <c r="Q34" s="347"/>
      <c r="R34" s="347"/>
      <c r="S34" s="347"/>
      <c r="T34" s="347"/>
      <c r="U34" s="347"/>
      <c r="V34" s="347"/>
      <c r="W34" s="613"/>
      <c r="X34" s="613"/>
      <c r="Y34" s="613"/>
      <c r="Z34" s="613"/>
      <c r="AA34" s="613"/>
      <c r="AB34" s="613"/>
      <c r="AC34" s="613"/>
      <c r="AD34" s="613"/>
      <c r="AE34" s="613"/>
      <c r="AF34" s="613"/>
      <c r="AG34" s="613"/>
      <c r="AH34" s="613"/>
      <c r="AI34" s="557"/>
      <c r="AJ34" s="557"/>
      <c r="AK34" s="557"/>
      <c r="AL34" s="557"/>
      <c r="AM34" s="557"/>
      <c r="AN34" s="557"/>
      <c r="AO34" s="557"/>
      <c r="AP34" s="557"/>
      <c r="AQ34" s="557"/>
      <c r="AR34" s="557"/>
      <c r="AS34" s="557"/>
      <c r="AT34" s="557"/>
      <c r="AU34" s="557"/>
      <c r="AV34" s="557"/>
      <c r="AW34" s="557"/>
      <c r="AX34" s="557"/>
      <c r="AY34" s="557"/>
      <c r="AZ34" s="557"/>
      <c r="BA34" s="137"/>
      <c r="BB34" s="138"/>
      <c r="BC34" s="138"/>
      <c r="BD34" s="139"/>
      <c r="BE34" s="138"/>
      <c r="BF34" s="138"/>
      <c r="BG34" s="138"/>
      <c r="BH34" s="138"/>
      <c r="BI34" s="138"/>
      <c r="BJ34" s="138"/>
      <c r="BO34" s="104"/>
      <c r="BP34" s="104"/>
      <c r="BQ34" s="104"/>
    </row>
    <row r="35" spans="2:69" s="122" customFormat="1" ht="9.9" customHeight="1">
      <c r="B35" s="135"/>
      <c r="C35" s="347"/>
      <c r="D35" s="347"/>
      <c r="E35" s="347"/>
      <c r="F35" s="347"/>
      <c r="G35" s="347"/>
      <c r="H35" s="347"/>
      <c r="I35" s="347"/>
      <c r="J35" s="347"/>
      <c r="K35" s="347"/>
      <c r="L35" s="347"/>
      <c r="M35" s="347"/>
      <c r="N35" s="347"/>
      <c r="O35" s="347"/>
      <c r="P35" s="347"/>
      <c r="Q35" s="347"/>
      <c r="R35" s="347"/>
      <c r="S35" s="347"/>
      <c r="T35" s="347"/>
      <c r="U35" s="347"/>
      <c r="V35" s="347"/>
      <c r="W35" s="614"/>
      <c r="X35" s="614"/>
      <c r="Y35" s="614"/>
      <c r="Z35" s="614"/>
      <c r="AA35" s="614"/>
      <c r="AB35" s="614"/>
      <c r="AC35" s="614"/>
      <c r="AD35" s="614"/>
      <c r="AE35" s="614"/>
      <c r="AF35" s="614"/>
      <c r="AG35" s="614"/>
      <c r="AH35" s="614"/>
      <c r="AI35" s="558"/>
      <c r="AJ35" s="558"/>
      <c r="AK35" s="558"/>
      <c r="AL35" s="558"/>
      <c r="AM35" s="558"/>
      <c r="AN35" s="558"/>
      <c r="AO35" s="558"/>
      <c r="AP35" s="558"/>
      <c r="AQ35" s="558"/>
      <c r="AR35" s="558"/>
      <c r="AS35" s="558"/>
      <c r="AT35" s="558"/>
      <c r="AU35" s="558"/>
      <c r="AV35" s="558"/>
      <c r="AW35" s="558"/>
      <c r="AX35" s="558"/>
      <c r="AY35" s="558"/>
      <c r="AZ35" s="558"/>
      <c r="BA35" s="140"/>
      <c r="BB35" s="138"/>
      <c r="BC35" s="138"/>
      <c r="BD35" s="139"/>
      <c r="BE35" s="138"/>
      <c r="BF35" s="138"/>
      <c r="BG35" s="138"/>
      <c r="BH35" s="138"/>
      <c r="BI35" s="138"/>
      <c r="BJ35" s="138"/>
      <c r="BO35" s="110"/>
      <c r="BP35" s="104"/>
      <c r="BQ35" s="104"/>
    </row>
    <row r="36" spans="2:69" s="122" customFormat="1" ht="6.75" customHeight="1">
      <c r="B36" s="135"/>
      <c r="C36" s="134"/>
      <c r="D36" s="134"/>
      <c r="E36" s="134"/>
      <c r="F36" s="134"/>
      <c r="G36" s="134"/>
      <c r="H36" s="134"/>
      <c r="I36" s="134"/>
      <c r="J36" s="134"/>
      <c r="K36" s="134"/>
      <c r="L36" s="134"/>
      <c r="M36" s="131"/>
      <c r="N36" s="131"/>
      <c r="O36" s="131"/>
      <c r="P36" s="131"/>
      <c r="Q36" s="131"/>
      <c r="R36" s="131"/>
      <c r="S36" s="131"/>
      <c r="T36" s="131"/>
      <c r="U36" s="131"/>
      <c r="V36" s="131"/>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27"/>
      <c r="AS36" s="127"/>
      <c r="AT36" s="127"/>
      <c r="AU36" s="127"/>
      <c r="AV36" s="127"/>
      <c r="AW36" s="127"/>
      <c r="AX36" s="127"/>
      <c r="AY36" s="127"/>
      <c r="AZ36" s="127"/>
      <c r="BA36" s="128"/>
      <c r="BD36" s="139"/>
      <c r="BO36" s="104"/>
      <c r="BP36" s="104"/>
      <c r="BQ36" s="104"/>
    </row>
    <row r="37" spans="2:69" s="122" customFormat="1" ht="9.9" customHeight="1">
      <c r="B37" s="135"/>
      <c r="C37" s="347" t="s">
        <v>572</v>
      </c>
      <c r="D37" s="347"/>
      <c r="E37" s="347"/>
      <c r="F37" s="347"/>
      <c r="G37" s="347"/>
      <c r="H37" s="347"/>
      <c r="I37" s="347"/>
      <c r="J37" s="347"/>
      <c r="K37" s="347"/>
      <c r="L37" s="347"/>
      <c r="M37" s="347"/>
      <c r="N37" s="347"/>
      <c r="O37" s="347"/>
      <c r="P37" s="347"/>
      <c r="Q37" s="347"/>
      <c r="R37" s="347"/>
      <c r="S37" s="347"/>
      <c r="T37" s="347"/>
      <c r="U37" s="347"/>
      <c r="V37" s="347"/>
      <c r="W37" s="613"/>
      <c r="X37" s="613"/>
      <c r="Y37" s="613"/>
      <c r="Z37" s="613"/>
      <c r="AA37" s="613"/>
      <c r="AB37" s="613"/>
      <c r="AC37" s="613"/>
      <c r="AD37" s="613"/>
      <c r="AE37" s="613"/>
      <c r="AF37" s="613"/>
      <c r="AG37" s="613"/>
      <c r="AH37" s="613"/>
      <c r="AI37" s="613"/>
      <c r="AJ37" s="613"/>
      <c r="AK37" s="613"/>
      <c r="AL37" s="613"/>
      <c r="AM37" s="613"/>
      <c r="AN37" s="613"/>
      <c r="AO37" s="613"/>
      <c r="AP37" s="613"/>
      <c r="AQ37" s="613"/>
      <c r="AR37" s="613"/>
      <c r="AS37" s="613"/>
      <c r="AT37" s="613"/>
      <c r="AU37" s="613"/>
      <c r="AV37" s="613"/>
      <c r="AW37" s="613"/>
      <c r="AX37" s="613"/>
      <c r="AY37" s="613"/>
      <c r="AZ37" s="613"/>
      <c r="BA37" s="128"/>
      <c r="BD37" s="139"/>
      <c r="BO37" s="110"/>
      <c r="BP37" s="104"/>
      <c r="BQ37" s="104"/>
    </row>
    <row r="38" spans="2:69" s="122" customFormat="1" ht="9.9" customHeight="1">
      <c r="B38" s="135"/>
      <c r="C38" s="347"/>
      <c r="D38" s="347"/>
      <c r="E38" s="347"/>
      <c r="F38" s="347"/>
      <c r="G38" s="347"/>
      <c r="H38" s="347"/>
      <c r="I38" s="347"/>
      <c r="J38" s="347"/>
      <c r="K38" s="347"/>
      <c r="L38" s="347"/>
      <c r="M38" s="347"/>
      <c r="N38" s="347"/>
      <c r="O38" s="347"/>
      <c r="P38" s="347"/>
      <c r="Q38" s="347"/>
      <c r="R38" s="347"/>
      <c r="S38" s="347"/>
      <c r="T38" s="347"/>
      <c r="U38" s="347"/>
      <c r="V38" s="347"/>
      <c r="W38" s="614"/>
      <c r="X38" s="614"/>
      <c r="Y38" s="614"/>
      <c r="Z38" s="614"/>
      <c r="AA38" s="614"/>
      <c r="AB38" s="614"/>
      <c r="AC38" s="614"/>
      <c r="AD38" s="614"/>
      <c r="AE38" s="614"/>
      <c r="AF38" s="614"/>
      <c r="AG38" s="614"/>
      <c r="AH38" s="614"/>
      <c r="AI38" s="614"/>
      <c r="AJ38" s="614"/>
      <c r="AK38" s="614"/>
      <c r="AL38" s="614"/>
      <c r="AM38" s="614"/>
      <c r="AN38" s="614"/>
      <c r="AO38" s="614"/>
      <c r="AP38" s="614"/>
      <c r="AQ38" s="614"/>
      <c r="AR38" s="614"/>
      <c r="AS38" s="614"/>
      <c r="AT38" s="614"/>
      <c r="AU38" s="614"/>
      <c r="AV38" s="614"/>
      <c r="AW38" s="614"/>
      <c r="AX38" s="614"/>
      <c r="AY38" s="614"/>
      <c r="AZ38" s="614"/>
      <c r="BA38" s="128"/>
      <c r="BD38" s="139"/>
      <c r="BO38" s="104"/>
      <c r="BP38" s="104"/>
      <c r="BQ38" s="104"/>
    </row>
    <row r="39" spans="2:69" s="122" customFormat="1" ht="5.25" customHeight="1">
      <c r="B39" s="135"/>
      <c r="C39" s="134"/>
      <c r="D39" s="134"/>
      <c r="E39" s="134"/>
      <c r="F39" s="134"/>
      <c r="G39" s="134"/>
      <c r="H39" s="134"/>
      <c r="I39" s="134"/>
      <c r="J39" s="134"/>
      <c r="K39" s="134"/>
      <c r="L39" s="134"/>
      <c r="M39" s="131"/>
      <c r="N39" s="131"/>
      <c r="O39" s="131"/>
      <c r="P39" s="131"/>
      <c r="Q39" s="131"/>
      <c r="R39" s="131"/>
      <c r="S39" s="131"/>
      <c r="T39" s="131"/>
      <c r="U39" s="131"/>
      <c r="V39" s="131"/>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8"/>
      <c r="BO39" s="110"/>
      <c r="BP39" s="104"/>
      <c r="BQ39" s="104"/>
    </row>
    <row r="40" spans="2:69" s="122" customFormat="1" ht="9.9" customHeight="1">
      <c r="B40" s="135"/>
      <c r="C40" s="347" t="s">
        <v>573</v>
      </c>
      <c r="D40" s="347"/>
      <c r="E40" s="347"/>
      <c r="F40" s="347"/>
      <c r="G40" s="347"/>
      <c r="H40" s="347"/>
      <c r="I40" s="347"/>
      <c r="J40" s="347"/>
      <c r="K40" s="347"/>
      <c r="L40" s="347"/>
      <c r="M40" s="347"/>
      <c r="N40" s="347"/>
      <c r="O40" s="347"/>
      <c r="P40" s="347"/>
      <c r="Q40" s="347"/>
      <c r="R40" s="347"/>
      <c r="S40" s="347"/>
      <c r="T40" s="347"/>
      <c r="U40" s="347"/>
      <c r="V40" s="347"/>
      <c r="W40" s="613"/>
      <c r="X40" s="613"/>
      <c r="Y40" s="613"/>
      <c r="Z40" s="613"/>
      <c r="AA40" s="613"/>
      <c r="AB40" s="613"/>
      <c r="AC40" s="613"/>
      <c r="AD40" s="613"/>
      <c r="AE40" s="613"/>
      <c r="AF40" s="613"/>
      <c r="AG40" s="613"/>
      <c r="AH40" s="613"/>
      <c r="AI40" s="613"/>
      <c r="AJ40" s="613"/>
      <c r="AK40" s="613"/>
      <c r="AL40" s="613"/>
      <c r="AM40" s="613"/>
      <c r="AN40" s="613"/>
      <c r="AO40" s="613"/>
      <c r="AP40" s="613"/>
      <c r="AQ40" s="613"/>
      <c r="AR40" s="613"/>
      <c r="AS40" s="613"/>
      <c r="AT40" s="613"/>
      <c r="AU40" s="613"/>
      <c r="AV40" s="613"/>
      <c r="AW40" s="613"/>
      <c r="AX40" s="613"/>
      <c r="AY40" s="613"/>
      <c r="AZ40" s="613"/>
      <c r="BA40" s="141"/>
      <c r="BO40" s="104"/>
      <c r="BP40" s="104"/>
      <c r="BQ40" s="104"/>
    </row>
    <row r="41" spans="2:69" s="122" customFormat="1" ht="9.9" customHeight="1">
      <c r="B41" s="135"/>
      <c r="C41" s="347"/>
      <c r="D41" s="347"/>
      <c r="E41" s="347"/>
      <c r="F41" s="347"/>
      <c r="G41" s="347"/>
      <c r="H41" s="347"/>
      <c r="I41" s="347"/>
      <c r="J41" s="347"/>
      <c r="K41" s="347"/>
      <c r="L41" s="347"/>
      <c r="M41" s="347"/>
      <c r="N41" s="347"/>
      <c r="O41" s="347"/>
      <c r="P41" s="347"/>
      <c r="Q41" s="347"/>
      <c r="R41" s="347"/>
      <c r="S41" s="347"/>
      <c r="T41" s="347"/>
      <c r="U41" s="347"/>
      <c r="V41" s="347"/>
      <c r="W41" s="614"/>
      <c r="X41" s="614"/>
      <c r="Y41" s="614"/>
      <c r="Z41" s="614"/>
      <c r="AA41" s="614"/>
      <c r="AB41" s="614"/>
      <c r="AC41" s="614"/>
      <c r="AD41" s="614"/>
      <c r="AE41" s="614"/>
      <c r="AF41" s="614"/>
      <c r="AG41" s="614"/>
      <c r="AH41" s="614"/>
      <c r="AI41" s="614"/>
      <c r="AJ41" s="614"/>
      <c r="AK41" s="614"/>
      <c r="AL41" s="614"/>
      <c r="AM41" s="614"/>
      <c r="AN41" s="614"/>
      <c r="AO41" s="614"/>
      <c r="AP41" s="614"/>
      <c r="AQ41" s="614"/>
      <c r="AR41" s="614"/>
      <c r="AS41" s="614"/>
      <c r="AT41" s="614"/>
      <c r="AU41" s="614"/>
      <c r="AV41" s="614"/>
      <c r="AW41" s="614"/>
      <c r="AX41" s="614"/>
      <c r="AY41" s="614"/>
      <c r="AZ41" s="614"/>
      <c r="BA41" s="141"/>
      <c r="BO41" s="110"/>
      <c r="BP41" s="104"/>
      <c r="BQ41" s="104"/>
    </row>
    <row r="42" spans="2:69" s="122" customFormat="1" ht="5.25" customHeight="1">
      <c r="B42" s="135"/>
      <c r="C42" s="134"/>
      <c r="D42" s="134"/>
      <c r="E42" s="134"/>
      <c r="F42" s="134"/>
      <c r="G42" s="134"/>
      <c r="H42" s="134"/>
      <c r="I42" s="134"/>
      <c r="J42" s="134"/>
      <c r="K42" s="134"/>
      <c r="L42" s="134"/>
      <c r="M42" s="134"/>
      <c r="N42" s="134"/>
      <c r="O42" s="134"/>
      <c r="P42" s="134"/>
      <c r="Q42" s="134"/>
      <c r="R42" s="134"/>
      <c r="S42" s="134"/>
      <c r="T42" s="134"/>
      <c r="U42" s="134"/>
      <c r="V42" s="134"/>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1"/>
      <c r="BO42" s="110"/>
      <c r="BP42" s="104"/>
      <c r="BQ42" s="104"/>
    </row>
    <row r="43" spans="2:69" s="122" customFormat="1" ht="9.9" customHeight="1">
      <c r="B43" s="135"/>
      <c r="C43" s="347" t="s">
        <v>574</v>
      </c>
      <c r="D43" s="347"/>
      <c r="E43" s="347"/>
      <c r="F43" s="347"/>
      <c r="G43" s="347"/>
      <c r="H43" s="347"/>
      <c r="I43" s="347"/>
      <c r="J43" s="347"/>
      <c r="K43" s="347"/>
      <c r="L43" s="347"/>
      <c r="M43" s="347"/>
      <c r="N43" s="347"/>
      <c r="O43" s="347"/>
      <c r="P43" s="347"/>
      <c r="Q43" s="347"/>
      <c r="R43" s="347"/>
      <c r="S43" s="347"/>
      <c r="T43" s="347"/>
      <c r="U43" s="347"/>
      <c r="V43" s="347"/>
      <c r="W43" s="613"/>
      <c r="X43" s="613"/>
      <c r="Y43" s="613"/>
      <c r="Z43" s="613"/>
      <c r="AA43" s="613"/>
      <c r="AB43" s="613"/>
      <c r="AC43" s="613"/>
      <c r="AD43" s="613"/>
      <c r="AE43" s="613"/>
      <c r="AF43" s="613"/>
      <c r="AG43" s="613"/>
      <c r="AH43" s="613"/>
      <c r="AI43" s="613"/>
      <c r="AJ43" s="613"/>
      <c r="AK43" s="613"/>
      <c r="AL43" s="613"/>
      <c r="AM43" s="613"/>
      <c r="AN43" s="613"/>
      <c r="AO43" s="613"/>
      <c r="AP43" s="613"/>
      <c r="AQ43" s="613"/>
      <c r="AR43" s="613"/>
      <c r="AS43" s="613"/>
      <c r="AT43" s="613"/>
      <c r="AU43" s="613"/>
      <c r="AV43" s="613"/>
      <c r="AW43" s="613"/>
      <c r="AX43" s="613"/>
      <c r="AY43" s="613"/>
      <c r="AZ43" s="613"/>
      <c r="BA43" s="143"/>
      <c r="BO43" s="104"/>
      <c r="BP43" s="104"/>
      <c r="BQ43" s="104"/>
    </row>
    <row r="44" spans="2:69" s="122" customFormat="1" ht="9.9" customHeight="1">
      <c r="B44" s="135"/>
      <c r="C44" s="347"/>
      <c r="D44" s="347"/>
      <c r="E44" s="347"/>
      <c r="F44" s="347"/>
      <c r="G44" s="347"/>
      <c r="H44" s="347"/>
      <c r="I44" s="347"/>
      <c r="J44" s="347"/>
      <c r="K44" s="347"/>
      <c r="L44" s="347"/>
      <c r="M44" s="347"/>
      <c r="N44" s="347"/>
      <c r="O44" s="347"/>
      <c r="P44" s="347"/>
      <c r="Q44" s="347"/>
      <c r="R44" s="347"/>
      <c r="S44" s="347"/>
      <c r="T44" s="347"/>
      <c r="U44" s="347"/>
      <c r="V44" s="347"/>
      <c r="W44" s="614"/>
      <c r="X44" s="614"/>
      <c r="Y44" s="614"/>
      <c r="Z44" s="614"/>
      <c r="AA44" s="614"/>
      <c r="AB44" s="614"/>
      <c r="AC44" s="614"/>
      <c r="AD44" s="614"/>
      <c r="AE44" s="614"/>
      <c r="AF44" s="614"/>
      <c r="AG44" s="614"/>
      <c r="AH44" s="614"/>
      <c r="AI44" s="614"/>
      <c r="AJ44" s="614"/>
      <c r="AK44" s="614"/>
      <c r="AL44" s="614"/>
      <c r="AM44" s="614"/>
      <c r="AN44" s="614"/>
      <c r="AO44" s="614"/>
      <c r="AP44" s="614"/>
      <c r="AQ44" s="614"/>
      <c r="AR44" s="614"/>
      <c r="AS44" s="614"/>
      <c r="AT44" s="614"/>
      <c r="AU44" s="614"/>
      <c r="AV44" s="614"/>
      <c r="AW44" s="614"/>
      <c r="AX44" s="614"/>
      <c r="AY44" s="614"/>
      <c r="AZ44" s="614"/>
      <c r="BA44" s="143"/>
      <c r="BO44" s="110"/>
      <c r="BP44" s="104"/>
      <c r="BQ44" s="104"/>
    </row>
    <row r="45" spans="2:69" s="122" customFormat="1" ht="4.5" customHeight="1">
      <c r="B45" s="135"/>
      <c r="C45" s="134"/>
      <c r="D45" s="134"/>
      <c r="E45" s="134"/>
      <c r="F45" s="134"/>
      <c r="G45" s="134"/>
      <c r="H45" s="134"/>
      <c r="I45" s="134"/>
      <c r="J45" s="134"/>
      <c r="K45" s="134"/>
      <c r="L45" s="134"/>
      <c r="M45" s="134"/>
      <c r="N45" s="134"/>
      <c r="O45" s="134"/>
      <c r="P45" s="134"/>
      <c r="Q45" s="134"/>
      <c r="R45" s="134"/>
      <c r="S45" s="134"/>
      <c r="T45" s="134"/>
      <c r="U45" s="134"/>
      <c r="V45" s="134"/>
      <c r="W45" s="136"/>
      <c r="X45" s="136"/>
      <c r="Y45" s="136"/>
      <c r="Z45" s="136"/>
      <c r="AA45" s="138"/>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6"/>
      <c r="AY45" s="136"/>
      <c r="AZ45" s="136"/>
      <c r="BA45" s="141"/>
      <c r="BO45" s="110"/>
      <c r="BP45" s="104"/>
      <c r="BQ45" s="104"/>
    </row>
    <row r="46" spans="2:69" s="122" customFormat="1" ht="9.9" customHeight="1">
      <c r="B46" s="135"/>
      <c r="C46" s="347" t="s">
        <v>575</v>
      </c>
      <c r="D46" s="347"/>
      <c r="E46" s="347"/>
      <c r="F46" s="347"/>
      <c r="G46" s="347"/>
      <c r="H46" s="347"/>
      <c r="I46" s="347"/>
      <c r="J46" s="347"/>
      <c r="K46" s="347"/>
      <c r="L46" s="347"/>
      <c r="M46" s="347"/>
      <c r="N46" s="347"/>
      <c r="O46" s="347"/>
      <c r="P46" s="347"/>
      <c r="Q46" s="347"/>
      <c r="R46" s="347"/>
      <c r="S46" s="347"/>
      <c r="T46" s="347"/>
      <c r="U46" s="347"/>
      <c r="V46" s="347"/>
      <c r="W46" s="613"/>
      <c r="X46" s="613"/>
      <c r="Y46" s="613"/>
      <c r="Z46" s="613"/>
      <c r="AA46" s="613"/>
      <c r="AB46" s="613"/>
      <c r="AC46" s="613"/>
      <c r="AD46" s="613"/>
      <c r="AE46" s="613"/>
      <c r="AF46" s="613"/>
      <c r="AG46" s="613"/>
      <c r="AH46" s="613"/>
      <c r="AI46" s="613"/>
      <c r="AJ46" s="613"/>
      <c r="AK46" s="613"/>
      <c r="AL46" s="613"/>
      <c r="AM46" s="613"/>
      <c r="AN46" s="613"/>
      <c r="AO46" s="613"/>
      <c r="AP46" s="613"/>
      <c r="AQ46" s="613"/>
      <c r="AR46" s="613"/>
      <c r="AS46" s="613"/>
      <c r="AT46" s="613"/>
      <c r="AU46" s="613"/>
      <c r="AV46" s="613"/>
      <c r="AW46" s="613"/>
      <c r="AX46" s="613"/>
      <c r="AY46" s="613"/>
      <c r="AZ46" s="613"/>
      <c r="BA46" s="143"/>
      <c r="BO46" s="104"/>
      <c r="BP46" s="104"/>
      <c r="BQ46" s="104"/>
    </row>
    <row r="47" spans="2:69" s="122" customFormat="1" ht="9.9" customHeight="1">
      <c r="B47" s="135"/>
      <c r="C47" s="347"/>
      <c r="D47" s="347"/>
      <c r="E47" s="347"/>
      <c r="F47" s="347"/>
      <c r="G47" s="347"/>
      <c r="H47" s="347"/>
      <c r="I47" s="347"/>
      <c r="J47" s="347"/>
      <c r="K47" s="347"/>
      <c r="L47" s="347"/>
      <c r="M47" s="347"/>
      <c r="N47" s="347"/>
      <c r="O47" s="347"/>
      <c r="P47" s="347"/>
      <c r="Q47" s="347"/>
      <c r="R47" s="347"/>
      <c r="S47" s="347"/>
      <c r="T47" s="347"/>
      <c r="U47" s="347"/>
      <c r="V47" s="347"/>
      <c r="W47" s="614"/>
      <c r="X47" s="614"/>
      <c r="Y47" s="614"/>
      <c r="Z47" s="614"/>
      <c r="AA47" s="614"/>
      <c r="AB47" s="614"/>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4"/>
      <c r="AY47" s="614"/>
      <c r="AZ47" s="614"/>
      <c r="BA47" s="143"/>
      <c r="BO47" s="110"/>
      <c r="BP47" s="104"/>
      <c r="BQ47" s="104"/>
    </row>
    <row r="48" spans="2:69" s="122" customFormat="1" ht="3.75" customHeight="1">
      <c r="B48" s="135"/>
      <c r="C48" s="134"/>
      <c r="D48" s="134"/>
      <c r="E48" s="134"/>
      <c r="F48" s="134"/>
      <c r="G48" s="134"/>
      <c r="H48" s="134"/>
      <c r="I48" s="134"/>
      <c r="J48" s="134"/>
      <c r="K48" s="134"/>
      <c r="L48" s="134"/>
      <c r="M48" s="134"/>
      <c r="N48" s="134"/>
      <c r="O48" s="134"/>
      <c r="P48" s="134"/>
      <c r="Q48" s="134"/>
      <c r="R48" s="134"/>
      <c r="S48" s="134"/>
      <c r="T48" s="134"/>
      <c r="U48" s="134"/>
      <c r="V48" s="134"/>
      <c r="W48" s="136"/>
      <c r="X48" s="136"/>
      <c r="Y48" s="136"/>
      <c r="Z48" s="136"/>
      <c r="AA48" s="138"/>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43"/>
      <c r="BO48" s="110"/>
      <c r="BP48" s="104"/>
      <c r="BQ48" s="104"/>
    </row>
    <row r="49" spans="1:69" s="122" customFormat="1" ht="9.9" customHeight="1">
      <c r="B49" s="594" t="s">
        <v>576</v>
      </c>
      <c r="C49" s="595"/>
      <c r="D49" s="595"/>
      <c r="E49" s="595"/>
      <c r="F49" s="595"/>
      <c r="G49" s="595"/>
      <c r="H49" s="595"/>
      <c r="I49" s="595"/>
      <c r="J49" s="595"/>
      <c r="K49" s="595"/>
      <c r="L49" s="595"/>
      <c r="M49" s="595"/>
      <c r="N49" s="595"/>
      <c r="O49" s="595"/>
      <c r="P49" s="595"/>
      <c r="Q49" s="595"/>
      <c r="R49" s="595"/>
      <c r="S49" s="595"/>
      <c r="T49" s="595"/>
      <c r="U49" s="595"/>
      <c r="V49" s="595"/>
      <c r="W49" s="613"/>
      <c r="X49" s="613"/>
      <c r="Y49" s="613"/>
      <c r="Z49" s="613"/>
      <c r="AA49" s="613"/>
      <c r="AB49" s="613"/>
      <c r="AC49" s="613"/>
      <c r="AD49" s="613"/>
      <c r="AE49" s="613"/>
      <c r="AF49" s="613"/>
      <c r="AG49" s="613"/>
      <c r="AH49" s="613"/>
      <c r="AI49" s="613"/>
      <c r="AJ49" s="613"/>
      <c r="AK49" s="613"/>
      <c r="AL49" s="613"/>
      <c r="AM49" s="613"/>
      <c r="AN49" s="613"/>
      <c r="AO49" s="613"/>
      <c r="AP49" s="613"/>
      <c r="AQ49" s="613"/>
      <c r="AR49" s="613"/>
      <c r="AS49" s="613"/>
      <c r="AT49" s="613"/>
      <c r="AU49" s="613"/>
      <c r="AV49" s="613"/>
      <c r="AW49" s="613"/>
      <c r="AX49" s="613"/>
      <c r="AY49" s="613"/>
      <c r="AZ49" s="613"/>
      <c r="BA49" s="143"/>
      <c r="BO49" s="104"/>
      <c r="BP49" s="104"/>
      <c r="BQ49" s="104"/>
    </row>
    <row r="50" spans="1:69" s="122" customFormat="1" ht="9.9" customHeight="1">
      <c r="B50" s="594"/>
      <c r="C50" s="595"/>
      <c r="D50" s="595"/>
      <c r="E50" s="595"/>
      <c r="F50" s="595"/>
      <c r="G50" s="595"/>
      <c r="H50" s="595"/>
      <c r="I50" s="595"/>
      <c r="J50" s="595"/>
      <c r="K50" s="595"/>
      <c r="L50" s="595"/>
      <c r="M50" s="595"/>
      <c r="N50" s="595"/>
      <c r="O50" s="595"/>
      <c r="P50" s="595"/>
      <c r="Q50" s="595"/>
      <c r="R50" s="595"/>
      <c r="S50" s="595"/>
      <c r="T50" s="595"/>
      <c r="U50" s="595"/>
      <c r="V50" s="595"/>
      <c r="W50" s="614"/>
      <c r="X50" s="614"/>
      <c r="Y50" s="614"/>
      <c r="Z50" s="614"/>
      <c r="AA50" s="614"/>
      <c r="AB50" s="614"/>
      <c r="AC50" s="614"/>
      <c r="AD50" s="614"/>
      <c r="AE50" s="614"/>
      <c r="AF50" s="614"/>
      <c r="AG50" s="614"/>
      <c r="AH50" s="614"/>
      <c r="AI50" s="614"/>
      <c r="AJ50" s="614"/>
      <c r="AK50" s="614"/>
      <c r="AL50" s="614"/>
      <c r="AM50" s="614"/>
      <c r="AN50" s="614"/>
      <c r="AO50" s="614"/>
      <c r="AP50" s="614"/>
      <c r="AQ50" s="614"/>
      <c r="AR50" s="614"/>
      <c r="AS50" s="614"/>
      <c r="AT50" s="614"/>
      <c r="AU50" s="614"/>
      <c r="AV50" s="614"/>
      <c r="AW50" s="614"/>
      <c r="AX50" s="614"/>
      <c r="AY50" s="614"/>
      <c r="AZ50" s="614"/>
      <c r="BA50" s="143"/>
      <c r="BO50" s="110"/>
      <c r="BP50" s="104"/>
      <c r="BQ50" s="104"/>
    </row>
    <row r="51" spans="1:69" s="122" customFormat="1" ht="6" customHeight="1" thickBot="1">
      <c r="B51" s="145"/>
      <c r="C51" s="146"/>
      <c r="D51" s="146"/>
      <c r="E51" s="146"/>
      <c r="F51" s="146"/>
      <c r="G51" s="146"/>
      <c r="H51" s="146"/>
      <c r="I51" s="146"/>
      <c r="J51" s="146"/>
      <c r="K51" s="146"/>
      <c r="L51" s="146"/>
      <c r="M51" s="146"/>
      <c r="N51" s="146"/>
      <c r="O51" s="146"/>
      <c r="P51" s="146"/>
      <c r="Q51" s="146"/>
      <c r="R51" s="146"/>
      <c r="S51" s="146"/>
      <c r="T51" s="146"/>
      <c r="U51" s="146"/>
      <c r="V51" s="146"/>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8"/>
      <c r="BO51" s="104"/>
      <c r="BP51" s="104"/>
      <c r="BQ51" s="104"/>
    </row>
    <row r="52" spans="1:69" ht="11.25" customHeight="1">
      <c r="B52" s="149"/>
      <c r="C52" s="149"/>
      <c r="D52" s="149"/>
      <c r="E52" s="149"/>
      <c r="F52" s="149"/>
      <c r="G52" s="149"/>
      <c r="H52" s="149"/>
      <c r="I52" s="149"/>
      <c r="J52" s="149"/>
      <c r="K52" s="149"/>
      <c r="L52" s="149"/>
      <c r="M52" s="149"/>
      <c r="N52" s="149"/>
      <c r="O52" s="149"/>
      <c r="P52" s="149"/>
      <c r="Q52" s="149"/>
      <c r="R52" s="149"/>
      <c r="S52" s="149"/>
      <c r="T52" s="150"/>
      <c r="U52" s="150"/>
      <c r="V52" s="151"/>
      <c r="W52" s="151"/>
      <c r="X52" s="151"/>
      <c r="Y52" s="151"/>
      <c r="Z52" s="151"/>
      <c r="AA52" s="151"/>
      <c r="AB52" s="150"/>
      <c r="AC52" s="150"/>
      <c r="AD52" s="151"/>
      <c r="AE52" s="151"/>
      <c r="AF52" s="151"/>
      <c r="AG52" s="151"/>
      <c r="AH52" s="151"/>
      <c r="AI52" s="151"/>
      <c r="AJ52" s="151"/>
      <c r="BO52" s="110"/>
      <c r="BP52" s="104"/>
      <c r="BQ52" s="104"/>
    </row>
    <row r="53" spans="1:69" ht="11.25" customHeight="1">
      <c r="B53" s="360" t="s">
        <v>511</v>
      </c>
      <c r="C53" s="360"/>
      <c r="D53" s="360"/>
      <c r="E53" s="360"/>
      <c r="F53" s="360"/>
      <c r="G53" s="360"/>
      <c r="H53" s="360"/>
      <c r="I53" s="360"/>
      <c r="J53" s="361"/>
      <c r="K53" s="362" t="s">
        <v>508</v>
      </c>
      <c r="L53" s="362"/>
      <c r="M53" s="363" t="s">
        <v>506</v>
      </c>
      <c r="N53" s="363"/>
      <c r="O53" s="363"/>
      <c r="P53" s="363"/>
      <c r="Q53" s="363"/>
      <c r="R53" s="363"/>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c r="BO53" s="110"/>
      <c r="BP53" s="104"/>
      <c r="BQ53" s="104"/>
    </row>
    <row r="54" spans="1:69" ht="11.25" customHeight="1">
      <c r="B54" s="360"/>
      <c r="C54" s="360"/>
      <c r="D54" s="360"/>
      <c r="E54" s="360"/>
      <c r="F54" s="360"/>
      <c r="G54" s="360"/>
      <c r="H54" s="360"/>
      <c r="I54" s="360"/>
      <c r="J54" s="361"/>
      <c r="K54" s="362"/>
      <c r="L54" s="362"/>
      <c r="M54" s="363"/>
      <c r="N54" s="363"/>
      <c r="O54" s="363"/>
      <c r="P54" s="363"/>
      <c r="Q54" s="363"/>
      <c r="R54" s="363"/>
      <c r="S54" s="554"/>
      <c r="T54" s="554"/>
      <c r="U54" s="554"/>
      <c r="V54" s="554"/>
      <c r="W54" s="554"/>
      <c r="X54" s="554"/>
      <c r="Y54" s="554"/>
      <c r="Z54" s="554"/>
      <c r="AA54" s="554"/>
      <c r="AB54" s="554"/>
      <c r="AC54" s="554"/>
      <c r="AD54" s="554"/>
      <c r="AE54" s="554"/>
      <c r="AF54" s="554"/>
      <c r="AG54" s="554"/>
      <c r="AH54" s="554"/>
      <c r="AI54" s="554"/>
      <c r="AJ54" s="554"/>
      <c r="AK54" s="554"/>
      <c r="AL54" s="554"/>
      <c r="AM54" s="554"/>
      <c r="AN54" s="554"/>
      <c r="AO54" s="554"/>
      <c r="AP54" s="554"/>
      <c r="BO54" s="110"/>
      <c r="BP54" s="104"/>
      <c r="BQ54" s="104"/>
    </row>
    <row r="55" spans="1:69" ht="11.25" customHeight="1">
      <c r="B55" s="149"/>
      <c r="C55" s="149"/>
      <c r="D55" s="149"/>
      <c r="E55" s="149"/>
      <c r="F55" s="149"/>
      <c r="G55" s="149"/>
      <c r="H55" s="149"/>
      <c r="I55" s="149"/>
      <c r="J55" s="149"/>
      <c r="K55" s="362" t="s">
        <v>509</v>
      </c>
      <c r="L55" s="362"/>
      <c r="M55" s="363" t="s">
        <v>507</v>
      </c>
      <c r="N55" s="363"/>
      <c r="O55" s="363"/>
      <c r="P55" s="363"/>
      <c r="Q55" s="363"/>
      <c r="R55" s="363"/>
      <c r="S55" s="554"/>
      <c r="T55" s="554"/>
      <c r="U55" s="554"/>
      <c r="V55" s="554"/>
      <c r="W55" s="554"/>
      <c r="X55" s="554"/>
      <c r="Y55" s="554"/>
      <c r="Z55" s="554"/>
      <c r="AA55" s="554"/>
      <c r="AB55" s="554"/>
      <c r="AC55" s="554"/>
      <c r="AD55" s="554"/>
      <c r="AE55" s="554"/>
      <c r="AF55" s="554"/>
      <c r="AG55" s="554"/>
      <c r="AH55" s="554"/>
      <c r="AI55" s="554"/>
      <c r="AJ55" s="554"/>
      <c r="AK55" s="554"/>
      <c r="AL55" s="554"/>
      <c r="AM55" s="554"/>
      <c r="AN55" s="554"/>
      <c r="AO55" s="554"/>
      <c r="AP55" s="554"/>
      <c r="BO55" s="110"/>
      <c r="BP55" s="104"/>
      <c r="BQ55" s="104"/>
    </row>
    <row r="56" spans="1:69" ht="11.25" customHeight="1">
      <c r="B56" s="149"/>
      <c r="C56" s="149"/>
      <c r="D56" s="149"/>
      <c r="E56" s="149"/>
      <c r="F56" s="149"/>
      <c r="G56" s="149"/>
      <c r="H56" s="149"/>
      <c r="I56" s="149"/>
      <c r="J56" s="149"/>
      <c r="K56" s="362"/>
      <c r="L56" s="362"/>
      <c r="M56" s="363"/>
      <c r="N56" s="363"/>
      <c r="O56" s="363"/>
      <c r="P56" s="363"/>
      <c r="Q56" s="363"/>
      <c r="R56" s="363"/>
      <c r="S56" s="554"/>
      <c r="T56" s="554"/>
      <c r="U56" s="554"/>
      <c r="V56" s="554"/>
      <c r="W56" s="554"/>
      <c r="X56" s="554"/>
      <c r="Y56" s="554"/>
      <c r="Z56" s="554"/>
      <c r="AA56" s="554"/>
      <c r="AB56" s="554"/>
      <c r="AC56" s="554"/>
      <c r="AD56" s="554"/>
      <c r="AE56" s="554"/>
      <c r="AF56" s="554"/>
      <c r="AG56" s="554"/>
      <c r="AH56" s="554"/>
      <c r="AI56" s="554"/>
      <c r="AJ56" s="554"/>
      <c r="AK56" s="554"/>
      <c r="AL56" s="554"/>
      <c r="AM56" s="554"/>
      <c r="AN56" s="554"/>
      <c r="AO56" s="554"/>
      <c r="AP56" s="554"/>
      <c r="BO56" s="110"/>
      <c r="BP56" s="104"/>
      <c r="BQ56" s="104"/>
    </row>
    <row r="57" spans="1:69" ht="11.25" customHeight="1">
      <c r="B57" s="149"/>
      <c r="C57" s="149"/>
      <c r="D57" s="149"/>
      <c r="E57" s="149"/>
      <c r="F57" s="149"/>
      <c r="G57" s="149"/>
      <c r="H57" s="149"/>
      <c r="I57" s="149"/>
      <c r="J57" s="149"/>
      <c r="K57" s="362" t="s">
        <v>510</v>
      </c>
      <c r="L57" s="362"/>
      <c r="M57" s="363" t="s">
        <v>516</v>
      </c>
      <c r="N57" s="363"/>
      <c r="O57" s="363"/>
      <c r="P57" s="363"/>
      <c r="Q57" s="363"/>
      <c r="R57" s="363"/>
      <c r="S57" s="554"/>
      <c r="T57" s="554"/>
      <c r="U57" s="554"/>
      <c r="V57" s="554"/>
      <c r="W57" s="554"/>
      <c r="X57" s="554"/>
      <c r="Y57" s="554"/>
      <c r="Z57" s="554"/>
      <c r="AA57" s="554"/>
      <c r="AB57" s="554"/>
      <c r="AC57" s="554"/>
      <c r="AD57" s="554"/>
      <c r="AE57" s="554"/>
      <c r="AF57" s="554"/>
      <c r="AG57" s="554"/>
      <c r="AH57" s="554"/>
      <c r="AI57" s="554"/>
      <c r="AJ57" s="554"/>
      <c r="AK57" s="554"/>
      <c r="AL57" s="554"/>
      <c r="AM57" s="554"/>
      <c r="AN57" s="554"/>
      <c r="AO57" s="554"/>
      <c r="AP57" s="554"/>
      <c r="BO57" s="110"/>
      <c r="BP57" s="104"/>
      <c r="BQ57" s="104"/>
    </row>
    <row r="58" spans="1:69" ht="11.25" customHeight="1">
      <c r="B58" s="149"/>
      <c r="C58" s="149"/>
      <c r="D58" s="149"/>
      <c r="E58" s="149"/>
      <c r="F58" s="149"/>
      <c r="G58" s="149"/>
      <c r="H58" s="149"/>
      <c r="I58" s="149"/>
      <c r="J58" s="149"/>
      <c r="K58" s="362"/>
      <c r="L58" s="362"/>
      <c r="M58" s="363"/>
      <c r="N58" s="363"/>
      <c r="O58" s="363"/>
      <c r="P58" s="363"/>
      <c r="Q58" s="363"/>
      <c r="R58" s="363"/>
      <c r="S58" s="554"/>
      <c r="T58" s="554"/>
      <c r="U58" s="554"/>
      <c r="V58" s="554"/>
      <c r="W58" s="554"/>
      <c r="X58" s="554"/>
      <c r="Y58" s="554"/>
      <c r="Z58" s="554"/>
      <c r="AA58" s="554"/>
      <c r="AB58" s="554"/>
      <c r="AC58" s="554"/>
      <c r="AD58" s="554"/>
      <c r="AE58" s="554"/>
      <c r="AF58" s="554"/>
      <c r="AG58" s="554"/>
      <c r="AH58" s="554"/>
      <c r="AI58" s="554"/>
      <c r="AJ58" s="554"/>
      <c r="AK58" s="554"/>
      <c r="AL58" s="554"/>
      <c r="AM58" s="554"/>
      <c r="AN58" s="554"/>
      <c r="AO58" s="554"/>
      <c r="AP58" s="554"/>
      <c r="BO58" s="110"/>
      <c r="BP58" s="104"/>
      <c r="BQ58" s="104"/>
    </row>
    <row r="59" spans="1:69" ht="11.25" customHeight="1">
      <c r="B59" s="149"/>
      <c r="C59" s="149"/>
      <c r="D59" s="149"/>
      <c r="E59" s="149"/>
      <c r="F59" s="149"/>
      <c r="G59" s="149"/>
      <c r="H59" s="149"/>
      <c r="I59" s="149"/>
      <c r="J59" s="149"/>
      <c r="K59" s="362" t="s">
        <v>512</v>
      </c>
      <c r="L59" s="362"/>
      <c r="M59" s="363" t="s">
        <v>505</v>
      </c>
      <c r="N59" s="363"/>
      <c r="O59" s="363"/>
      <c r="P59" s="363"/>
      <c r="Q59" s="363"/>
      <c r="R59" s="363"/>
      <c r="S59" s="554"/>
      <c r="T59" s="554"/>
      <c r="U59" s="554"/>
      <c r="V59" s="554"/>
      <c r="W59" s="554"/>
      <c r="X59" s="554"/>
      <c r="Y59" s="554"/>
      <c r="Z59" s="554"/>
      <c r="AA59" s="554"/>
      <c r="AB59" s="554"/>
      <c r="AC59" s="554"/>
      <c r="AD59" s="554"/>
      <c r="AE59" s="554"/>
      <c r="AF59" s="554"/>
      <c r="AG59" s="554"/>
      <c r="AH59" s="554"/>
      <c r="AI59" s="554"/>
      <c r="AJ59" s="554"/>
      <c r="AK59" s="554"/>
      <c r="AL59" s="554"/>
      <c r="AM59" s="554"/>
      <c r="AN59" s="554"/>
      <c r="AO59" s="554"/>
      <c r="AP59" s="554"/>
      <c r="BO59" s="110"/>
      <c r="BP59" s="104"/>
      <c r="BQ59" s="104"/>
    </row>
    <row r="60" spans="1:69" ht="11.25" customHeight="1">
      <c r="B60" s="149"/>
      <c r="C60" s="149"/>
      <c r="D60" s="149"/>
      <c r="E60" s="149"/>
      <c r="F60" s="149"/>
      <c r="G60" s="149"/>
      <c r="H60" s="149"/>
      <c r="I60" s="149"/>
      <c r="J60" s="149"/>
      <c r="K60" s="362"/>
      <c r="L60" s="362"/>
      <c r="M60" s="363"/>
      <c r="N60" s="363"/>
      <c r="O60" s="363"/>
      <c r="P60" s="363"/>
      <c r="Q60" s="363"/>
      <c r="R60" s="363"/>
      <c r="S60" s="554"/>
      <c r="T60" s="554"/>
      <c r="U60" s="554"/>
      <c r="V60" s="554"/>
      <c r="W60" s="554"/>
      <c r="X60" s="554"/>
      <c r="Y60" s="554"/>
      <c r="Z60" s="554"/>
      <c r="AA60" s="554"/>
      <c r="AB60" s="554"/>
      <c r="AC60" s="554"/>
      <c r="AD60" s="554"/>
      <c r="AE60" s="554"/>
      <c r="AF60" s="554"/>
      <c r="AG60" s="554"/>
      <c r="AH60" s="554"/>
      <c r="AI60" s="554"/>
      <c r="AJ60" s="554"/>
      <c r="AK60" s="554"/>
      <c r="AL60" s="554"/>
      <c r="AM60" s="554"/>
      <c r="AN60" s="554"/>
      <c r="AO60" s="554"/>
      <c r="AP60" s="554"/>
      <c r="BO60" s="110"/>
      <c r="BP60" s="104"/>
      <c r="BQ60" s="104"/>
    </row>
    <row r="61" spans="1:69" ht="11.25" customHeight="1">
      <c r="C61" s="149"/>
      <c r="D61" s="149"/>
      <c r="E61" s="149"/>
      <c r="F61" s="149"/>
      <c r="G61" s="149"/>
      <c r="H61" s="149"/>
      <c r="I61" s="149"/>
      <c r="J61" s="149"/>
      <c r="K61" s="149"/>
      <c r="L61" s="149"/>
      <c r="M61" s="149"/>
      <c r="N61" s="149"/>
      <c r="O61" s="149"/>
      <c r="P61" s="149"/>
      <c r="Q61" s="149"/>
      <c r="R61" s="149"/>
      <c r="S61" s="149"/>
      <c r="T61" s="149"/>
      <c r="BO61" s="110"/>
      <c r="BP61" s="104"/>
      <c r="BQ61" s="104"/>
    </row>
    <row r="62" spans="1:69" ht="11.25" customHeight="1">
      <c r="A62" s="153"/>
      <c r="B62" s="153"/>
      <c r="C62" s="153"/>
      <c r="D62" s="153"/>
      <c r="E62" s="153"/>
      <c r="F62" s="153"/>
      <c r="G62" s="153"/>
      <c r="H62" s="156"/>
      <c r="I62" s="156"/>
      <c r="J62" s="156"/>
      <c r="K62" s="156"/>
      <c r="L62" s="156"/>
      <c r="M62" s="156"/>
      <c r="N62" s="156"/>
      <c r="O62" s="156"/>
      <c r="P62" s="156"/>
      <c r="Q62" s="156"/>
      <c r="R62" s="156"/>
      <c r="S62" s="156"/>
      <c r="T62" s="156"/>
      <c r="U62" s="156"/>
      <c r="V62" s="156"/>
      <c r="W62" s="156"/>
      <c r="X62" s="588" t="s">
        <v>577</v>
      </c>
      <c r="Y62" s="588"/>
      <c r="Z62" s="588"/>
      <c r="AA62" s="588"/>
      <c r="AB62" s="588"/>
      <c r="AC62" s="588"/>
      <c r="AD62" s="588"/>
      <c r="AE62" s="588"/>
      <c r="AF62" s="588"/>
      <c r="AG62" s="588"/>
      <c r="AH62" s="588"/>
      <c r="AI62" s="588"/>
      <c r="AJ62" s="588"/>
      <c r="AK62" s="588"/>
      <c r="AL62" s="588"/>
      <c r="AM62" s="588"/>
      <c r="AN62" s="588"/>
      <c r="AO62" s="588"/>
      <c r="AP62" s="588"/>
      <c r="AQ62" s="240"/>
      <c r="AR62" s="240"/>
      <c r="AS62" s="240"/>
      <c r="AT62" s="615">
        <v>1</v>
      </c>
      <c r="AU62" s="615"/>
      <c r="AV62" s="615"/>
      <c r="AW62" s="615"/>
      <c r="AX62" s="588" t="s">
        <v>578</v>
      </c>
      <c r="AY62" s="588"/>
      <c r="AZ62" s="588"/>
      <c r="BA62" s="588"/>
      <c r="BB62" s="241"/>
      <c r="BO62" s="110"/>
      <c r="BP62" s="104"/>
      <c r="BQ62" s="104"/>
    </row>
    <row r="63" spans="1:69" ht="11.25" customHeight="1">
      <c r="A63" s="153"/>
      <c r="B63" s="242"/>
      <c r="C63" s="242"/>
      <c r="D63" s="242"/>
      <c r="E63" s="242"/>
      <c r="F63" s="242"/>
      <c r="G63" s="242"/>
      <c r="H63" s="243"/>
      <c r="I63" s="243"/>
      <c r="J63" s="243"/>
      <c r="K63" s="243"/>
      <c r="L63" s="243"/>
      <c r="M63" s="243"/>
      <c r="N63" s="243"/>
      <c r="O63" s="243"/>
      <c r="P63" s="243"/>
      <c r="Q63" s="243"/>
      <c r="R63" s="243"/>
      <c r="S63" s="243"/>
      <c r="T63" s="243"/>
      <c r="U63" s="156"/>
      <c r="V63" s="156"/>
      <c r="W63" s="156"/>
      <c r="X63" s="589"/>
      <c r="Y63" s="589"/>
      <c r="Z63" s="589"/>
      <c r="AA63" s="589"/>
      <c r="AB63" s="589"/>
      <c r="AC63" s="589"/>
      <c r="AD63" s="589"/>
      <c r="AE63" s="589"/>
      <c r="AF63" s="589"/>
      <c r="AG63" s="589"/>
      <c r="AH63" s="589"/>
      <c r="AI63" s="589"/>
      <c r="AJ63" s="589"/>
      <c r="AK63" s="589"/>
      <c r="AL63" s="589"/>
      <c r="AM63" s="589"/>
      <c r="AN63" s="589"/>
      <c r="AO63" s="589"/>
      <c r="AP63" s="589"/>
      <c r="AQ63" s="244"/>
      <c r="AR63" s="244"/>
      <c r="AS63" s="244"/>
      <c r="AT63" s="616"/>
      <c r="AU63" s="616"/>
      <c r="AV63" s="616"/>
      <c r="AW63" s="616"/>
      <c r="AX63" s="589"/>
      <c r="AY63" s="589"/>
      <c r="AZ63" s="589"/>
      <c r="BA63" s="589"/>
      <c r="BB63" s="241"/>
      <c r="BO63" s="110"/>
      <c r="BP63" s="104"/>
      <c r="BQ63" s="104"/>
    </row>
    <row r="64" spans="1:69" s="110" customFormat="1" ht="11.25" customHeight="1">
      <c r="B64" s="245"/>
      <c r="C64" s="245"/>
      <c r="D64" s="245"/>
      <c r="E64" s="245"/>
      <c r="F64" s="245"/>
      <c r="G64" s="245"/>
      <c r="H64" s="245"/>
      <c r="I64" s="245"/>
      <c r="J64" s="245"/>
      <c r="K64" s="245"/>
      <c r="L64" s="245"/>
      <c r="M64" s="245"/>
      <c r="N64" s="245"/>
      <c r="O64" s="245"/>
      <c r="P64" s="253"/>
      <c r="Q64" s="253"/>
      <c r="R64" s="253"/>
      <c r="S64" s="253"/>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45"/>
      <c r="AR64" s="245"/>
      <c r="AS64" s="245"/>
      <c r="AT64" s="245"/>
      <c r="AU64" s="245"/>
      <c r="AV64" s="245"/>
      <c r="AW64" s="245"/>
      <c r="AX64" s="245"/>
      <c r="AY64" s="245"/>
      <c r="AZ64" s="245"/>
      <c r="BA64" s="245"/>
      <c r="BE64" s="161"/>
      <c r="BP64" s="104"/>
      <c r="BQ64" s="104"/>
    </row>
    <row r="65" spans="1:132" ht="11.25" customHeight="1">
      <c r="A65" s="153"/>
      <c r="B65" s="154"/>
      <c r="C65" s="154"/>
      <c r="D65" s="154"/>
      <c r="E65" s="154"/>
      <c r="F65" s="154"/>
      <c r="G65" s="154"/>
      <c r="H65" s="155"/>
      <c r="I65" s="155"/>
      <c r="J65" s="155"/>
      <c r="K65" s="155"/>
      <c r="L65" s="155"/>
      <c r="M65" s="155"/>
      <c r="N65" s="155"/>
      <c r="O65" s="155"/>
      <c r="Q65" s="156"/>
      <c r="R65" s="156"/>
      <c r="S65" s="156"/>
      <c r="T65" s="365" t="s">
        <v>217</v>
      </c>
      <c r="U65" s="365"/>
      <c r="V65" s="365"/>
      <c r="W65" s="365"/>
      <c r="X65" s="365"/>
      <c r="Y65" s="365"/>
      <c r="Z65" s="365"/>
      <c r="AA65" s="365"/>
      <c r="AB65" s="365"/>
      <c r="AC65" s="365"/>
      <c r="AD65" s="365"/>
      <c r="AE65" s="365"/>
      <c r="AF65" s="365"/>
      <c r="AG65" s="365"/>
      <c r="AH65" s="365"/>
      <c r="AI65" s="365"/>
      <c r="AJ65" s="365"/>
      <c r="AK65" s="365"/>
      <c r="AL65" s="365"/>
      <c r="AM65" s="365"/>
      <c r="AN65" s="365"/>
      <c r="AO65" s="155"/>
      <c r="AP65" s="155"/>
      <c r="AQ65" s="155"/>
      <c r="AR65" s="155"/>
      <c r="AS65" s="155"/>
      <c r="AT65" s="155"/>
      <c r="AU65" s="155"/>
      <c r="AV65" s="246"/>
      <c r="AW65" s="246"/>
      <c r="AX65" s="246"/>
      <c r="AY65" s="246"/>
      <c r="AZ65" s="246"/>
      <c r="BA65" s="247"/>
      <c r="BB65" s="158"/>
      <c r="BO65" s="110"/>
      <c r="BP65" s="104"/>
      <c r="BQ65" s="104"/>
    </row>
    <row r="66" spans="1:132" ht="11.25" customHeight="1">
      <c r="A66" s="153"/>
      <c r="D66" s="553">
        <v>0</v>
      </c>
      <c r="E66" s="553"/>
      <c r="F66" s="553"/>
      <c r="G66" s="553"/>
      <c r="H66" s="553"/>
      <c r="I66" s="553"/>
      <c r="J66" s="641" t="str">
        <f>IF(D66&lt;&gt;0,"()内の金額は減免前の金額です","")</f>
        <v/>
      </c>
      <c r="K66" s="641"/>
      <c r="L66" s="641"/>
      <c r="M66" s="641"/>
      <c r="N66" s="641"/>
      <c r="O66" s="641"/>
      <c r="P66" s="641"/>
      <c r="Q66" s="641"/>
      <c r="R66" s="641"/>
      <c r="S66" s="641"/>
      <c r="T66" s="366"/>
      <c r="U66" s="366"/>
      <c r="V66" s="366"/>
      <c r="W66" s="366"/>
      <c r="X66" s="366"/>
      <c r="Y66" s="366"/>
      <c r="Z66" s="366"/>
      <c r="AA66" s="366"/>
      <c r="AB66" s="366"/>
      <c r="AC66" s="366"/>
      <c r="AD66" s="366"/>
      <c r="AE66" s="366"/>
      <c r="AF66" s="366"/>
      <c r="AG66" s="366"/>
      <c r="AH66" s="366"/>
      <c r="AI66" s="366"/>
      <c r="AJ66" s="366"/>
      <c r="AK66" s="366"/>
      <c r="AL66" s="366"/>
      <c r="AM66" s="366"/>
      <c r="AN66" s="366"/>
      <c r="AO66" s="160"/>
      <c r="AP66" s="160"/>
      <c r="AQ66" s="160"/>
      <c r="AR66" s="160"/>
      <c r="AS66" s="160"/>
      <c r="AT66" s="160"/>
      <c r="AU66" s="160"/>
      <c r="AV66" s="157"/>
      <c r="AW66" s="157"/>
      <c r="AX66" s="157"/>
      <c r="AY66" s="157"/>
      <c r="AZ66" s="157"/>
      <c r="BA66" s="158"/>
      <c r="BB66" s="158"/>
      <c r="BO66" s="110"/>
      <c r="BP66" s="104"/>
      <c r="BQ66" s="104"/>
    </row>
    <row r="67" spans="1:132" ht="11.1" customHeight="1">
      <c r="A67" s="439"/>
      <c r="B67" s="248"/>
      <c r="D67" s="421" t="s">
        <v>579</v>
      </c>
      <c r="E67" s="421"/>
      <c r="F67" s="421"/>
      <c r="G67" s="421"/>
      <c r="H67" s="421"/>
      <c r="I67" s="421"/>
      <c r="J67" s="421"/>
      <c r="K67" s="421"/>
      <c r="L67" s="421" t="s">
        <v>581</v>
      </c>
      <c r="M67" s="421"/>
      <c r="N67" s="421"/>
      <c r="O67" s="421"/>
      <c r="P67" s="421"/>
      <c r="Q67" s="421"/>
      <c r="R67" s="421"/>
      <c r="S67" s="421"/>
      <c r="T67" s="421" t="s">
        <v>582</v>
      </c>
      <c r="U67" s="421"/>
      <c r="V67" s="421"/>
      <c r="W67" s="421"/>
      <c r="X67" s="421"/>
      <c r="Y67" s="421"/>
      <c r="Z67" s="421"/>
      <c r="AA67" s="421"/>
      <c r="AB67" s="421" t="s">
        <v>583</v>
      </c>
      <c r="AC67" s="421"/>
      <c r="AD67" s="421"/>
      <c r="AE67" s="421"/>
      <c r="AF67" s="421"/>
      <c r="AG67" s="421"/>
      <c r="AH67" s="421"/>
      <c r="AI67" s="421"/>
      <c r="AJ67" s="421" t="s">
        <v>584</v>
      </c>
      <c r="AK67" s="421"/>
      <c r="AL67" s="421"/>
      <c r="AM67" s="421"/>
      <c r="AN67" s="421"/>
      <c r="AO67" s="421"/>
      <c r="AP67" s="421"/>
      <c r="AQ67" s="421"/>
      <c r="AR67" s="421" t="s">
        <v>580</v>
      </c>
      <c r="AS67" s="421"/>
      <c r="AT67" s="421"/>
      <c r="AU67" s="421"/>
      <c r="AV67" s="421"/>
      <c r="AW67" s="421"/>
      <c r="AX67" s="421"/>
      <c r="AY67" s="421"/>
      <c r="AZ67" s="245"/>
      <c r="BA67" s="245"/>
      <c r="BB67" s="245"/>
      <c r="BP67" s="104"/>
      <c r="BQ67" s="104"/>
    </row>
    <row r="68" spans="1:132" ht="11.1" customHeight="1">
      <c r="A68" s="439"/>
      <c r="B68" s="248"/>
      <c r="D68" s="421"/>
      <c r="E68" s="421"/>
      <c r="F68" s="421"/>
      <c r="G68" s="421"/>
      <c r="H68" s="421"/>
      <c r="I68" s="421"/>
      <c r="J68" s="421"/>
      <c r="K68" s="421"/>
      <c r="L68" s="421"/>
      <c r="M68" s="421"/>
      <c r="N68" s="421"/>
      <c r="O68" s="421"/>
      <c r="P68" s="421"/>
      <c r="Q68" s="421"/>
      <c r="R68" s="421"/>
      <c r="S68" s="421"/>
      <c r="T68" s="421"/>
      <c r="U68" s="421"/>
      <c r="V68" s="421"/>
      <c r="W68" s="421"/>
      <c r="X68" s="421"/>
      <c r="Y68" s="421"/>
      <c r="Z68" s="421"/>
      <c r="AA68" s="421"/>
      <c r="AB68" s="421"/>
      <c r="AC68" s="421"/>
      <c r="AD68" s="421"/>
      <c r="AE68" s="421"/>
      <c r="AF68" s="421"/>
      <c r="AG68" s="421"/>
      <c r="AH68" s="421"/>
      <c r="AI68" s="421"/>
      <c r="AJ68" s="421"/>
      <c r="AK68" s="421"/>
      <c r="AL68" s="421"/>
      <c r="AM68" s="421"/>
      <c r="AN68" s="421"/>
      <c r="AO68" s="421"/>
      <c r="AP68" s="421"/>
      <c r="AQ68" s="421"/>
      <c r="AR68" s="421"/>
      <c r="AS68" s="421"/>
      <c r="AT68" s="421"/>
      <c r="AU68" s="421"/>
      <c r="AV68" s="421"/>
      <c r="AW68" s="421"/>
      <c r="AX68" s="421"/>
      <c r="AY68" s="421"/>
      <c r="AZ68" s="245"/>
      <c r="BA68" s="245"/>
      <c r="BB68" s="245"/>
      <c r="BE68" s="161"/>
      <c r="BP68" s="104"/>
      <c r="BQ68" s="104"/>
      <c r="CJ68" s="167"/>
      <c r="CK68" s="167"/>
      <c r="CL68" s="167"/>
      <c r="CM68" s="167"/>
      <c r="CN68" s="167"/>
      <c r="CO68" s="167"/>
      <c r="CP68" s="167"/>
      <c r="CQ68" s="167"/>
      <c r="CR68" s="167"/>
      <c r="CS68" s="167"/>
      <c r="CT68" s="167"/>
      <c r="CU68" s="167"/>
      <c r="CV68" s="167"/>
      <c r="CW68" s="167"/>
      <c r="CX68" s="167"/>
      <c r="CY68" s="167"/>
      <c r="CZ68" s="167"/>
      <c r="DA68" s="167"/>
      <c r="DB68" s="167"/>
      <c r="DC68" s="167"/>
      <c r="DD68" s="167"/>
      <c r="DE68" s="167"/>
      <c r="DF68" s="167"/>
      <c r="DG68" s="167"/>
      <c r="DH68" s="167"/>
      <c r="DI68" s="167"/>
      <c r="DJ68" s="167"/>
      <c r="DK68" s="167"/>
      <c r="DL68" s="167"/>
      <c r="DM68" s="167"/>
      <c r="DN68" s="167"/>
      <c r="DO68" s="167"/>
      <c r="DP68" s="167"/>
      <c r="DQ68" s="167"/>
      <c r="DR68" s="167"/>
      <c r="DS68" s="167"/>
      <c r="DT68" s="167"/>
      <c r="DU68" s="167"/>
      <c r="DV68" s="167"/>
      <c r="DW68" s="167"/>
      <c r="DX68" s="167"/>
      <c r="DY68" s="167"/>
      <c r="DZ68" s="167"/>
      <c r="EA68" s="167"/>
      <c r="EB68" s="167"/>
    </row>
    <row r="69" spans="1:132" ht="11.1" customHeight="1">
      <c r="A69" s="439"/>
      <c r="B69" s="248"/>
      <c r="D69" s="581" t="s">
        <v>585</v>
      </c>
      <c r="E69" s="582"/>
      <c r="F69" s="582"/>
      <c r="G69" s="582"/>
      <c r="H69" s="582"/>
      <c r="I69" s="582"/>
      <c r="J69" s="582"/>
      <c r="K69" s="583"/>
      <c r="L69" s="581" t="s">
        <v>586</v>
      </c>
      <c r="M69" s="582"/>
      <c r="N69" s="582"/>
      <c r="O69" s="582"/>
      <c r="P69" s="582"/>
      <c r="Q69" s="582"/>
      <c r="R69" s="582"/>
      <c r="S69" s="583"/>
      <c r="T69" s="406">
        <f>IF($AT62="","",IF($D$66=0,660,IF($D$66=0.5,330,IF($D$66=1,0,0))))</f>
        <v>660</v>
      </c>
      <c r="U69" s="407"/>
      <c r="V69" s="407"/>
      <c r="W69" s="407"/>
      <c r="X69" s="407"/>
      <c r="Y69" s="407"/>
      <c r="Z69" s="407"/>
      <c r="AA69" s="408"/>
      <c r="AB69" s="581">
        <f>AT62</f>
        <v>1</v>
      </c>
      <c r="AC69" s="582"/>
      <c r="AD69" s="582"/>
      <c r="AE69" s="582"/>
      <c r="AF69" s="582"/>
      <c r="AG69" s="582"/>
      <c r="AH69" s="582"/>
      <c r="AI69" s="583"/>
      <c r="AJ69" s="406">
        <f>IFERROR(T69*AB69,"")</f>
        <v>660</v>
      </c>
      <c r="AK69" s="407"/>
      <c r="AL69" s="407"/>
      <c r="AM69" s="407"/>
      <c r="AN69" s="407"/>
      <c r="AO69" s="407"/>
      <c r="AP69" s="407"/>
      <c r="AQ69" s="408"/>
      <c r="AR69" s="632"/>
      <c r="AS69" s="633"/>
      <c r="AT69" s="633"/>
      <c r="AU69" s="633"/>
      <c r="AV69" s="633"/>
      <c r="AW69" s="633"/>
      <c r="AX69" s="633"/>
      <c r="AY69" s="634"/>
      <c r="AZ69" s="249"/>
      <c r="BA69" s="249"/>
      <c r="BB69" s="149"/>
      <c r="BE69" s="111"/>
      <c r="BP69" s="104"/>
      <c r="BQ69" s="104"/>
      <c r="CJ69" s="167"/>
      <c r="CK69" s="167"/>
      <c r="CL69" s="167"/>
      <c r="CM69" s="167"/>
      <c r="CN69" s="167"/>
      <c r="CO69" s="167"/>
      <c r="CP69" s="167"/>
      <c r="CQ69" s="167"/>
      <c r="CR69" s="167"/>
      <c r="CS69" s="167"/>
      <c r="CT69" s="167"/>
      <c r="CU69" s="167"/>
      <c r="CV69" s="167"/>
      <c r="CW69" s="167"/>
      <c r="CX69" s="167"/>
      <c r="CY69" s="167"/>
      <c r="CZ69" s="167"/>
      <c r="DA69" s="167"/>
      <c r="DB69" s="167"/>
      <c r="DC69" s="167"/>
      <c r="DD69" s="167"/>
      <c r="DE69" s="167"/>
      <c r="DF69" s="167"/>
      <c r="DG69" s="167"/>
      <c r="DH69" s="167"/>
      <c r="DI69" s="167"/>
      <c r="DJ69" s="167"/>
      <c r="DK69" s="167"/>
      <c r="DL69" s="167"/>
      <c r="DM69" s="167"/>
      <c r="DN69" s="167"/>
      <c r="DO69" s="167"/>
      <c r="DP69" s="167"/>
      <c r="DQ69" s="167"/>
      <c r="DR69" s="167"/>
      <c r="DS69" s="167"/>
      <c r="DT69" s="167"/>
      <c r="DU69" s="167"/>
      <c r="DV69" s="167"/>
      <c r="DW69" s="167"/>
      <c r="DX69" s="167"/>
      <c r="DY69" s="167"/>
      <c r="DZ69" s="167"/>
      <c r="EA69" s="167"/>
      <c r="EB69" s="167"/>
    </row>
    <row r="70" spans="1:132" ht="11.1" customHeight="1">
      <c r="A70" s="439"/>
      <c r="B70" s="248"/>
      <c r="D70" s="579"/>
      <c r="E70" s="573"/>
      <c r="F70" s="573"/>
      <c r="G70" s="573"/>
      <c r="H70" s="573"/>
      <c r="I70" s="573"/>
      <c r="J70" s="573"/>
      <c r="K70" s="575"/>
      <c r="L70" s="579"/>
      <c r="M70" s="573"/>
      <c r="N70" s="573"/>
      <c r="O70" s="573"/>
      <c r="P70" s="573"/>
      <c r="Q70" s="573"/>
      <c r="R70" s="573"/>
      <c r="S70" s="575"/>
      <c r="T70" s="395"/>
      <c r="U70" s="396"/>
      <c r="V70" s="396"/>
      <c r="W70" s="396"/>
      <c r="X70" s="396"/>
      <c r="Y70" s="396"/>
      <c r="Z70" s="396"/>
      <c r="AA70" s="409"/>
      <c r="AB70" s="579"/>
      <c r="AC70" s="573"/>
      <c r="AD70" s="573"/>
      <c r="AE70" s="573"/>
      <c r="AF70" s="573"/>
      <c r="AG70" s="573"/>
      <c r="AH70" s="573"/>
      <c r="AI70" s="575"/>
      <c r="AJ70" s="395"/>
      <c r="AK70" s="396"/>
      <c r="AL70" s="396"/>
      <c r="AM70" s="396"/>
      <c r="AN70" s="396"/>
      <c r="AO70" s="396"/>
      <c r="AP70" s="396"/>
      <c r="AQ70" s="409"/>
      <c r="AR70" s="635"/>
      <c r="AS70" s="636"/>
      <c r="AT70" s="636"/>
      <c r="AU70" s="636"/>
      <c r="AV70" s="636"/>
      <c r="AW70" s="636"/>
      <c r="AX70" s="636"/>
      <c r="AY70" s="637"/>
      <c r="AZ70" s="249"/>
      <c r="BA70" s="249"/>
      <c r="BB70" s="149"/>
      <c r="BE70" s="170"/>
      <c r="BP70" s="104"/>
      <c r="BQ70" s="104"/>
      <c r="CJ70" s="167"/>
      <c r="CK70" s="167"/>
      <c r="CL70" s="167"/>
      <c r="CM70" s="167"/>
      <c r="CN70" s="167"/>
      <c r="CO70" s="167"/>
      <c r="CP70" s="167"/>
      <c r="CQ70" s="167"/>
      <c r="CR70" s="167"/>
      <c r="CS70" s="167"/>
      <c r="CT70" s="167"/>
      <c r="CU70" s="167"/>
      <c r="CV70" s="167"/>
      <c r="CW70" s="167"/>
      <c r="CX70" s="167"/>
      <c r="CY70" s="167"/>
      <c r="CZ70" s="167"/>
      <c r="DA70" s="167"/>
      <c r="DB70" s="167"/>
      <c r="DC70" s="167"/>
      <c r="DD70" s="167"/>
      <c r="DE70" s="167"/>
      <c r="DF70" s="167"/>
      <c r="DG70" s="167"/>
      <c r="DH70" s="167"/>
      <c r="DI70" s="167"/>
      <c r="DJ70" s="167"/>
      <c r="DK70" s="167"/>
      <c r="DL70" s="167"/>
      <c r="DM70" s="167"/>
      <c r="DN70" s="167"/>
      <c r="DO70" s="167"/>
      <c r="DP70" s="167"/>
      <c r="DQ70" s="167"/>
      <c r="DR70" s="167"/>
      <c r="DS70" s="167"/>
      <c r="DT70" s="167"/>
      <c r="DU70" s="167"/>
      <c r="DV70" s="167"/>
      <c r="DW70" s="167"/>
      <c r="DX70" s="167"/>
      <c r="DY70" s="167"/>
      <c r="DZ70" s="167"/>
      <c r="EA70" s="167"/>
      <c r="EB70" s="167"/>
    </row>
    <row r="71" spans="1:132" ht="11.1" customHeight="1">
      <c r="A71" s="439"/>
      <c r="B71" s="248"/>
      <c r="D71" s="579"/>
      <c r="E71" s="573"/>
      <c r="F71" s="573"/>
      <c r="G71" s="573"/>
      <c r="H71" s="573"/>
      <c r="I71" s="573"/>
      <c r="J71" s="573"/>
      <c r="K71" s="575"/>
      <c r="L71" s="579"/>
      <c r="M71" s="573"/>
      <c r="N71" s="573"/>
      <c r="O71" s="573"/>
      <c r="P71" s="573"/>
      <c r="Q71" s="573"/>
      <c r="R71" s="573"/>
      <c r="S71" s="575"/>
      <c r="T71" s="579" t="s">
        <v>587</v>
      </c>
      <c r="U71" s="622" t="str">
        <f>IF(D66=0,"",660)</f>
        <v/>
      </c>
      <c r="V71" s="622"/>
      <c r="W71" s="622"/>
      <c r="X71" s="622"/>
      <c r="Y71" s="622"/>
      <c r="Z71" s="622"/>
      <c r="AA71" s="575" t="s">
        <v>588</v>
      </c>
      <c r="AB71" s="579"/>
      <c r="AC71" s="573"/>
      <c r="AD71" s="573"/>
      <c r="AE71" s="573"/>
      <c r="AF71" s="573"/>
      <c r="AG71" s="573"/>
      <c r="AH71" s="573"/>
      <c r="AI71" s="575"/>
      <c r="AJ71" s="624" t="s">
        <v>587</v>
      </c>
      <c r="AK71" s="622" t="str">
        <f>IFERROR(IF(D66=0,"",U71*AB69),"")</f>
        <v/>
      </c>
      <c r="AL71" s="622"/>
      <c r="AM71" s="622"/>
      <c r="AN71" s="622"/>
      <c r="AO71" s="622"/>
      <c r="AP71" s="622"/>
      <c r="AQ71" s="626" t="s">
        <v>588</v>
      </c>
      <c r="AR71" s="635"/>
      <c r="AS71" s="636"/>
      <c r="AT71" s="636"/>
      <c r="AU71" s="636"/>
      <c r="AV71" s="636"/>
      <c r="AW71" s="636"/>
      <c r="AX71" s="636"/>
      <c r="AY71" s="637"/>
      <c r="AZ71" s="249"/>
      <c r="BA71" s="249"/>
      <c r="BB71" s="149"/>
      <c r="BE71" s="170"/>
      <c r="BP71" s="104"/>
      <c r="BQ71" s="104"/>
      <c r="CJ71" s="167"/>
      <c r="CK71" s="167"/>
      <c r="CL71" s="167"/>
      <c r="CM71" s="167"/>
      <c r="CN71" s="167"/>
      <c r="CO71" s="167"/>
      <c r="CP71" s="167"/>
      <c r="CQ71" s="167"/>
      <c r="CR71" s="167"/>
      <c r="CS71" s="167"/>
      <c r="CT71" s="167"/>
      <c r="CU71" s="167"/>
      <c r="CV71" s="167"/>
      <c r="CW71" s="167"/>
      <c r="CX71" s="167"/>
      <c r="CY71" s="167"/>
      <c r="CZ71" s="167"/>
      <c r="DA71" s="167"/>
      <c r="DB71" s="167"/>
      <c r="DC71" s="167"/>
      <c r="DD71" s="167"/>
      <c r="DE71" s="167"/>
      <c r="DF71" s="167"/>
      <c r="DG71" s="167"/>
      <c r="DH71" s="167"/>
      <c r="DI71" s="167"/>
      <c r="DJ71" s="167"/>
      <c r="DK71" s="167"/>
      <c r="DL71" s="167"/>
      <c r="DM71" s="167"/>
      <c r="DN71" s="167"/>
      <c r="DO71" s="167"/>
      <c r="DP71" s="167"/>
      <c r="DQ71" s="167"/>
      <c r="DR71" s="167"/>
      <c r="DS71" s="167"/>
      <c r="DT71" s="167"/>
      <c r="DU71" s="167"/>
      <c r="DV71" s="167"/>
      <c r="DW71" s="167"/>
      <c r="DX71" s="167"/>
      <c r="DY71" s="167"/>
      <c r="DZ71" s="167"/>
      <c r="EA71" s="167"/>
      <c r="EB71" s="167"/>
    </row>
    <row r="72" spans="1:132" ht="11.1" customHeight="1">
      <c r="A72" s="439"/>
      <c r="B72" s="248"/>
      <c r="D72" s="580"/>
      <c r="E72" s="574"/>
      <c r="F72" s="574"/>
      <c r="G72" s="574"/>
      <c r="H72" s="574"/>
      <c r="I72" s="574"/>
      <c r="J72" s="574"/>
      <c r="K72" s="576"/>
      <c r="L72" s="580"/>
      <c r="M72" s="574"/>
      <c r="N72" s="574"/>
      <c r="O72" s="574"/>
      <c r="P72" s="574"/>
      <c r="Q72" s="574"/>
      <c r="R72" s="574"/>
      <c r="S72" s="576"/>
      <c r="T72" s="580"/>
      <c r="U72" s="623"/>
      <c r="V72" s="623"/>
      <c r="W72" s="623"/>
      <c r="X72" s="623"/>
      <c r="Y72" s="623"/>
      <c r="Z72" s="623"/>
      <c r="AA72" s="576"/>
      <c r="AB72" s="580"/>
      <c r="AC72" s="574"/>
      <c r="AD72" s="574"/>
      <c r="AE72" s="574"/>
      <c r="AF72" s="574"/>
      <c r="AG72" s="574"/>
      <c r="AH72" s="574"/>
      <c r="AI72" s="576"/>
      <c r="AJ72" s="625"/>
      <c r="AK72" s="623"/>
      <c r="AL72" s="623"/>
      <c r="AM72" s="623"/>
      <c r="AN72" s="623"/>
      <c r="AO72" s="623"/>
      <c r="AP72" s="623"/>
      <c r="AQ72" s="627"/>
      <c r="AR72" s="638"/>
      <c r="AS72" s="639"/>
      <c r="AT72" s="639"/>
      <c r="AU72" s="639"/>
      <c r="AV72" s="639"/>
      <c r="AW72" s="639"/>
      <c r="AX72" s="639"/>
      <c r="AY72" s="640"/>
      <c r="AZ72" s="249"/>
      <c r="BA72" s="249"/>
      <c r="BB72" s="149"/>
      <c r="BE72" s="170"/>
      <c r="BP72" s="104"/>
      <c r="BQ72" s="104"/>
      <c r="CD72" s="171"/>
      <c r="CE72" s="445"/>
      <c r="CF72" s="445"/>
      <c r="CG72" s="445"/>
      <c r="CH72" s="445"/>
      <c r="CI72" s="445"/>
      <c r="CJ72" s="167"/>
      <c r="CK72" s="167"/>
      <c r="CL72" s="167"/>
      <c r="CM72" s="167"/>
      <c r="CN72" s="167"/>
      <c r="CO72" s="167"/>
      <c r="CP72" s="167"/>
      <c r="CQ72" s="167"/>
      <c r="CR72" s="167"/>
      <c r="CS72" s="167"/>
      <c r="CT72" s="167"/>
      <c r="CU72" s="167"/>
      <c r="CV72" s="167"/>
      <c r="CW72" s="167"/>
      <c r="CX72" s="167"/>
      <c r="CY72" s="167"/>
      <c r="CZ72" s="167"/>
      <c r="DA72" s="167"/>
      <c r="DB72" s="167"/>
      <c r="DC72" s="167"/>
      <c r="DD72" s="167"/>
      <c r="DE72" s="167"/>
      <c r="DF72" s="167"/>
      <c r="DG72" s="167"/>
      <c r="DH72" s="167"/>
      <c r="DI72" s="167"/>
      <c r="DJ72" s="167"/>
      <c r="DK72" s="167"/>
      <c r="DL72" s="167"/>
      <c r="DM72" s="167"/>
      <c r="DN72" s="167"/>
      <c r="DO72" s="167"/>
      <c r="DP72" s="167"/>
      <c r="DQ72" s="167"/>
      <c r="DR72" s="167"/>
      <c r="DS72" s="167"/>
      <c r="DT72" s="167"/>
      <c r="DU72" s="167"/>
      <c r="DV72" s="167"/>
      <c r="DW72" s="167"/>
      <c r="DX72" s="167"/>
      <c r="DY72" s="167"/>
      <c r="DZ72" s="167"/>
      <c r="EA72" s="167"/>
      <c r="EB72" s="167"/>
    </row>
    <row r="73" spans="1:132" ht="11.1" customHeight="1">
      <c r="A73" s="439"/>
      <c r="B73" s="248"/>
      <c r="C73" s="248"/>
      <c r="D73" s="248"/>
      <c r="E73" s="248"/>
      <c r="F73" s="248"/>
      <c r="G73" s="248"/>
      <c r="H73" s="250"/>
      <c r="I73" s="250"/>
      <c r="J73" s="250"/>
      <c r="K73" s="250"/>
      <c r="L73" s="250"/>
      <c r="M73" s="250"/>
      <c r="N73" s="250"/>
      <c r="O73" s="250"/>
      <c r="P73" s="250"/>
      <c r="Q73" s="250"/>
      <c r="R73" s="250"/>
      <c r="S73" s="250"/>
      <c r="T73" s="250"/>
      <c r="U73" s="250"/>
      <c r="V73" s="250"/>
      <c r="W73" s="250"/>
      <c r="X73" s="251"/>
      <c r="Y73" s="251"/>
      <c r="Z73" s="251"/>
      <c r="AA73" s="251"/>
      <c r="AB73" s="251"/>
      <c r="AC73" s="251"/>
      <c r="AD73" s="251"/>
      <c r="AE73" s="250"/>
      <c r="AF73" s="250"/>
      <c r="AG73" s="250"/>
      <c r="AH73" s="250"/>
      <c r="AI73" s="250"/>
      <c r="AJ73" s="252"/>
      <c r="AK73" s="252"/>
      <c r="AL73" s="252"/>
      <c r="AM73" s="252"/>
      <c r="AN73" s="252"/>
      <c r="AO73" s="251"/>
      <c r="AP73" s="251"/>
      <c r="AQ73" s="251"/>
      <c r="AR73" s="251"/>
      <c r="AS73" s="251"/>
      <c r="AT73" s="251"/>
      <c r="AU73" s="251"/>
      <c r="AV73" s="249"/>
      <c r="AW73" s="249"/>
      <c r="AX73" s="249"/>
      <c r="AY73" s="249"/>
      <c r="AZ73" s="249"/>
      <c r="BA73" s="249"/>
      <c r="BB73" s="149"/>
      <c r="BE73" s="172"/>
      <c r="BP73" s="104"/>
      <c r="BQ73" s="104"/>
      <c r="CD73" s="171"/>
      <c r="CE73" s="445"/>
      <c r="CF73" s="445"/>
      <c r="CG73" s="445"/>
      <c r="CH73" s="445"/>
      <c r="CI73" s="445"/>
      <c r="CJ73" s="167"/>
      <c r="CK73" s="167"/>
      <c r="CL73" s="167"/>
      <c r="CM73" s="167"/>
      <c r="CN73" s="167"/>
      <c r="CO73" s="167"/>
      <c r="CP73" s="167"/>
      <c r="CQ73" s="167"/>
      <c r="CR73" s="167"/>
      <c r="CS73" s="167"/>
      <c r="CT73" s="167"/>
      <c r="CU73" s="167"/>
      <c r="CV73" s="167"/>
      <c r="CW73" s="167"/>
      <c r="CX73" s="167"/>
      <c r="CY73" s="167"/>
      <c r="CZ73" s="167"/>
      <c r="DA73" s="167"/>
      <c r="DB73" s="167"/>
      <c r="DC73" s="167"/>
      <c r="DD73" s="167"/>
      <c r="DE73" s="167"/>
      <c r="DF73" s="167"/>
      <c r="DG73" s="167"/>
      <c r="DH73" s="167"/>
      <c r="DI73" s="167"/>
      <c r="DJ73" s="167"/>
      <c r="DK73" s="167"/>
      <c r="DL73" s="167"/>
      <c r="DM73" s="167"/>
      <c r="DN73" s="167"/>
      <c r="DO73" s="167"/>
      <c r="DP73" s="167"/>
      <c r="DQ73" s="167"/>
      <c r="DR73" s="167"/>
      <c r="DS73" s="167"/>
      <c r="DT73" s="167"/>
      <c r="DU73" s="167"/>
      <c r="DV73" s="167"/>
      <c r="DW73" s="167"/>
      <c r="DX73" s="167"/>
      <c r="DY73" s="167"/>
      <c r="DZ73" s="167"/>
      <c r="EA73" s="167"/>
      <c r="EB73" s="167"/>
    </row>
    <row r="74" spans="1:132" ht="11.1" customHeight="1">
      <c r="A74" s="439"/>
      <c r="B74" s="248"/>
      <c r="C74" s="248"/>
      <c r="AZ74" s="249"/>
      <c r="BA74" s="249"/>
      <c r="BB74" s="149"/>
      <c r="BE74" s="172"/>
      <c r="BP74" s="104"/>
      <c r="BQ74" s="104"/>
      <c r="CD74" s="171"/>
      <c r="CE74" s="445"/>
      <c r="CF74" s="445"/>
      <c r="CG74" s="445"/>
      <c r="CH74" s="445"/>
      <c r="CI74" s="445"/>
      <c r="CJ74" s="167"/>
      <c r="CK74" s="167"/>
      <c r="CL74" s="167"/>
      <c r="CM74" s="167"/>
      <c r="CN74" s="167"/>
      <c r="CO74" s="167"/>
      <c r="CP74" s="167"/>
      <c r="CQ74" s="167"/>
      <c r="CR74" s="167"/>
      <c r="CS74" s="167"/>
      <c r="CT74" s="167"/>
      <c r="CU74" s="167"/>
      <c r="CV74" s="167"/>
      <c r="CW74" s="167"/>
      <c r="CX74" s="167"/>
      <c r="CY74" s="167"/>
      <c r="CZ74" s="167"/>
      <c r="DA74" s="167"/>
      <c r="DB74" s="167"/>
      <c r="DC74" s="167"/>
      <c r="DD74" s="167"/>
      <c r="DE74" s="167"/>
      <c r="DF74" s="167"/>
      <c r="DG74" s="167"/>
      <c r="DH74" s="167"/>
      <c r="DI74" s="167"/>
      <c r="DJ74" s="167"/>
      <c r="DK74" s="167"/>
      <c r="DL74" s="167"/>
      <c r="DM74" s="167"/>
      <c r="DN74" s="167"/>
      <c r="DO74" s="167"/>
      <c r="DP74" s="167"/>
      <c r="DQ74" s="167"/>
      <c r="DR74" s="167"/>
      <c r="DS74" s="167"/>
      <c r="DT74" s="167"/>
      <c r="DU74" s="167"/>
      <c r="DV74" s="167"/>
      <c r="DW74" s="167"/>
      <c r="DX74" s="167"/>
      <c r="DY74" s="167"/>
      <c r="DZ74" s="167"/>
      <c r="EA74" s="167"/>
      <c r="EB74" s="167"/>
    </row>
    <row r="75" spans="1:132" ht="11.1" customHeight="1">
      <c r="A75" s="162"/>
      <c r="B75" s="163"/>
      <c r="C75" s="163"/>
      <c r="D75" s="163"/>
      <c r="E75" s="163"/>
      <c r="F75" s="163"/>
      <c r="G75" s="163"/>
      <c r="H75" s="164"/>
      <c r="I75" s="164"/>
      <c r="J75" s="164"/>
      <c r="K75" s="164"/>
      <c r="L75" s="164"/>
      <c r="M75" s="164"/>
      <c r="N75" s="164"/>
      <c r="O75" s="164"/>
      <c r="P75" s="164"/>
      <c r="Q75" s="164"/>
      <c r="R75" s="164"/>
      <c r="S75" s="164"/>
      <c r="T75" s="164"/>
      <c r="U75" s="164"/>
      <c r="V75" s="164"/>
      <c r="W75" s="164"/>
      <c r="X75" s="176"/>
      <c r="Y75" s="177"/>
      <c r="Z75" s="177"/>
      <c r="AA75" s="177"/>
      <c r="AB75" s="177"/>
      <c r="AC75" s="177"/>
      <c r="AD75" s="176"/>
      <c r="AE75" s="164"/>
      <c r="AF75" s="164"/>
      <c r="AG75" s="164"/>
      <c r="AH75" s="164"/>
      <c r="AI75" s="164"/>
      <c r="AJ75" s="165"/>
      <c r="AK75" s="165"/>
      <c r="AL75" s="165"/>
      <c r="AM75" s="165"/>
      <c r="AN75" s="165"/>
      <c r="AO75" s="176"/>
      <c r="AP75" s="177"/>
      <c r="AQ75" s="177"/>
      <c r="AR75" s="177"/>
      <c r="AS75" s="177"/>
      <c r="AT75" s="177"/>
      <c r="AU75" s="176"/>
      <c r="AV75" s="166"/>
      <c r="AW75" s="166"/>
      <c r="AX75" s="166"/>
      <c r="AY75" s="166"/>
      <c r="AZ75" s="166"/>
      <c r="BA75" s="166"/>
      <c r="BB75" s="150"/>
      <c r="BP75" s="104"/>
      <c r="BQ75" s="104"/>
      <c r="CD75" s="171"/>
      <c r="CE75" s="173"/>
      <c r="CF75" s="175"/>
      <c r="CG75" s="175"/>
      <c r="CH75" s="175"/>
      <c r="CJ75" s="167"/>
      <c r="CK75" s="167"/>
      <c r="CL75" s="167"/>
      <c r="CM75" s="167"/>
      <c r="CN75" s="167"/>
      <c r="CO75" s="167"/>
      <c r="CP75" s="167"/>
      <c r="CQ75" s="167"/>
      <c r="CR75" s="167"/>
      <c r="CS75" s="167"/>
      <c r="CT75" s="167"/>
      <c r="CU75" s="167"/>
      <c r="CV75" s="167"/>
      <c r="CW75" s="167"/>
      <c r="CX75" s="167"/>
      <c r="CY75" s="167"/>
      <c r="CZ75" s="167"/>
      <c r="DA75" s="167"/>
      <c r="DB75" s="167"/>
      <c r="DC75" s="167"/>
      <c r="DD75" s="167"/>
      <c r="DE75" s="167"/>
      <c r="DF75" s="167"/>
      <c r="DG75" s="167"/>
      <c r="DH75" s="167"/>
      <c r="DI75" s="167"/>
      <c r="DJ75" s="167"/>
      <c r="DK75" s="167"/>
      <c r="DL75" s="167"/>
      <c r="DM75" s="167"/>
      <c r="DN75" s="167"/>
      <c r="DO75" s="167"/>
      <c r="DP75" s="167"/>
      <c r="DQ75" s="167"/>
      <c r="DR75" s="167"/>
      <c r="DS75" s="167"/>
      <c r="DT75" s="167"/>
      <c r="DU75" s="167"/>
      <c r="DV75" s="167"/>
      <c r="DW75" s="167"/>
      <c r="DX75" s="167"/>
      <c r="DY75" s="167"/>
      <c r="DZ75" s="167"/>
      <c r="EA75" s="167"/>
      <c r="EB75" s="167"/>
    </row>
    <row r="76" spans="1:132" ht="11.1" customHeight="1">
      <c r="A76" s="162"/>
      <c r="B76" s="467" t="s">
        <v>635</v>
      </c>
      <c r="C76" s="468"/>
      <c r="D76" s="468"/>
      <c r="E76" s="468"/>
      <c r="F76" s="468"/>
      <c r="G76" s="473" t="s">
        <v>4</v>
      </c>
      <c r="H76" s="474"/>
      <c r="I76" s="628">
        <f>AJ69</f>
        <v>660</v>
      </c>
      <c r="J76" s="628"/>
      <c r="K76" s="628"/>
      <c r="L76" s="628"/>
      <c r="M76" s="628"/>
      <c r="N76" s="628"/>
      <c r="O76" s="628"/>
      <c r="P76" s="628"/>
      <c r="Q76" s="628"/>
      <c r="R76" s="629"/>
      <c r="S76" s="480" t="str">
        <f>IF($D$66=0,"","←減免後の金額(支払額)")</f>
        <v/>
      </c>
      <c r="T76" s="481"/>
      <c r="U76" s="481"/>
      <c r="V76" s="481"/>
      <c r="W76" s="481"/>
      <c r="X76" s="481"/>
      <c r="Y76" s="481"/>
      <c r="Z76" s="481"/>
      <c r="AA76" s="481"/>
      <c r="AB76" s="481"/>
      <c r="AC76" s="177"/>
      <c r="AD76" s="176"/>
      <c r="AE76" s="164"/>
      <c r="AF76" s="164"/>
      <c r="AG76" s="164"/>
      <c r="AH76" s="164"/>
      <c r="AI76" s="164"/>
      <c r="AJ76" s="165"/>
      <c r="AK76" s="165"/>
      <c r="AL76" s="165"/>
      <c r="AM76" s="165"/>
      <c r="AN76" s="165"/>
      <c r="AO76" s="176"/>
      <c r="AP76" s="177"/>
      <c r="AQ76" s="177"/>
      <c r="AR76" s="177"/>
      <c r="AS76" s="177"/>
      <c r="AT76" s="177"/>
      <c r="AU76" s="176"/>
      <c r="AV76" s="166"/>
      <c r="AW76" s="166"/>
      <c r="AX76" s="166"/>
      <c r="AY76" s="166"/>
      <c r="AZ76" s="166"/>
      <c r="BA76" s="166"/>
      <c r="BB76" s="150"/>
      <c r="BP76" s="104"/>
      <c r="BQ76" s="104"/>
      <c r="CD76" s="171"/>
      <c r="CE76" s="173"/>
      <c r="CF76" s="175"/>
      <c r="CG76" s="175"/>
      <c r="CH76" s="175"/>
      <c r="CJ76" s="167"/>
      <c r="CK76" s="167"/>
      <c r="CL76" s="167"/>
      <c r="CM76" s="167"/>
      <c r="CN76" s="167"/>
      <c r="CO76" s="167"/>
      <c r="CP76" s="167"/>
      <c r="CQ76" s="167"/>
      <c r="CR76" s="167"/>
      <c r="CS76" s="167"/>
      <c r="CT76" s="167"/>
      <c r="CU76" s="167"/>
      <c r="CV76" s="167"/>
      <c r="CW76" s="167"/>
      <c r="CX76" s="167"/>
      <c r="CY76" s="167"/>
      <c r="CZ76" s="167"/>
      <c r="DA76" s="167"/>
      <c r="DB76" s="167"/>
      <c r="DC76" s="167"/>
      <c r="DD76" s="167"/>
      <c r="DE76" s="167"/>
      <c r="DF76" s="167"/>
      <c r="DG76" s="167"/>
      <c r="DH76" s="167"/>
      <c r="DI76" s="167"/>
      <c r="DJ76" s="167"/>
      <c r="DK76" s="167"/>
      <c r="DL76" s="167"/>
      <c r="DM76" s="167"/>
      <c r="DN76" s="167"/>
      <c r="DO76" s="167"/>
      <c r="DP76" s="167"/>
      <c r="DQ76" s="167"/>
      <c r="DR76" s="167"/>
      <c r="DS76" s="167"/>
      <c r="DT76" s="167"/>
      <c r="DU76" s="167"/>
      <c r="DV76" s="167"/>
      <c r="DW76" s="167"/>
      <c r="DX76" s="167"/>
      <c r="DY76" s="167"/>
      <c r="DZ76" s="167"/>
      <c r="EA76" s="167"/>
      <c r="EB76" s="167"/>
    </row>
    <row r="77" spans="1:132" ht="11.1" customHeight="1">
      <c r="A77" s="162"/>
      <c r="B77" s="469"/>
      <c r="C77" s="470"/>
      <c r="D77" s="470"/>
      <c r="E77" s="470"/>
      <c r="F77" s="470"/>
      <c r="G77" s="475"/>
      <c r="H77" s="476"/>
      <c r="I77" s="630"/>
      <c r="J77" s="630"/>
      <c r="K77" s="630"/>
      <c r="L77" s="630"/>
      <c r="M77" s="630"/>
      <c r="N77" s="630"/>
      <c r="O77" s="630"/>
      <c r="P77" s="630"/>
      <c r="Q77" s="630"/>
      <c r="R77" s="631"/>
      <c r="S77" s="480"/>
      <c r="T77" s="481"/>
      <c r="U77" s="481"/>
      <c r="V77" s="481"/>
      <c r="W77" s="481"/>
      <c r="X77" s="481"/>
      <c r="Y77" s="481"/>
      <c r="Z77" s="481"/>
      <c r="AA77" s="481"/>
      <c r="AB77" s="481"/>
      <c r="AC77" s="177"/>
      <c r="AD77" s="176"/>
      <c r="AE77" s="164"/>
      <c r="AF77" s="164"/>
      <c r="AG77" s="164"/>
      <c r="AH77" s="164"/>
      <c r="AI77" s="164"/>
      <c r="AJ77" s="165"/>
      <c r="AK77" s="165"/>
      <c r="AL77" s="165"/>
      <c r="AM77" s="165"/>
      <c r="AN77" s="165"/>
      <c r="AO77" s="176"/>
      <c r="AP77" s="177"/>
      <c r="AQ77" s="177"/>
      <c r="AR77" s="177"/>
      <c r="AS77" s="177"/>
      <c r="AT77" s="177"/>
      <c r="AU77" s="176"/>
      <c r="AV77" s="166"/>
      <c r="AW77" s="166"/>
      <c r="AX77" s="166"/>
      <c r="AY77" s="166"/>
      <c r="AZ77" s="166"/>
      <c r="BA77" s="166"/>
      <c r="BB77" s="150"/>
      <c r="CD77" s="171"/>
      <c r="CE77" s="173"/>
      <c r="CF77" s="175"/>
      <c r="CG77" s="175"/>
      <c r="CH77" s="175"/>
      <c r="CJ77" s="167"/>
      <c r="CK77" s="167"/>
      <c r="CL77" s="167"/>
      <c r="CM77" s="167"/>
      <c r="CN77" s="167"/>
      <c r="CO77" s="167"/>
      <c r="CP77" s="167"/>
      <c r="CQ77" s="167"/>
      <c r="CR77" s="167"/>
      <c r="CS77" s="167"/>
      <c r="CT77" s="167"/>
      <c r="CU77" s="167"/>
      <c r="CV77" s="167"/>
      <c r="CW77" s="167"/>
      <c r="CX77" s="167"/>
      <c r="CY77" s="167"/>
      <c r="CZ77" s="167"/>
      <c r="DA77" s="167"/>
      <c r="DB77" s="167"/>
      <c r="DC77" s="167"/>
      <c r="DD77" s="167"/>
      <c r="DE77" s="167"/>
      <c r="DF77" s="167"/>
      <c r="DG77" s="167"/>
      <c r="DH77" s="167"/>
      <c r="DI77" s="167"/>
      <c r="DJ77" s="167"/>
      <c r="DK77" s="167"/>
      <c r="DL77" s="167"/>
      <c r="DM77" s="167"/>
      <c r="DN77" s="167"/>
      <c r="DO77" s="167"/>
      <c r="DP77" s="167"/>
      <c r="DQ77" s="167"/>
      <c r="DR77" s="167"/>
      <c r="DS77" s="167"/>
      <c r="DT77" s="167"/>
      <c r="DU77" s="167"/>
      <c r="DV77" s="167"/>
      <c r="DW77" s="167"/>
      <c r="DX77" s="167"/>
      <c r="DY77" s="167"/>
      <c r="DZ77" s="167"/>
      <c r="EA77" s="167"/>
      <c r="EB77" s="167"/>
    </row>
    <row r="78" spans="1:132" ht="11.1" customHeight="1">
      <c r="A78" s="162"/>
      <c r="B78" s="469"/>
      <c r="C78" s="470"/>
      <c r="D78" s="470"/>
      <c r="E78" s="470"/>
      <c r="F78" s="470"/>
      <c r="G78" s="183"/>
      <c r="H78" s="482" t="s">
        <v>21</v>
      </c>
      <c r="I78" s="484" t="str">
        <f>AK71</f>
        <v/>
      </c>
      <c r="J78" s="485"/>
      <c r="K78" s="485"/>
      <c r="L78" s="485"/>
      <c r="M78" s="485"/>
      <c r="N78" s="485"/>
      <c r="O78" s="485"/>
      <c r="P78" s="485"/>
      <c r="Q78" s="485"/>
      <c r="R78" s="361" t="s">
        <v>20</v>
      </c>
      <c r="S78" s="480" t="str">
        <f>IF($D$66=0,"","←減免前の金額(参考)")</f>
        <v/>
      </c>
      <c r="T78" s="481"/>
      <c r="U78" s="481"/>
      <c r="V78" s="481"/>
      <c r="W78" s="481"/>
      <c r="X78" s="481"/>
      <c r="Y78" s="481"/>
      <c r="Z78" s="481"/>
      <c r="AA78" s="481"/>
      <c r="AB78" s="481"/>
      <c r="AC78" s="505" t="s">
        <v>22</v>
      </c>
      <c r="AD78" s="506"/>
      <c r="AE78" s="506"/>
      <c r="AF78" s="506"/>
      <c r="AG78" s="506"/>
      <c r="AH78" s="506"/>
      <c r="AI78" s="506"/>
      <c r="AJ78" s="506"/>
      <c r="AK78" s="506"/>
      <c r="AL78" s="506"/>
      <c r="AM78" s="506"/>
      <c r="AN78" s="506"/>
      <c r="AO78" s="506"/>
      <c r="AP78" s="506"/>
      <c r="AQ78" s="506"/>
      <c r="AR78" s="506"/>
      <c r="AS78" s="506"/>
      <c r="AT78" s="506"/>
      <c r="AU78" s="506"/>
      <c r="AV78" s="506"/>
      <c r="AW78" s="506"/>
      <c r="AX78" s="506"/>
      <c r="AY78" s="506"/>
      <c r="AZ78" s="507"/>
      <c r="BA78" s="166"/>
      <c r="BB78" s="150"/>
      <c r="CD78" s="171"/>
      <c r="CE78" s="173"/>
      <c r="CF78" s="175"/>
      <c r="CG78" s="175"/>
      <c r="CH78" s="175"/>
      <c r="CJ78" s="167"/>
      <c r="CK78" s="167"/>
      <c r="CL78" s="167"/>
      <c r="CM78" s="167"/>
      <c r="CN78" s="167"/>
      <c r="CO78" s="167"/>
      <c r="CP78" s="167"/>
      <c r="CQ78" s="167"/>
      <c r="CR78" s="167"/>
      <c r="CS78" s="167"/>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67"/>
      <c r="DP78" s="167"/>
      <c r="DQ78" s="167"/>
      <c r="DR78" s="167"/>
      <c r="DS78" s="167"/>
      <c r="DT78" s="167"/>
      <c r="DU78" s="167"/>
      <c r="DV78" s="167"/>
      <c r="DW78" s="167"/>
      <c r="DX78" s="167"/>
      <c r="DY78" s="167"/>
      <c r="DZ78" s="167"/>
      <c r="EA78" s="167"/>
      <c r="EB78" s="167"/>
    </row>
    <row r="79" spans="1:132" ht="11.1" customHeight="1">
      <c r="A79" s="162"/>
      <c r="B79" s="471"/>
      <c r="C79" s="472"/>
      <c r="D79" s="472"/>
      <c r="E79" s="472"/>
      <c r="F79" s="472"/>
      <c r="G79" s="184"/>
      <c r="H79" s="483"/>
      <c r="I79" s="486"/>
      <c r="J79" s="486"/>
      <c r="K79" s="486"/>
      <c r="L79" s="486"/>
      <c r="M79" s="486"/>
      <c r="N79" s="486"/>
      <c r="O79" s="486"/>
      <c r="P79" s="486"/>
      <c r="Q79" s="486"/>
      <c r="R79" s="487"/>
      <c r="S79" s="480"/>
      <c r="T79" s="481"/>
      <c r="U79" s="481"/>
      <c r="V79" s="481"/>
      <c r="W79" s="481"/>
      <c r="X79" s="481"/>
      <c r="Y79" s="481"/>
      <c r="Z79" s="481"/>
      <c r="AA79" s="481"/>
      <c r="AB79" s="481"/>
      <c r="AC79" s="508"/>
      <c r="AD79" s="509"/>
      <c r="AE79" s="509"/>
      <c r="AF79" s="509"/>
      <c r="AG79" s="509"/>
      <c r="AH79" s="509"/>
      <c r="AI79" s="509"/>
      <c r="AJ79" s="509"/>
      <c r="AK79" s="509"/>
      <c r="AL79" s="509"/>
      <c r="AM79" s="509"/>
      <c r="AN79" s="509"/>
      <c r="AO79" s="509"/>
      <c r="AP79" s="509"/>
      <c r="AQ79" s="509"/>
      <c r="AR79" s="509"/>
      <c r="AS79" s="509"/>
      <c r="AT79" s="509"/>
      <c r="AU79" s="509"/>
      <c r="AV79" s="509"/>
      <c r="AW79" s="509"/>
      <c r="AX79" s="509"/>
      <c r="AY79" s="509"/>
      <c r="AZ79" s="510"/>
      <c r="BA79" s="166"/>
      <c r="BB79" s="150"/>
      <c r="CD79" s="171"/>
      <c r="CE79" s="173"/>
      <c r="CF79" s="175"/>
      <c r="CG79" s="175"/>
      <c r="CH79" s="175"/>
      <c r="CJ79" s="167"/>
      <c r="CK79" s="167"/>
      <c r="CL79" s="167"/>
      <c r="CM79" s="167"/>
      <c r="CN79" s="167"/>
      <c r="CO79" s="167"/>
      <c r="CP79" s="167"/>
      <c r="CQ79" s="167"/>
      <c r="CR79" s="167"/>
      <c r="CS79" s="167"/>
      <c r="CT79" s="167"/>
      <c r="CU79" s="167"/>
      <c r="CV79" s="167"/>
      <c r="CW79" s="167"/>
      <c r="CX79" s="167"/>
      <c r="CY79" s="167"/>
      <c r="CZ79" s="167"/>
      <c r="DA79" s="167"/>
      <c r="DB79" s="167"/>
      <c r="DC79" s="167"/>
      <c r="DD79" s="167"/>
      <c r="DE79" s="167"/>
      <c r="DF79" s="167"/>
      <c r="DG79" s="167"/>
      <c r="DH79" s="167"/>
      <c r="DI79" s="167"/>
      <c r="DJ79" s="167"/>
      <c r="DK79" s="167"/>
      <c r="DL79" s="167"/>
      <c r="DM79" s="167"/>
      <c r="DN79" s="167"/>
      <c r="DO79" s="167"/>
      <c r="DP79" s="167"/>
      <c r="DQ79" s="167"/>
      <c r="DR79" s="167"/>
      <c r="DS79" s="167"/>
      <c r="DT79" s="167"/>
      <c r="DU79" s="167"/>
      <c r="DV79" s="167"/>
      <c r="DW79" s="167"/>
      <c r="DX79" s="167"/>
      <c r="DY79" s="167"/>
      <c r="DZ79" s="167"/>
      <c r="EA79" s="167"/>
      <c r="EB79" s="167"/>
    </row>
    <row r="80" spans="1:132" ht="11.1" customHeight="1">
      <c r="A80" s="162"/>
      <c r="B80" s="163"/>
      <c r="C80" s="163"/>
      <c r="D80" s="163"/>
      <c r="E80" s="163"/>
      <c r="F80" s="163"/>
      <c r="G80" s="163"/>
      <c r="H80" s="164"/>
      <c r="I80" s="164"/>
      <c r="J80" s="164"/>
      <c r="K80" s="164"/>
      <c r="L80" s="164"/>
      <c r="M80" s="164"/>
      <c r="N80" s="164"/>
      <c r="O80" s="164"/>
      <c r="P80" s="164"/>
      <c r="Q80" s="164"/>
      <c r="R80" s="164"/>
      <c r="S80" s="164"/>
      <c r="T80" s="164"/>
      <c r="U80" s="164"/>
      <c r="V80" s="164"/>
      <c r="W80" s="164"/>
      <c r="X80" s="176"/>
      <c r="Y80" s="177"/>
      <c r="Z80" s="177"/>
      <c r="AA80" s="177"/>
      <c r="AB80" s="177"/>
      <c r="AC80" s="511" t="s">
        <v>23</v>
      </c>
      <c r="AD80" s="512"/>
      <c r="AE80" s="512"/>
      <c r="AF80" s="512"/>
      <c r="AG80" s="512"/>
      <c r="AH80" s="513"/>
      <c r="AI80" s="512" t="s">
        <v>24</v>
      </c>
      <c r="AJ80" s="512"/>
      <c r="AK80" s="512"/>
      <c r="AL80" s="512"/>
      <c r="AM80" s="512"/>
      <c r="AN80" s="513"/>
      <c r="AO80" s="512" t="s">
        <v>25</v>
      </c>
      <c r="AP80" s="512"/>
      <c r="AQ80" s="512"/>
      <c r="AR80" s="512"/>
      <c r="AS80" s="512"/>
      <c r="AT80" s="513"/>
      <c r="AU80" s="512" t="s">
        <v>0</v>
      </c>
      <c r="AV80" s="512"/>
      <c r="AW80" s="512"/>
      <c r="AX80" s="512"/>
      <c r="AY80" s="512"/>
      <c r="AZ80" s="514"/>
      <c r="BA80" s="166"/>
      <c r="BB80" s="150"/>
      <c r="CD80" s="171"/>
      <c r="CE80" s="173"/>
      <c r="CF80" s="175"/>
      <c r="CG80" s="175"/>
      <c r="CH80" s="175"/>
      <c r="CJ80" s="167"/>
      <c r="CK80" s="167"/>
      <c r="CL80" s="167"/>
      <c r="CM80" s="167"/>
      <c r="CN80" s="167"/>
      <c r="CO80" s="167"/>
      <c r="CP80" s="167"/>
      <c r="CQ80" s="167"/>
      <c r="CR80" s="167"/>
      <c r="CS80" s="167"/>
      <c r="CT80" s="167"/>
      <c r="CU80" s="167"/>
      <c r="CV80" s="167"/>
      <c r="CW80" s="167"/>
      <c r="CX80" s="167"/>
      <c r="CY80" s="167"/>
      <c r="CZ80" s="167"/>
      <c r="DA80" s="167"/>
      <c r="DB80" s="167"/>
      <c r="DC80" s="167"/>
      <c r="DD80" s="167"/>
      <c r="DE80" s="167"/>
      <c r="DF80" s="167"/>
      <c r="DG80" s="167"/>
      <c r="DH80" s="167"/>
      <c r="DI80" s="167"/>
      <c r="DJ80" s="167"/>
      <c r="DK80" s="167"/>
      <c r="DL80" s="167"/>
      <c r="DM80" s="167"/>
      <c r="DN80" s="167"/>
      <c r="DO80" s="167"/>
      <c r="DP80" s="167"/>
      <c r="DQ80" s="167"/>
      <c r="DR80" s="167"/>
      <c r="DS80" s="167"/>
      <c r="DT80" s="167"/>
      <c r="DU80" s="167"/>
      <c r="DV80" s="167"/>
      <c r="DW80" s="167"/>
      <c r="DX80" s="167"/>
      <c r="DY80" s="167"/>
      <c r="DZ80" s="167"/>
      <c r="EA80" s="167"/>
      <c r="EB80" s="167"/>
    </row>
    <row r="81" spans="2:135" ht="11.1" customHeight="1">
      <c r="B81" s="454"/>
      <c r="C81" s="454"/>
      <c r="D81" s="454"/>
      <c r="E81" s="454"/>
      <c r="F81" s="454"/>
      <c r="G81" s="454"/>
      <c r="H81" s="454"/>
      <c r="I81" s="439"/>
      <c r="J81" s="439"/>
      <c r="K81" s="439"/>
      <c r="L81" s="439"/>
      <c r="M81" s="439"/>
      <c r="N81" s="439"/>
      <c r="O81" s="439"/>
      <c r="P81" s="439"/>
      <c r="Q81" s="439"/>
      <c r="R81" s="439"/>
      <c r="S81" s="185"/>
      <c r="T81" s="185"/>
      <c r="U81" s="185"/>
      <c r="V81" s="185"/>
      <c r="W81" s="185"/>
      <c r="X81" s="185"/>
      <c r="Y81" s="185"/>
      <c r="Z81" s="185"/>
      <c r="AA81" s="185"/>
      <c r="AB81" s="185"/>
      <c r="AC81" s="186"/>
      <c r="AE81" s="110"/>
      <c r="AF81" s="110"/>
      <c r="AG81" s="110"/>
      <c r="AH81" s="187"/>
      <c r="AJ81" s="110"/>
      <c r="AK81" s="110"/>
      <c r="AL81" s="110"/>
      <c r="AM81" s="110"/>
      <c r="AN81" s="188"/>
      <c r="AO81" s="110"/>
      <c r="AP81" s="110"/>
      <c r="AQ81" s="110"/>
      <c r="AR81" s="110"/>
      <c r="AS81" s="110"/>
      <c r="AT81" s="189"/>
      <c r="AU81" s="110"/>
      <c r="AV81" s="110"/>
      <c r="AW81" s="110"/>
      <c r="AX81" s="110"/>
      <c r="AY81" s="110"/>
      <c r="AZ81" s="190"/>
      <c r="BA81" s="185"/>
      <c r="CG81" s="171"/>
      <c r="CH81" s="173"/>
      <c r="CI81" s="175"/>
      <c r="CJ81" s="175"/>
      <c r="CK81" s="175"/>
      <c r="CM81" s="167"/>
      <c r="CN81" s="167"/>
      <c r="CO81" s="167"/>
      <c r="CP81" s="167"/>
      <c r="CQ81" s="167"/>
      <c r="CR81" s="167"/>
      <c r="CS81" s="167"/>
      <c r="CT81" s="167"/>
      <c r="CU81" s="167"/>
      <c r="CV81" s="167"/>
      <c r="CW81" s="167"/>
      <c r="CX81" s="167"/>
      <c r="CY81" s="167"/>
      <c r="CZ81" s="167"/>
      <c r="DA81" s="167"/>
      <c r="DB81" s="167"/>
      <c r="DC81" s="167"/>
      <c r="DD81" s="167"/>
      <c r="DE81" s="167"/>
      <c r="DF81" s="167"/>
      <c r="DG81" s="167"/>
      <c r="DH81" s="167"/>
      <c r="DI81" s="167"/>
      <c r="DJ81" s="167"/>
      <c r="DK81" s="167"/>
      <c r="DL81" s="167"/>
      <c r="DM81" s="167"/>
      <c r="DN81" s="167"/>
      <c r="DO81" s="167"/>
      <c r="DP81" s="167"/>
      <c r="DQ81" s="167"/>
      <c r="DR81" s="167"/>
      <c r="DS81" s="167"/>
      <c r="DT81" s="167"/>
      <c r="DU81" s="167"/>
      <c r="DV81" s="167"/>
      <c r="DW81" s="167"/>
      <c r="DX81" s="167"/>
      <c r="DY81" s="167"/>
      <c r="DZ81" s="167"/>
      <c r="EA81" s="167"/>
      <c r="EB81" s="167"/>
      <c r="EC81" s="167"/>
      <c r="ED81" s="167"/>
      <c r="EE81" s="167"/>
    </row>
    <row r="82" spans="2:135" ht="11.25" customHeight="1">
      <c r="B82" s="454"/>
      <c r="C82" s="454"/>
      <c r="D82" s="454"/>
      <c r="E82" s="454"/>
      <c r="F82" s="454"/>
      <c r="G82" s="454"/>
      <c r="H82" s="454"/>
      <c r="I82" s="439"/>
      <c r="J82" s="439"/>
      <c r="K82" s="439"/>
      <c r="L82" s="439"/>
      <c r="M82" s="439"/>
      <c r="N82" s="439"/>
      <c r="O82" s="439"/>
      <c r="P82" s="439"/>
      <c r="Q82" s="439"/>
      <c r="R82" s="439"/>
      <c r="AC82" s="186"/>
      <c r="AE82" s="110"/>
      <c r="AF82" s="110"/>
      <c r="AG82" s="110"/>
      <c r="AH82" s="187"/>
      <c r="AJ82" s="110"/>
      <c r="AK82" s="110"/>
      <c r="AL82" s="110"/>
      <c r="AM82" s="110"/>
      <c r="AN82" s="191"/>
      <c r="AO82" s="110"/>
      <c r="AP82" s="110"/>
      <c r="AQ82" s="110"/>
      <c r="AR82" s="110"/>
      <c r="AS82" s="110"/>
      <c r="AT82" s="187"/>
      <c r="AU82" s="110"/>
      <c r="AV82" s="110"/>
      <c r="AW82" s="110"/>
      <c r="AX82" s="110"/>
      <c r="AY82" s="110"/>
      <c r="AZ82" s="190"/>
      <c r="BB82" s="110"/>
      <c r="BC82" s="110"/>
      <c r="BD82" s="110"/>
      <c r="BZ82" s="167"/>
      <c r="CA82" s="167"/>
      <c r="CB82" s="167"/>
      <c r="CC82" s="167"/>
      <c r="CD82" s="167"/>
      <c r="CE82" s="167"/>
      <c r="CF82" s="167"/>
      <c r="CG82" s="171"/>
      <c r="CH82" s="173"/>
      <c r="CI82" s="192"/>
      <c r="CJ82" s="175"/>
      <c r="CK82" s="175"/>
      <c r="CM82" s="167"/>
      <c r="CN82" s="167"/>
      <c r="CO82" s="167"/>
      <c r="CP82" s="167"/>
      <c r="CQ82" s="167"/>
      <c r="CR82" s="167"/>
      <c r="CS82" s="167"/>
      <c r="CT82" s="167"/>
      <c r="CU82" s="167"/>
    </row>
    <row r="83" spans="2:135" ht="11.25" customHeight="1">
      <c r="B83" s="454"/>
      <c r="C83" s="454"/>
      <c r="D83" s="454"/>
      <c r="E83" s="454"/>
      <c r="F83" s="454"/>
      <c r="G83" s="454"/>
      <c r="H83" s="454"/>
      <c r="I83" s="439"/>
      <c r="J83" s="439"/>
      <c r="K83" s="439"/>
      <c r="L83" s="439"/>
      <c r="M83" s="439"/>
      <c r="N83" s="439"/>
      <c r="O83" s="439"/>
      <c r="P83" s="439"/>
      <c r="Q83" s="439"/>
      <c r="R83" s="439"/>
      <c r="AC83" s="193"/>
      <c r="AD83" s="194"/>
      <c r="AE83" s="195"/>
      <c r="AF83" s="195"/>
      <c r="AG83" s="195"/>
      <c r="AH83" s="196"/>
      <c r="AI83" s="194"/>
      <c r="AJ83" s="195"/>
      <c r="AK83" s="195"/>
      <c r="AL83" s="195"/>
      <c r="AM83" s="195"/>
      <c r="AN83" s="197"/>
      <c r="AO83" s="195"/>
      <c r="AP83" s="195"/>
      <c r="AQ83" s="195"/>
      <c r="AR83" s="195"/>
      <c r="AS83" s="195"/>
      <c r="AT83" s="196"/>
      <c r="AU83" s="195"/>
      <c r="AV83" s="195"/>
      <c r="AW83" s="195"/>
      <c r="AX83" s="195"/>
      <c r="AY83" s="195"/>
      <c r="AZ83" s="198"/>
      <c r="BB83" s="110"/>
      <c r="BC83" s="110"/>
      <c r="BD83" s="110"/>
      <c r="BZ83" s="167"/>
      <c r="CA83" s="167"/>
      <c r="CB83" s="167"/>
      <c r="CC83" s="167"/>
      <c r="CD83" s="167"/>
      <c r="CE83" s="167"/>
      <c r="CF83" s="167"/>
      <c r="CG83" s="171"/>
      <c r="CH83" s="173"/>
      <c r="CI83" s="192"/>
      <c r="CJ83" s="175"/>
      <c r="CK83" s="175"/>
      <c r="CM83" s="167"/>
      <c r="CN83" s="167"/>
      <c r="CO83" s="167"/>
      <c r="CP83" s="167"/>
      <c r="CQ83" s="167"/>
      <c r="CR83" s="167"/>
      <c r="CS83" s="167"/>
      <c r="CT83" s="167"/>
      <c r="CU83" s="167"/>
    </row>
    <row r="84" spans="2:135" ht="11.25" customHeight="1">
      <c r="AC84" s="199" t="s">
        <v>26</v>
      </c>
      <c r="AD84" s="110"/>
      <c r="AE84" s="110"/>
      <c r="AF84" s="110"/>
      <c r="AG84" s="110"/>
      <c r="AH84" s="110"/>
      <c r="AI84" s="110"/>
      <c r="AJ84" s="110"/>
      <c r="AK84" s="110"/>
      <c r="AL84" s="110"/>
      <c r="AM84" s="110"/>
      <c r="AN84" s="110"/>
      <c r="AO84" s="110"/>
      <c r="AP84" s="110"/>
      <c r="AQ84" s="110"/>
      <c r="AR84" s="110"/>
      <c r="AS84" s="110"/>
      <c r="AT84" s="110"/>
      <c r="AU84" s="110"/>
      <c r="AV84" s="110"/>
      <c r="AW84" s="110"/>
      <c r="AX84" s="110"/>
      <c r="AZ84" s="190"/>
      <c r="BA84" s="186"/>
      <c r="BB84" s="110"/>
      <c r="BC84" s="110"/>
      <c r="BD84" s="110"/>
      <c r="BZ84" s="167"/>
      <c r="CA84" s="167"/>
      <c r="CB84" s="167"/>
      <c r="CC84" s="167"/>
      <c r="CD84" s="167"/>
      <c r="CE84" s="167"/>
      <c r="CF84" s="167"/>
      <c r="CG84" s="171"/>
      <c r="CH84" s="173"/>
      <c r="CI84" s="175"/>
      <c r="CJ84" s="175"/>
      <c r="CK84" s="175"/>
      <c r="CM84" s="167"/>
      <c r="CN84" s="167"/>
      <c r="CO84" s="167"/>
      <c r="CP84" s="167"/>
      <c r="CQ84" s="167"/>
      <c r="CR84" s="167"/>
      <c r="CS84" s="167"/>
      <c r="CT84" s="167"/>
      <c r="CU84" s="167"/>
    </row>
    <row r="85" spans="2:135" ht="11.25" customHeight="1">
      <c r="AC85" s="200"/>
      <c r="AD85" s="195"/>
      <c r="AE85" s="195"/>
      <c r="AF85" s="195"/>
      <c r="AG85" s="195"/>
      <c r="AH85" s="195"/>
      <c r="AI85" s="195"/>
      <c r="AJ85" s="195"/>
      <c r="AK85" s="195"/>
      <c r="AL85" s="195"/>
      <c r="AM85" s="195"/>
      <c r="AN85" s="195"/>
      <c r="AO85" s="195"/>
      <c r="AP85" s="195"/>
      <c r="AQ85" s="195"/>
      <c r="AR85" s="195"/>
      <c r="AS85" s="195"/>
      <c r="AT85" s="195"/>
      <c r="AU85" s="195"/>
      <c r="AV85" s="195"/>
      <c r="AW85" s="195"/>
      <c r="AX85" s="195"/>
      <c r="AY85" s="194"/>
      <c r="AZ85" s="198"/>
      <c r="BB85" s="110"/>
      <c r="BC85" s="110"/>
      <c r="BD85" s="110"/>
      <c r="CG85" s="171"/>
      <c r="CH85" s="173"/>
      <c r="CI85" s="175"/>
      <c r="CJ85" s="175"/>
      <c r="CK85" s="201"/>
      <c r="CL85" s="201"/>
    </row>
    <row r="86" spans="2:135" ht="11.25" customHeight="1">
      <c r="AB86" s="182"/>
      <c r="AC86" s="199" t="s">
        <v>27</v>
      </c>
      <c r="AD86" s="110"/>
      <c r="AE86" s="110"/>
      <c r="AF86" s="110"/>
      <c r="AG86" s="110"/>
      <c r="AH86" s="110"/>
      <c r="AI86" s="110"/>
      <c r="AJ86" s="110"/>
      <c r="AK86" s="110"/>
      <c r="AL86" s="110"/>
      <c r="AM86" s="110"/>
      <c r="AN86" s="110"/>
      <c r="AO86" s="110"/>
      <c r="AP86" s="110"/>
      <c r="AQ86" s="110"/>
      <c r="AR86" s="110"/>
      <c r="AS86" s="110"/>
      <c r="AT86" s="110"/>
      <c r="AU86" s="110"/>
      <c r="AV86" s="110"/>
      <c r="AW86" s="110"/>
      <c r="AX86" s="110"/>
      <c r="AZ86" s="190"/>
      <c r="BB86" s="110"/>
      <c r="BC86" s="110"/>
      <c r="BD86" s="110"/>
      <c r="CG86" s="171"/>
      <c r="CH86" s="173"/>
      <c r="CI86" s="175"/>
      <c r="CJ86" s="175"/>
      <c r="CK86" s="175"/>
    </row>
    <row r="87" spans="2:135" ht="11.25" customHeight="1">
      <c r="Q87" s="488" t="s">
        <v>636</v>
      </c>
      <c r="R87" s="489"/>
      <c r="S87" s="489"/>
      <c r="T87" s="489"/>
      <c r="U87" s="489"/>
      <c r="V87" s="490"/>
      <c r="W87" s="494" t="s">
        <v>637</v>
      </c>
      <c r="X87" s="494"/>
      <c r="Y87" s="494"/>
      <c r="Z87" s="494"/>
      <c r="AA87" s="494"/>
      <c r="AB87" s="494"/>
      <c r="AC87" s="200"/>
      <c r="AD87" s="195"/>
      <c r="AE87" s="195"/>
      <c r="AF87" s="195"/>
      <c r="AG87" s="195"/>
      <c r="AH87" s="195"/>
      <c r="AI87" s="195"/>
      <c r="AJ87" s="195"/>
      <c r="AK87" s="195"/>
      <c r="AL87" s="195"/>
      <c r="AM87" s="195"/>
      <c r="AN87" s="195"/>
      <c r="AO87" s="195"/>
      <c r="AP87" s="195"/>
      <c r="AQ87" s="195"/>
      <c r="AR87" s="195"/>
      <c r="AS87" s="195"/>
      <c r="AT87" s="195"/>
      <c r="AU87" s="195"/>
      <c r="AV87" s="195"/>
      <c r="AW87" s="195"/>
      <c r="AX87" s="195"/>
      <c r="AY87" s="194"/>
      <c r="AZ87" s="198"/>
      <c r="BB87" s="110"/>
      <c r="BC87" s="110"/>
      <c r="BD87" s="110"/>
      <c r="CG87" s="171"/>
      <c r="CH87" s="175"/>
      <c r="CI87" s="175"/>
      <c r="CJ87" s="175"/>
      <c r="CK87" s="175"/>
    </row>
    <row r="88" spans="2:135" ht="11.25" customHeight="1">
      <c r="Q88" s="491"/>
      <c r="R88" s="492"/>
      <c r="S88" s="492"/>
      <c r="T88" s="492"/>
      <c r="U88" s="492"/>
      <c r="V88" s="493"/>
      <c r="W88" s="494"/>
      <c r="X88" s="494"/>
      <c r="Y88" s="494"/>
      <c r="Z88" s="494"/>
      <c r="AA88" s="494"/>
      <c r="AB88" s="494"/>
      <c r="AC88" s="199" t="s">
        <v>28</v>
      </c>
      <c r="AD88" s="110"/>
      <c r="AE88" s="110"/>
      <c r="AF88" s="110"/>
      <c r="AG88" s="110"/>
      <c r="AH88" s="110"/>
      <c r="AI88" s="110"/>
      <c r="AJ88" s="110"/>
      <c r="AK88" s="110"/>
      <c r="AL88" s="110"/>
      <c r="AM88" s="110"/>
      <c r="AN88" s="110"/>
      <c r="AO88" s="110"/>
      <c r="AP88" s="110"/>
      <c r="AQ88" s="110"/>
      <c r="AR88" s="110"/>
      <c r="AS88" s="110"/>
      <c r="AT88" s="110"/>
      <c r="AU88" s="110"/>
      <c r="AV88" s="110"/>
      <c r="AW88" s="110"/>
      <c r="AX88" s="110"/>
      <c r="AZ88" s="190"/>
      <c r="BA88" s="110"/>
      <c r="BB88" s="110"/>
      <c r="BC88" s="110"/>
      <c r="BD88" s="110"/>
      <c r="CE88" s="454"/>
      <c r="CF88" s="173"/>
      <c r="CG88" s="175"/>
      <c r="CH88" s="175"/>
      <c r="CI88" s="175"/>
    </row>
    <row r="89" spans="2:135" ht="11.25" customHeight="1">
      <c r="Q89" s="496"/>
      <c r="R89" s="497"/>
      <c r="S89" s="497"/>
      <c r="T89" s="497"/>
      <c r="U89" s="497"/>
      <c r="V89" s="498"/>
      <c r="W89" s="499"/>
      <c r="X89" s="500"/>
      <c r="Y89" s="500"/>
      <c r="Z89" s="500"/>
      <c r="AA89" s="500"/>
      <c r="AB89" s="501"/>
      <c r="AC89" s="202"/>
      <c r="AD89" s="203"/>
      <c r="AE89" s="203"/>
      <c r="AF89" s="203"/>
      <c r="AG89" s="203"/>
      <c r="AH89" s="203"/>
      <c r="AI89" s="203"/>
      <c r="AJ89" s="203"/>
      <c r="AK89" s="203"/>
      <c r="AL89" s="203"/>
      <c r="AM89" s="203"/>
      <c r="AN89" s="203"/>
      <c r="AO89" s="203"/>
      <c r="AP89" s="203"/>
      <c r="AQ89" s="203"/>
      <c r="AR89" s="203"/>
      <c r="AS89" s="203"/>
      <c r="AT89" s="203"/>
      <c r="AU89" s="203"/>
      <c r="AV89" s="203"/>
      <c r="AW89" s="203"/>
      <c r="AX89" s="203"/>
      <c r="AY89" s="152"/>
      <c r="AZ89" s="204"/>
      <c r="BA89" s="110"/>
      <c r="BB89" s="110"/>
      <c r="BC89" s="110"/>
      <c r="BD89" s="110"/>
      <c r="CE89" s="495"/>
      <c r="CF89" s="175"/>
      <c r="CG89" s="175"/>
      <c r="CH89" s="175"/>
      <c r="CI89" s="175"/>
    </row>
    <row r="90" spans="2:135" ht="11.25" customHeight="1">
      <c r="Q90" s="499"/>
      <c r="R90" s="500"/>
      <c r="S90" s="500"/>
      <c r="T90" s="500"/>
      <c r="U90" s="500"/>
      <c r="V90" s="501"/>
      <c r="W90" s="499"/>
      <c r="X90" s="500"/>
      <c r="Y90" s="500"/>
      <c r="Z90" s="500"/>
      <c r="AA90" s="500"/>
      <c r="AB90" s="501"/>
      <c r="AC90" s="205" t="s">
        <v>29</v>
      </c>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7"/>
      <c r="AZ90" s="208"/>
      <c r="BA90" s="110"/>
      <c r="BB90" s="110"/>
      <c r="BC90" s="110"/>
      <c r="BD90" s="110"/>
      <c r="CE90" s="495"/>
      <c r="CF90" s="173"/>
      <c r="CG90" s="175"/>
      <c r="CH90" s="175"/>
      <c r="CI90" s="175"/>
    </row>
    <row r="91" spans="2:135" ht="11.25" customHeight="1">
      <c r="Q91" s="499"/>
      <c r="R91" s="500"/>
      <c r="S91" s="500"/>
      <c r="T91" s="500"/>
      <c r="U91" s="500"/>
      <c r="V91" s="501"/>
      <c r="W91" s="499"/>
      <c r="X91" s="500"/>
      <c r="Y91" s="500"/>
      <c r="Z91" s="500"/>
      <c r="AA91" s="500"/>
      <c r="AB91" s="501"/>
      <c r="AC91" s="200"/>
      <c r="AD91" s="195"/>
      <c r="AE91" s="195"/>
      <c r="AF91" s="195"/>
      <c r="AG91" s="195"/>
      <c r="AH91" s="195"/>
      <c r="AI91" s="195"/>
      <c r="AJ91" s="195"/>
      <c r="AK91" s="195"/>
      <c r="AL91" s="195"/>
      <c r="AM91" s="195"/>
      <c r="AN91" s="195"/>
      <c r="AO91" s="195"/>
      <c r="AP91" s="195"/>
      <c r="AQ91" s="195"/>
      <c r="AR91" s="195"/>
      <c r="AS91" s="195"/>
      <c r="AT91" s="195"/>
      <c r="AU91" s="195"/>
      <c r="AV91" s="195"/>
      <c r="AW91" s="195"/>
      <c r="AX91" s="195"/>
      <c r="AY91" s="194"/>
      <c r="AZ91" s="198"/>
      <c r="BA91" s="110"/>
      <c r="BB91" s="110"/>
      <c r="BC91" s="110"/>
      <c r="BD91" s="110"/>
      <c r="CE91" s="495"/>
      <c r="CF91" s="175"/>
      <c r="CH91" s="175"/>
      <c r="CI91" s="175"/>
    </row>
    <row r="92" spans="2:135" ht="11.25" customHeight="1">
      <c r="Q92" s="499"/>
      <c r="R92" s="500"/>
      <c r="S92" s="500"/>
      <c r="T92" s="500"/>
      <c r="U92" s="500"/>
      <c r="V92" s="501"/>
      <c r="W92" s="499"/>
      <c r="X92" s="500"/>
      <c r="Y92" s="500"/>
      <c r="Z92" s="500"/>
      <c r="AA92" s="500"/>
      <c r="AB92" s="501"/>
      <c r="AC92" s="199" t="s">
        <v>30</v>
      </c>
      <c r="AD92" s="110"/>
      <c r="AE92" s="110"/>
      <c r="AF92" s="110"/>
      <c r="AG92" s="110"/>
      <c r="AH92" s="110"/>
      <c r="AI92" s="110" t="s">
        <v>13</v>
      </c>
      <c r="AJ92" s="110"/>
      <c r="AK92" s="110"/>
      <c r="AL92" s="110"/>
      <c r="AM92" s="110"/>
      <c r="AN92" s="110"/>
      <c r="AO92" s="110"/>
      <c r="AP92" s="110"/>
      <c r="AQ92" s="110" t="s">
        <v>14</v>
      </c>
      <c r="AR92" s="110"/>
      <c r="AS92" s="110"/>
      <c r="AT92" s="110"/>
      <c r="AU92" s="110"/>
      <c r="AV92" s="110"/>
      <c r="AW92" s="110"/>
      <c r="AX92" s="110"/>
      <c r="AZ92" s="190"/>
      <c r="BA92" s="110"/>
      <c r="BB92" s="110"/>
      <c r="BC92" s="110"/>
      <c r="BD92" s="110"/>
    </row>
    <row r="93" spans="2:135" ht="11.25" customHeight="1">
      <c r="Q93" s="502"/>
      <c r="R93" s="503"/>
      <c r="S93" s="503"/>
      <c r="T93" s="503"/>
      <c r="U93" s="503"/>
      <c r="V93" s="504"/>
      <c r="W93" s="502"/>
      <c r="X93" s="503"/>
      <c r="Y93" s="503"/>
      <c r="Z93" s="503"/>
      <c r="AA93" s="503"/>
      <c r="AB93" s="504"/>
      <c r="AC93" s="202"/>
      <c r="AD93" s="203"/>
      <c r="AE93" s="203"/>
      <c r="AF93" s="203"/>
      <c r="AG93" s="203"/>
      <c r="AH93" s="203"/>
      <c r="AI93" s="203"/>
      <c r="AJ93" s="203"/>
      <c r="AK93" s="203"/>
      <c r="AL93" s="203"/>
      <c r="AM93" s="203"/>
      <c r="AN93" s="203"/>
      <c r="AO93" s="203"/>
      <c r="AP93" s="203"/>
      <c r="AQ93" s="203"/>
      <c r="AR93" s="203"/>
      <c r="AS93" s="203"/>
      <c r="AT93" s="203"/>
      <c r="AU93" s="203"/>
      <c r="AV93" s="203"/>
      <c r="AW93" s="203"/>
      <c r="AX93" s="203"/>
      <c r="AY93" s="152"/>
      <c r="AZ93" s="204"/>
      <c r="BA93" s="110"/>
      <c r="BB93" s="110"/>
      <c r="BC93" s="110"/>
      <c r="BD93" s="110"/>
      <c r="BE93" s="110"/>
      <c r="BM93" s="209"/>
      <c r="BN93" s="209"/>
      <c r="BO93" s="209"/>
      <c r="BP93" s="104"/>
      <c r="BQ93" s="104"/>
    </row>
    <row r="94" spans="2:135" ht="11.25" customHeight="1">
      <c r="BA94" s="110"/>
      <c r="BB94" s="110"/>
      <c r="BC94" s="110"/>
      <c r="BD94" s="110"/>
      <c r="BE94" s="110"/>
      <c r="BO94" s="104"/>
      <c r="BP94" s="104"/>
      <c r="BQ94" s="104"/>
    </row>
    <row r="95" spans="2:135" ht="11.25" customHeight="1">
      <c r="BA95" s="110"/>
      <c r="BB95" s="110"/>
      <c r="BC95" s="110"/>
      <c r="BD95" s="110"/>
      <c r="BE95" s="110"/>
      <c r="BO95" s="110"/>
      <c r="BP95" s="104"/>
      <c r="BQ95" s="104"/>
    </row>
    <row r="96" spans="2:135" ht="11.25" customHeight="1">
      <c r="BA96" s="110"/>
      <c r="BB96" s="110"/>
      <c r="BC96" s="110"/>
      <c r="BD96" s="110"/>
      <c r="BE96" s="110"/>
      <c r="BO96" s="104"/>
      <c r="BP96" s="104"/>
      <c r="BQ96" s="104"/>
    </row>
    <row r="97" spans="31:69" ht="11.25" customHeight="1">
      <c r="BA97" s="110"/>
      <c r="BB97" s="110"/>
      <c r="BC97" s="110"/>
      <c r="BD97" s="110"/>
      <c r="BE97" s="110"/>
      <c r="BM97" s="173"/>
      <c r="BN97" s="175"/>
      <c r="BO97" s="110"/>
      <c r="BP97" s="104"/>
      <c r="BQ97" s="104"/>
    </row>
    <row r="98" spans="31:69" ht="11.25" customHeight="1">
      <c r="AE98" s="110"/>
      <c r="AF98" s="110"/>
      <c r="AG98" s="110"/>
      <c r="AH98" s="110"/>
      <c r="AI98" s="110"/>
      <c r="AJ98" s="110"/>
      <c r="AK98" s="110"/>
      <c r="AL98" s="110"/>
      <c r="AM98" s="110"/>
      <c r="AN98" s="110"/>
      <c r="AO98" s="110"/>
      <c r="AP98" s="110"/>
      <c r="AQ98" s="110"/>
      <c r="AR98" s="110"/>
      <c r="AS98" s="110"/>
      <c r="AT98" s="110"/>
      <c r="AU98" s="110"/>
      <c r="AV98" s="110"/>
      <c r="AW98" s="110"/>
      <c r="AX98" s="110"/>
      <c r="AY98" s="110"/>
      <c r="AZ98" s="110"/>
      <c r="BA98" s="110"/>
      <c r="BB98" s="110"/>
      <c r="BC98" s="110"/>
      <c r="BD98" s="110"/>
      <c r="BE98" s="110"/>
      <c r="BF98" s="110"/>
      <c r="BG98" s="110"/>
      <c r="BM98" s="120"/>
      <c r="BN98" s="175"/>
      <c r="BO98" s="104"/>
      <c r="BP98" s="104"/>
      <c r="BQ98" s="104"/>
    </row>
    <row r="99" spans="31:69" ht="11.25" customHeight="1">
      <c r="AE99" s="110"/>
      <c r="AF99" s="110"/>
      <c r="AG99" s="110"/>
      <c r="AH99" s="110"/>
      <c r="AI99" s="110"/>
      <c r="AJ99" s="110"/>
      <c r="AK99" s="110"/>
      <c r="AL99" s="110"/>
      <c r="AM99" s="110"/>
      <c r="AN99" s="110"/>
      <c r="AO99" s="110"/>
      <c r="AP99" s="110"/>
      <c r="AQ99" s="110"/>
      <c r="AR99" s="110"/>
      <c r="AS99" s="110"/>
      <c r="AT99" s="110"/>
      <c r="AU99" s="110"/>
      <c r="AV99" s="110"/>
      <c r="AW99" s="110"/>
      <c r="AX99" s="110"/>
      <c r="AY99" s="110"/>
      <c r="BO99" s="110"/>
      <c r="BP99" s="104"/>
      <c r="BQ99" s="104"/>
    </row>
    <row r="100" spans="31:69" ht="11.25" customHeight="1">
      <c r="BO100" s="104"/>
      <c r="BP100" s="104"/>
      <c r="BQ100" s="104"/>
    </row>
    <row r="101" spans="31:69" ht="11.25" customHeight="1">
      <c r="BO101" s="110"/>
      <c r="BP101" s="104"/>
      <c r="BQ101" s="104"/>
    </row>
    <row r="102" spans="31:69" ht="11.25" customHeight="1">
      <c r="BO102" s="104"/>
      <c r="BP102" s="104"/>
      <c r="BQ102" s="104"/>
    </row>
    <row r="103" spans="31:69" ht="11.25" customHeight="1">
      <c r="BO103" s="110"/>
      <c r="BP103" s="104"/>
      <c r="BQ103" s="104"/>
    </row>
    <row r="104" spans="31:69" ht="11.25" customHeight="1">
      <c r="BO104" s="104"/>
      <c r="BP104" s="104"/>
      <c r="BQ104" s="104"/>
    </row>
    <row r="105" spans="31:69" ht="11.25" customHeight="1">
      <c r="BO105" s="110"/>
      <c r="BP105" s="104"/>
      <c r="BQ105" s="104"/>
    </row>
    <row r="106" spans="31:69" ht="11.25" customHeight="1">
      <c r="BO106" s="104"/>
      <c r="BP106" s="104"/>
      <c r="BQ106" s="104"/>
    </row>
    <row r="107" spans="31:69" ht="11.25" customHeight="1">
      <c r="BP107" s="104"/>
      <c r="BQ107" s="104"/>
    </row>
    <row r="108" spans="31:69" ht="11.25" customHeight="1">
      <c r="BP108" s="104"/>
      <c r="BQ108" s="104"/>
    </row>
    <row r="109" spans="31:69" ht="11.25" customHeight="1">
      <c r="BP109" s="104"/>
      <c r="BQ109" s="104"/>
    </row>
    <row r="110" spans="31:69" ht="11.25" customHeight="1">
      <c r="BP110" s="104"/>
      <c r="BQ110" s="104"/>
    </row>
    <row r="111" spans="31:69" ht="11.25" customHeight="1">
      <c r="BP111" s="104"/>
      <c r="BQ111" s="104"/>
    </row>
    <row r="112" spans="31:69" ht="11.25" customHeight="1">
      <c r="BP112" s="104"/>
      <c r="BQ112" s="104"/>
    </row>
    <row r="113" spans="68:69" ht="11.25" customHeight="1">
      <c r="BP113" s="104"/>
      <c r="BQ113" s="104"/>
    </row>
    <row r="114" spans="68:69" ht="11.25" customHeight="1">
      <c r="BP114" s="104"/>
      <c r="BQ114" s="104"/>
    </row>
    <row r="115" spans="68:69" ht="11.25" customHeight="1">
      <c r="BP115" s="104"/>
      <c r="BQ115" s="104"/>
    </row>
  </sheetData>
  <sheetProtection algorithmName="SHA-512" hashValue="YyyqGRAMVYGCAWb1R7QNUMBTKtyVWmasoFZMtl8HsgDKjdI77NqIne+00uQx0QkVGdpexdBU3DXqLA9GYeFUGw==" saltValue="+xKz+5DdfIGSg1u/pLc7cw==" spinCount="100000" sheet="1" formatCells="0"/>
  <mergeCells count="136">
    <mergeCell ref="Q87:V88"/>
    <mergeCell ref="W87:AB88"/>
    <mergeCell ref="CE88:CE91"/>
    <mergeCell ref="Q89:V93"/>
    <mergeCell ref="W89:AB93"/>
    <mergeCell ref="AC78:AZ79"/>
    <mergeCell ref="AC80:AH80"/>
    <mergeCell ref="AI80:AN80"/>
    <mergeCell ref="AO80:AT80"/>
    <mergeCell ref="AU80:AZ80"/>
    <mergeCell ref="CE72:CI74"/>
    <mergeCell ref="C40:V41"/>
    <mergeCell ref="W40:AZ41"/>
    <mergeCell ref="B53:J54"/>
    <mergeCell ref="K53:L54"/>
    <mergeCell ref="M53:R54"/>
    <mergeCell ref="S53:AP54"/>
    <mergeCell ref="B49:V50"/>
    <mergeCell ref="W49:AZ50"/>
    <mergeCell ref="W46:AZ47"/>
    <mergeCell ref="W43:AZ44"/>
    <mergeCell ref="C46:V47"/>
    <mergeCell ref="C43:V44"/>
    <mergeCell ref="K59:L60"/>
    <mergeCell ref="M59:R60"/>
    <mergeCell ref="S59:AP60"/>
    <mergeCell ref="AR67:AY68"/>
    <mergeCell ref="AR69:AY72"/>
    <mergeCell ref="D66:I66"/>
    <mergeCell ref="T65:AN66"/>
    <mergeCell ref="J66:S66"/>
    <mergeCell ref="K55:L56"/>
    <mergeCell ref="M55:R56"/>
    <mergeCell ref="S55:AP56"/>
    <mergeCell ref="B81:H83"/>
    <mergeCell ref="I81:R83"/>
    <mergeCell ref="B76:F79"/>
    <mergeCell ref="G76:H77"/>
    <mergeCell ref="S76:AB77"/>
    <mergeCell ref="H78:H79"/>
    <mergeCell ref="I78:Q79"/>
    <mergeCell ref="R78:R79"/>
    <mergeCell ref="S78:AB79"/>
    <mergeCell ref="I76:R77"/>
    <mergeCell ref="A73:A74"/>
    <mergeCell ref="A70:A72"/>
    <mergeCell ref="T69:AA70"/>
    <mergeCell ref="U71:Z72"/>
    <mergeCell ref="T71:T72"/>
    <mergeCell ref="AA71:AA72"/>
    <mergeCell ref="AJ69:AQ70"/>
    <mergeCell ref="AJ71:AJ72"/>
    <mergeCell ref="AK71:AP72"/>
    <mergeCell ref="AQ71:AQ72"/>
    <mergeCell ref="A67:A69"/>
    <mergeCell ref="D67:K68"/>
    <mergeCell ref="D69:K72"/>
    <mergeCell ref="L69:S72"/>
    <mergeCell ref="AB69:AI72"/>
    <mergeCell ref="L67:S68"/>
    <mergeCell ref="T67:AA68"/>
    <mergeCell ref="AB67:AI68"/>
    <mergeCell ref="AJ67:AQ68"/>
    <mergeCell ref="K57:L58"/>
    <mergeCell ref="M57:R58"/>
    <mergeCell ref="S57:AP58"/>
    <mergeCell ref="X62:AP63"/>
    <mergeCell ref="AT62:AW63"/>
    <mergeCell ref="AX62:BA63"/>
    <mergeCell ref="C37:V38"/>
    <mergeCell ref="W37:AZ38"/>
    <mergeCell ref="AD22:AI23"/>
    <mergeCell ref="AJ22:AZ23"/>
    <mergeCell ref="AD24:AI25"/>
    <mergeCell ref="AJ24:AZ25"/>
    <mergeCell ref="C31:V32"/>
    <mergeCell ref="W31:AZ32"/>
    <mergeCell ref="C27:E28"/>
    <mergeCell ref="F27:H28"/>
    <mergeCell ref="I27:K28"/>
    <mergeCell ref="L27:M28"/>
    <mergeCell ref="N27:P28"/>
    <mergeCell ref="Q27:R28"/>
    <mergeCell ref="S27:U28"/>
    <mergeCell ref="V27:W28"/>
    <mergeCell ref="X27:BA28"/>
    <mergeCell ref="B30:S30"/>
    <mergeCell ref="C15:X17"/>
    <mergeCell ref="AI16:AK17"/>
    <mergeCell ref="AL16:AZ17"/>
    <mergeCell ref="AD18:AI19"/>
    <mergeCell ref="AJ18:AZ19"/>
    <mergeCell ref="C19:AA24"/>
    <mergeCell ref="AD20:AI21"/>
    <mergeCell ref="AJ20:AZ21"/>
    <mergeCell ref="C34:V35"/>
    <mergeCell ref="W34:AH35"/>
    <mergeCell ref="AI34:AZ35"/>
    <mergeCell ref="B10:BA12"/>
    <mergeCell ref="BM10:BN10"/>
    <mergeCell ref="BD11:BG12"/>
    <mergeCell ref="AH13:AJ13"/>
    <mergeCell ref="AK13:AM13"/>
    <mergeCell ref="AN13:AO13"/>
    <mergeCell ref="AP13:AR13"/>
    <mergeCell ref="AS13:AT13"/>
    <mergeCell ref="AU13:AW13"/>
    <mergeCell ref="AX13:AY13"/>
    <mergeCell ref="BD13:BE13"/>
    <mergeCell ref="B5:E8"/>
    <mergeCell ref="F5:J8"/>
    <mergeCell ref="K5:O8"/>
    <mergeCell ref="P5:W8"/>
    <mergeCell ref="X5:AA8"/>
    <mergeCell ref="AF5:AJ8"/>
    <mergeCell ref="AK5:AO8"/>
    <mergeCell ref="AP5:AW8"/>
    <mergeCell ref="AX5:BA8"/>
    <mergeCell ref="U1:W1"/>
    <mergeCell ref="X1:Y2"/>
    <mergeCell ref="AE1:AY1"/>
    <mergeCell ref="B4:E4"/>
    <mergeCell ref="F4:J4"/>
    <mergeCell ref="K4:O4"/>
    <mergeCell ref="P4:W4"/>
    <mergeCell ref="X4:AA4"/>
    <mergeCell ref="AF4:AJ4"/>
    <mergeCell ref="AK4:AO4"/>
    <mergeCell ref="B1:G2"/>
    <mergeCell ref="H1:J2"/>
    <mergeCell ref="K1:M1"/>
    <mergeCell ref="N1:O2"/>
    <mergeCell ref="P1:R1"/>
    <mergeCell ref="S1:T2"/>
    <mergeCell ref="AP4:AW4"/>
    <mergeCell ref="AX4:BA4"/>
  </mergeCells>
  <phoneticPr fontId="2"/>
  <conditionalFormatting sqref="B63:G63">
    <cfRule type="cellIs" dxfId="22" priority="27" operator="greaterThan">
      <formula>0</formula>
    </cfRule>
  </conditionalFormatting>
  <conditionalFormatting sqref="D66:I66">
    <cfRule type="cellIs" dxfId="21" priority="9" operator="greaterThan">
      <formula>0</formula>
    </cfRule>
  </conditionalFormatting>
  <conditionalFormatting sqref="H73">
    <cfRule type="expression" dxfId="20" priority="24">
      <formula>NOT(COUNTIF(INDIRECT(#REF!),H73))</formula>
    </cfRule>
  </conditionalFormatting>
  <conditionalFormatting sqref="I27 N27 S27">
    <cfRule type="containsBlanks" dxfId="19" priority="5">
      <formula>LEN(TRIM(I27))=0</formula>
    </cfRule>
  </conditionalFormatting>
  <conditionalFormatting sqref="I76">
    <cfRule type="cellIs" dxfId="18" priority="2" operator="lessThanOrEqual">
      <formula>#REF!</formula>
    </cfRule>
  </conditionalFormatting>
  <conditionalFormatting sqref="S53:AP60">
    <cfRule type="containsBlanks" dxfId="17" priority="30">
      <formula>LEN(TRIM(S53))=0</formula>
    </cfRule>
  </conditionalFormatting>
  <conditionalFormatting sqref="S81:BA81">
    <cfRule type="cellIs" dxfId="16" priority="22" operator="greaterThanOrEqual">
      <formula>11</formula>
    </cfRule>
  </conditionalFormatting>
  <conditionalFormatting sqref="T69">
    <cfRule type="cellIs" dxfId="15" priority="4" operator="lessThanOrEqual">
      <formula>#REF!</formula>
    </cfRule>
  </conditionalFormatting>
  <conditionalFormatting sqref="W34">
    <cfRule type="containsBlanks" dxfId="14" priority="19">
      <formula>LEN(TRIM(W34))=0</formula>
    </cfRule>
  </conditionalFormatting>
  <conditionalFormatting sqref="W40">
    <cfRule type="containsBlanks" dxfId="13" priority="21">
      <formula>LEN(TRIM(W40))=0</formula>
    </cfRule>
  </conditionalFormatting>
  <conditionalFormatting sqref="W43">
    <cfRule type="containsBlanks" dxfId="12" priority="15">
      <formula>LEN(TRIM(W43))=0</formula>
    </cfRule>
  </conditionalFormatting>
  <conditionalFormatting sqref="W46">
    <cfRule type="containsBlanks" dxfId="11" priority="13">
      <formula>LEN(TRIM(W46))=0</formula>
    </cfRule>
  </conditionalFormatting>
  <conditionalFormatting sqref="W49">
    <cfRule type="containsBlanks" dxfId="10" priority="11">
      <formula>LEN(TRIM(W49))=0</formula>
    </cfRule>
  </conditionalFormatting>
  <conditionalFormatting sqref="X67:AD68 AB69:AD70 AA71:AD71 AB72:AD72 X73:AD73 X75:AD80">
    <cfRule type="cellIs" dxfId="9" priority="23" operator="lessThanOrEqual">
      <formula>#REF!</formula>
    </cfRule>
  </conditionalFormatting>
  <conditionalFormatting sqref="AB69 I78">
    <cfRule type="cellIs" dxfId="8" priority="25" operator="equal">
      <formula>0</formula>
    </cfRule>
  </conditionalFormatting>
  <conditionalFormatting sqref="AI34 BA34:BC35 BE34:BJ35">
    <cfRule type="expression" dxfId="7" priority="18">
      <formula>$M$34="その他"</formula>
    </cfRule>
  </conditionalFormatting>
  <conditionalFormatting sqref="AI34:AZ35">
    <cfRule type="expression" dxfId="6" priority="17">
      <formula>$W$34="その他"</formula>
    </cfRule>
  </conditionalFormatting>
  <conditionalFormatting sqref="AJ24">
    <cfRule type="containsBlanks" dxfId="5" priority="1">
      <formula>LEN(TRIM(AJ24))=0</formula>
    </cfRule>
  </conditionalFormatting>
  <conditionalFormatting sqref="AJ69">
    <cfRule type="cellIs" dxfId="4" priority="3" operator="lessThanOrEqual">
      <formula>#REF!</formula>
    </cfRule>
  </conditionalFormatting>
  <conditionalFormatting sqref="AK13 AP13 AU13 AL16 AJ18 AJ20 AJ22 W31 W37">
    <cfRule type="containsBlanks" dxfId="3" priority="29">
      <formula>LEN(TRIM(W13))=0</formula>
    </cfRule>
  </conditionalFormatting>
  <conditionalFormatting sqref="AK71">
    <cfRule type="cellIs" dxfId="2" priority="7" operator="equal">
      <formula>0</formula>
    </cfRule>
  </conditionalFormatting>
  <conditionalFormatting sqref="AQ71">
    <cfRule type="cellIs" dxfId="1" priority="6" operator="lessThanOrEqual">
      <formula>#REF!</formula>
    </cfRule>
  </conditionalFormatting>
  <conditionalFormatting sqref="AT62:AW63">
    <cfRule type="containsBlanks" dxfId="0" priority="33">
      <formula>LEN(TRIM(AT62))=0</formula>
    </cfRule>
  </conditionalFormatting>
  <dataValidations count="13">
    <dataValidation type="list" allowBlank="1" showInputMessage="1" showErrorMessage="1" sqref="I27:K28" xr:uid="{00000000-0002-0000-0500-000000000000}">
      <formula1>"　,7,8,9,10"</formula1>
    </dataValidation>
    <dataValidation operator="greaterThanOrEqual" allowBlank="1" showInputMessage="1" showErrorMessage="1" sqref="L69 T69 AB69 C74 AK71 D67:G72 C73:G73 AJ69 C75:G80 B67:B80" xr:uid="{00000000-0002-0000-0500-000001000000}"/>
    <dataValidation type="list" allowBlank="1" showInputMessage="1" showErrorMessage="1" sqref="AV67:AY68 AR69:AY72 AV78:BA80" xr:uid="{00000000-0002-0000-0500-000002000000}">
      <formula1>担当者</formula1>
    </dataValidation>
    <dataValidation type="list" showInputMessage="1" showErrorMessage="1" sqref="B63 D66" xr:uid="{00000000-0002-0000-0500-000003000000}">
      <formula1>減免率</formula1>
    </dataValidation>
    <dataValidation type="list" allowBlank="1" showInputMessage="1" showErrorMessage="1" sqref="BI8" xr:uid="{00000000-0002-0000-0500-000004000000}">
      <formula1>"指定した日付を記入,今日の日付を記入"</formula1>
    </dataValidation>
    <dataValidation type="list" allowBlank="1" showInputMessage="1" showErrorMessage="1" sqref="K1:M1" xr:uid="{00000000-0002-0000-0500-000005000000}">
      <formula1>"　,5,6,7,8,9,10"</formula1>
    </dataValidation>
    <dataValidation type="list" allowBlank="1" showInputMessage="1" showErrorMessage="1" sqref="AU13:AW13 U1:W1 S27:U28" xr:uid="{00000000-0002-0000-0500-000006000000}">
      <formula1>"　,1,2,3,4,5,6,7,8,9,10,11,12,13,14,15,16,17,18,19,20,21,22,23,24,25,26,27,28,29,30,31"</formula1>
    </dataValidation>
    <dataValidation type="list" allowBlank="1" showInputMessage="1" showErrorMessage="1" sqref="N27:P28 P1:R1" xr:uid="{00000000-0002-0000-0500-000007000000}">
      <formula1>"　,1,2,3,4,5,6,7,8,9,10,11,12"</formula1>
    </dataValidation>
    <dataValidation type="list" allowBlank="1" showInputMessage="1" showErrorMessage="1" sqref="W48:Z48" xr:uid="{00000000-0002-0000-0500-000008000000}">
      <formula1>"　,要,不要"</formula1>
    </dataValidation>
    <dataValidation type="list" allowBlank="1" showInputMessage="1" showErrorMessage="1" sqref="W34:AH35" xr:uid="{00000000-0002-0000-0500-000009000000}">
      <formula1>" 　,製品の性能評価,客先クレーム対策,試作,新製品開発,海外規格評価,その他"</formula1>
    </dataValidation>
    <dataValidation type="list" allowBlank="1" showInputMessage="1" showErrorMessage="1" sqref="AT62:AW63" xr:uid="{00000000-0002-0000-0500-00000A000000}">
      <formula1>"　,1,2,3,4,5,6,7,8,9,10"</formula1>
    </dataValidation>
    <dataValidation type="list" allowBlank="1" showInputMessage="1" showErrorMessage="1" error="お使いの申請書は古いバージョンとなります。_x000a_産業技術イノベーションセンターのHPより最新の申請書をダウンロードしご利用願います。" sqref="AP13:AR13" xr:uid="{C6850223-9A46-4010-94DC-00B0A3AB0A5A}">
      <formula1>INDIRECT("_"&amp;AK13)</formula1>
    </dataValidation>
    <dataValidation type="list" allowBlank="1" showInputMessage="1" showErrorMessage="1" sqref="AK13:AM13" xr:uid="{1F644BA5-495B-400E-BE59-B2F8A05BC506}">
      <formula1>"　,8,9"</formula1>
    </dataValidation>
  </dataValidations>
  <hyperlinks>
    <hyperlink ref="BD32:BD36" r:id="rId1" display="https://www.itic.pref.ibaraki.jp/examination/" xr:uid="{00000000-0004-0000-0500-000000000000}"/>
  </hyperlinks>
  <printOptions horizontalCentered="1"/>
  <pageMargins left="0.19685039370078741" right="0.19685039370078741" top="0.15748031496062992" bottom="0.15748031496062992" header="0.31496062992125984" footer="0.31496062992125984"/>
  <pageSetup paperSize="9" scale="85" orientation="portrait" blackAndWhite="1" r:id="rId2"/>
  <drawing r:id="rId3"/>
  <legacyDrawing r:id="rId4"/>
  <extLst>
    <ext xmlns:x14="http://schemas.microsoft.com/office/spreadsheetml/2009/9/main" uri="{CCE6A557-97BC-4b89-ADB6-D9C93CAAB3DF}">
      <x14:dataValidations xmlns:xm="http://schemas.microsoft.com/office/excel/2006/main" count="1">
        <x14:dataValidation type="list" errorStyle="warning" operator="greaterThan" allowBlank="1" showInputMessage="1" showErrorMessage="1" error="１以上の値を入力願います" xr:uid="{00000000-0002-0000-0500-00000B000000}">
          <x14:formula1>
            <xm:f>プルダウン用シート!$F$2:$F$103</xm:f>
          </x14:formula1>
          <xm:sqref>AJ67:AN68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32"/>
  <sheetViews>
    <sheetView workbookViewId="0">
      <selection activeCell="K23" sqref="K23"/>
    </sheetView>
  </sheetViews>
  <sheetFormatPr defaultColWidth="9" defaultRowHeight="16.2"/>
  <cols>
    <col min="1" max="16384" width="9" style="12"/>
  </cols>
  <sheetData>
    <row r="2" spans="1:1">
      <c r="A2" s="12" t="s">
        <v>501</v>
      </c>
    </row>
    <row r="3" spans="1:1">
      <c r="A3" s="12" t="s">
        <v>502</v>
      </c>
    </row>
    <row r="4" spans="1:1">
      <c r="A4" s="12" t="s">
        <v>218</v>
      </c>
    </row>
    <row r="5" spans="1:1">
      <c r="A5" s="12" t="s">
        <v>520</v>
      </c>
    </row>
    <row r="6" spans="1:1">
      <c r="A6" s="12" t="s">
        <v>522</v>
      </c>
    </row>
    <row r="7" spans="1:1">
      <c r="A7" s="12" t="s">
        <v>525</v>
      </c>
    </row>
    <row r="8" spans="1:1">
      <c r="A8" s="12" t="s">
        <v>526</v>
      </c>
    </row>
    <row r="9" spans="1:1">
      <c r="A9" s="12" t="s">
        <v>528</v>
      </c>
    </row>
    <row r="10" spans="1:1">
      <c r="A10" s="12" t="s">
        <v>246</v>
      </c>
    </row>
    <row r="11" spans="1:1">
      <c r="A11" s="12" t="s">
        <v>530</v>
      </c>
    </row>
    <row r="12" spans="1:1">
      <c r="A12" s="12" t="s">
        <v>247</v>
      </c>
    </row>
    <row r="13" spans="1:1">
      <c r="A13" s="12" t="s">
        <v>248</v>
      </c>
    </row>
    <row r="14" spans="1:1">
      <c r="A14" s="12" t="s">
        <v>249</v>
      </c>
    </row>
    <row r="16" spans="1:1">
      <c r="A16" s="12" t="s">
        <v>533</v>
      </c>
    </row>
    <row r="17" spans="1:1">
      <c r="A17" s="12" t="s">
        <v>534</v>
      </c>
    </row>
    <row r="19" spans="1:1">
      <c r="A19" s="8" t="s">
        <v>521</v>
      </c>
    </row>
    <row r="36" spans="1:13">
      <c r="A36" s="8" t="s">
        <v>523</v>
      </c>
      <c r="M36" s="8" t="s">
        <v>524</v>
      </c>
    </row>
    <row r="56" spans="1:1">
      <c r="A56" s="8" t="s">
        <v>527</v>
      </c>
    </row>
    <row r="73" spans="1:1">
      <c r="A73" s="8" t="s">
        <v>529</v>
      </c>
    </row>
    <row r="92" spans="1:1">
      <c r="A92" s="8" t="s">
        <v>531</v>
      </c>
    </row>
    <row r="115" spans="1:1">
      <c r="A115" s="8" t="s">
        <v>532</v>
      </c>
    </row>
    <row r="132" spans="1:1">
      <c r="A132" s="8" t="s">
        <v>568</v>
      </c>
    </row>
  </sheetData>
  <sheetProtection algorithmName="SHA-512" hashValue="MKQQI6sl1xi3O1zrIbSsW8RT9B6Y60lwVfyTKxdtZYIHLHAZg404Ss1cFzy55jy2VW2UpFwIJ6ab8M9unqHxJQ==" saltValue="DXadyHccxVsHsPlT8S9JOw==" spinCount="100000" sheet="1" objects="1" scenarios="1"/>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03"/>
  <sheetViews>
    <sheetView workbookViewId="0">
      <selection activeCell="K23" sqref="K23"/>
    </sheetView>
  </sheetViews>
  <sheetFormatPr defaultRowHeight="13.2"/>
  <cols>
    <col min="1" max="1" width="11.6640625" style="3" customWidth="1"/>
    <col min="2" max="2" width="5" style="3" customWidth="1"/>
    <col min="3" max="4" width="9" style="3"/>
    <col min="5" max="5" width="5" style="3" customWidth="1"/>
    <col min="6" max="6" width="9" style="3"/>
    <col min="7" max="7" width="8.88671875" style="3"/>
    <col min="9" max="9" width="13.6640625" bestFit="1" customWidth="1"/>
  </cols>
  <sheetData>
    <row r="1" spans="1:10" ht="13.8" thickBot="1">
      <c r="A1" s="1" t="s">
        <v>32</v>
      </c>
      <c r="B1" s="2"/>
      <c r="C1" s="14" t="s">
        <v>33</v>
      </c>
      <c r="D1" s="15" t="s">
        <v>34</v>
      </c>
      <c r="F1" s="3" t="s">
        <v>210</v>
      </c>
      <c r="I1" t="s">
        <v>622</v>
      </c>
      <c r="J1" t="s">
        <v>639</v>
      </c>
    </row>
    <row r="2" spans="1:10">
      <c r="A2" s="4">
        <v>0</v>
      </c>
      <c r="B2" s="5"/>
      <c r="C2" s="16" t="s">
        <v>67</v>
      </c>
      <c r="D2" s="17" t="s">
        <v>37</v>
      </c>
    </row>
    <row r="3" spans="1:10">
      <c r="A3" s="6">
        <v>0.5</v>
      </c>
      <c r="B3" s="5"/>
      <c r="C3" s="16" t="s">
        <v>41</v>
      </c>
      <c r="D3" s="18" t="s">
        <v>37</v>
      </c>
      <c r="F3" s="3">
        <v>0</v>
      </c>
    </row>
    <row r="4" spans="1:10" ht="13.8" thickBot="1">
      <c r="A4" s="7">
        <v>1</v>
      </c>
      <c r="B4" s="5"/>
      <c r="C4" s="16" t="s">
        <v>44</v>
      </c>
      <c r="D4" s="18" t="s">
        <v>37</v>
      </c>
      <c r="F4" s="3">
        <v>1</v>
      </c>
      <c r="G4" s="3">
        <v>1</v>
      </c>
    </row>
    <row r="5" spans="1:10">
      <c r="C5" s="16" t="s">
        <v>48</v>
      </c>
      <c r="D5" s="18" t="s">
        <v>37</v>
      </c>
      <c r="F5" s="3">
        <v>2</v>
      </c>
      <c r="G5" s="3">
        <v>2</v>
      </c>
    </row>
    <row r="6" spans="1:10">
      <c r="C6" s="16" t="s">
        <v>52</v>
      </c>
      <c r="D6" s="18" t="s">
        <v>53</v>
      </c>
      <c r="F6" s="3">
        <v>3</v>
      </c>
      <c r="G6" s="3">
        <v>3</v>
      </c>
    </row>
    <row r="7" spans="1:10">
      <c r="A7" s="2"/>
      <c r="C7" s="16" t="s">
        <v>56</v>
      </c>
      <c r="D7" s="18" t="s">
        <v>53</v>
      </c>
      <c r="F7" s="3">
        <v>4</v>
      </c>
    </row>
    <row r="8" spans="1:10">
      <c r="A8" s="21"/>
      <c r="C8" s="16" t="s">
        <v>63</v>
      </c>
      <c r="D8" s="18" t="s">
        <v>53</v>
      </c>
      <c r="F8" s="3">
        <v>5</v>
      </c>
      <c r="G8" s="3">
        <v>4</v>
      </c>
    </row>
    <row r="9" spans="1:10">
      <c r="A9" s="22"/>
      <c r="C9" s="16" t="s">
        <v>69</v>
      </c>
      <c r="D9" s="18" t="s">
        <v>53</v>
      </c>
      <c r="F9" s="3">
        <v>6</v>
      </c>
      <c r="G9" s="3">
        <v>5</v>
      </c>
    </row>
    <row r="10" spans="1:10">
      <c r="A10" s="22"/>
      <c r="C10" s="16" t="s">
        <v>73</v>
      </c>
      <c r="D10" s="18" t="s">
        <v>53</v>
      </c>
      <c r="F10" s="3">
        <v>7</v>
      </c>
      <c r="G10" s="3">
        <v>6</v>
      </c>
    </row>
    <row r="11" spans="1:10">
      <c r="A11" s="22"/>
      <c r="C11" s="16" t="s">
        <v>77</v>
      </c>
      <c r="D11" s="18" t="s">
        <v>53</v>
      </c>
      <c r="F11" s="3">
        <v>8</v>
      </c>
      <c r="G11" s="3">
        <v>7</v>
      </c>
    </row>
    <row r="12" spans="1:10">
      <c r="A12" s="22"/>
      <c r="C12" s="16" t="s">
        <v>88</v>
      </c>
      <c r="D12" s="18" t="s">
        <v>53</v>
      </c>
      <c r="F12" s="3">
        <v>9</v>
      </c>
      <c r="G12" s="3">
        <v>8</v>
      </c>
    </row>
    <row r="13" spans="1:10">
      <c r="A13" s="22"/>
      <c r="C13" s="16" t="s">
        <v>597</v>
      </c>
      <c r="D13" s="18" t="s">
        <v>53</v>
      </c>
      <c r="F13" s="3">
        <v>10</v>
      </c>
      <c r="G13" s="3">
        <v>9</v>
      </c>
    </row>
    <row r="14" spans="1:10">
      <c r="A14" s="22"/>
      <c r="C14" s="16" t="s">
        <v>86</v>
      </c>
      <c r="D14" s="18" t="s">
        <v>53</v>
      </c>
      <c r="F14" s="3">
        <v>11</v>
      </c>
      <c r="G14" s="3">
        <v>10</v>
      </c>
    </row>
    <row r="15" spans="1:10">
      <c r="A15" s="22"/>
      <c r="C15" s="16" t="s">
        <v>83</v>
      </c>
      <c r="D15" s="18" t="s">
        <v>53</v>
      </c>
      <c r="F15" s="3">
        <v>12</v>
      </c>
      <c r="G15" s="3">
        <v>11</v>
      </c>
    </row>
    <row r="16" spans="1:10">
      <c r="A16" s="22"/>
      <c r="C16" s="16" t="s">
        <v>598</v>
      </c>
      <c r="D16" s="18" t="s">
        <v>53</v>
      </c>
      <c r="F16" s="3">
        <v>13</v>
      </c>
      <c r="G16" s="3">
        <v>12</v>
      </c>
    </row>
    <row r="17" spans="3:6">
      <c r="C17" s="16" t="s">
        <v>93</v>
      </c>
      <c r="D17" s="18" t="s">
        <v>53</v>
      </c>
      <c r="F17" s="3">
        <v>14</v>
      </c>
    </row>
    <row r="18" spans="3:6">
      <c r="C18" s="16" t="s">
        <v>599</v>
      </c>
      <c r="D18" s="18" t="s">
        <v>53</v>
      </c>
      <c r="F18" s="3">
        <v>15</v>
      </c>
    </row>
    <row r="19" spans="3:6">
      <c r="C19" s="16" t="s">
        <v>94</v>
      </c>
      <c r="D19" s="18" t="s">
        <v>53</v>
      </c>
      <c r="F19" s="3">
        <v>16</v>
      </c>
    </row>
    <row r="20" spans="3:6">
      <c r="C20" s="16" t="s">
        <v>97</v>
      </c>
      <c r="D20" s="18" t="s">
        <v>53</v>
      </c>
      <c r="F20" s="3">
        <v>17</v>
      </c>
    </row>
    <row r="21" spans="3:6">
      <c r="C21" s="16" t="s">
        <v>100</v>
      </c>
      <c r="D21" s="18" t="s">
        <v>53</v>
      </c>
      <c r="F21" s="3">
        <v>18</v>
      </c>
    </row>
    <row r="22" spans="3:6">
      <c r="C22" s="16" t="s">
        <v>600</v>
      </c>
      <c r="D22" s="18" t="s">
        <v>102</v>
      </c>
      <c r="F22" s="3">
        <v>19</v>
      </c>
    </row>
    <row r="23" spans="3:6">
      <c r="C23" s="16" t="s">
        <v>601</v>
      </c>
      <c r="D23" s="18" t="s">
        <v>102</v>
      </c>
      <c r="F23" s="3">
        <v>20</v>
      </c>
    </row>
    <row r="24" spans="3:6">
      <c r="C24" s="16" t="s">
        <v>106</v>
      </c>
      <c r="D24" s="18" t="s">
        <v>102</v>
      </c>
      <c r="F24" s="3">
        <v>21</v>
      </c>
    </row>
    <row r="25" spans="3:6">
      <c r="C25" s="16" t="s">
        <v>602</v>
      </c>
      <c r="D25" s="18" t="s">
        <v>102</v>
      </c>
      <c r="F25" s="3">
        <v>22</v>
      </c>
    </row>
    <row r="26" spans="3:6">
      <c r="C26" s="16" t="s">
        <v>110</v>
      </c>
      <c r="D26" s="18" t="s">
        <v>102</v>
      </c>
      <c r="F26" s="3">
        <v>23</v>
      </c>
    </row>
    <row r="27" spans="3:6">
      <c r="C27" s="16" t="s">
        <v>603</v>
      </c>
      <c r="D27" s="18" t="s">
        <v>102</v>
      </c>
      <c r="F27" s="3">
        <v>24</v>
      </c>
    </row>
    <row r="28" spans="3:6">
      <c r="C28" s="16" t="s">
        <v>113</v>
      </c>
      <c r="D28" s="18" t="s">
        <v>102</v>
      </c>
      <c r="F28" s="3">
        <v>25</v>
      </c>
    </row>
    <row r="29" spans="3:6">
      <c r="C29" s="16" t="s">
        <v>604</v>
      </c>
      <c r="D29" s="18" t="s">
        <v>102</v>
      </c>
      <c r="F29" s="3">
        <v>26</v>
      </c>
    </row>
    <row r="30" spans="3:6">
      <c r="C30" s="16" t="s">
        <v>605</v>
      </c>
      <c r="D30" s="18" t="s">
        <v>102</v>
      </c>
      <c r="F30" s="3">
        <v>27</v>
      </c>
    </row>
    <row r="31" spans="3:6">
      <c r="C31" s="16" t="s">
        <v>606</v>
      </c>
      <c r="D31" s="18" t="s">
        <v>102</v>
      </c>
      <c r="F31" s="3">
        <v>28</v>
      </c>
    </row>
    <row r="32" spans="3:6">
      <c r="C32" s="16" t="s">
        <v>607</v>
      </c>
      <c r="D32" s="18" t="s">
        <v>102</v>
      </c>
      <c r="F32" s="3">
        <v>29</v>
      </c>
    </row>
    <row r="33" spans="3:6">
      <c r="C33" s="16" t="s">
        <v>608</v>
      </c>
      <c r="D33" s="18" t="s">
        <v>102</v>
      </c>
      <c r="F33" s="3">
        <v>30</v>
      </c>
    </row>
    <row r="34" spans="3:6" ht="13.8" thickBot="1">
      <c r="C34" s="19" t="s">
        <v>609</v>
      </c>
      <c r="D34" s="20" t="s">
        <v>102</v>
      </c>
      <c r="F34" s="3">
        <v>31</v>
      </c>
    </row>
    <row r="35" spans="3:6">
      <c r="F35" s="3">
        <v>32</v>
      </c>
    </row>
    <row r="36" spans="3:6">
      <c r="F36" s="3">
        <v>33</v>
      </c>
    </row>
    <row r="37" spans="3:6">
      <c r="F37" s="3">
        <v>34</v>
      </c>
    </row>
    <row r="38" spans="3:6">
      <c r="F38" s="3">
        <v>35</v>
      </c>
    </row>
    <row r="39" spans="3:6">
      <c r="F39" s="3">
        <v>36</v>
      </c>
    </row>
    <row r="40" spans="3:6">
      <c r="F40" s="3">
        <v>37</v>
      </c>
    </row>
    <row r="41" spans="3:6">
      <c r="F41" s="3">
        <v>38</v>
      </c>
    </row>
    <row r="42" spans="3:6">
      <c r="F42" s="3">
        <v>39</v>
      </c>
    </row>
    <row r="43" spans="3:6">
      <c r="F43" s="3">
        <v>40</v>
      </c>
    </row>
    <row r="44" spans="3:6">
      <c r="F44" s="3">
        <v>41</v>
      </c>
    </row>
    <row r="45" spans="3:6">
      <c r="F45" s="3">
        <v>42</v>
      </c>
    </row>
    <row r="46" spans="3:6">
      <c r="F46" s="3">
        <v>43</v>
      </c>
    </row>
    <row r="47" spans="3:6">
      <c r="F47" s="3">
        <v>44</v>
      </c>
    </row>
    <row r="48" spans="3:6">
      <c r="F48" s="3">
        <v>45</v>
      </c>
    </row>
    <row r="49" spans="6:6">
      <c r="F49" s="3">
        <v>46</v>
      </c>
    </row>
    <row r="50" spans="6:6">
      <c r="F50" s="3">
        <v>47</v>
      </c>
    </row>
    <row r="51" spans="6:6">
      <c r="F51" s="3">
        <v>48</v>
      </c>
    </row>
    <row r="52" spans="6:6">
      <c r="F52" s="3">
        <v>49</v>
      </c>
    </row>
    <row r="53" spans="6:6">
      <c r="F53" s="3">
        <v>50</v>
      </c>
    </row>
    <row r="54" spans="6:6">
      <c r="F54" s="3">
        <v>51</v>
      </c>
    </row>
    <row r="55" spans="6:6">
      <c r="F55" s="3">
        <v>52</v>
      </c>
    </row>
    <row r="56" spans="6:6">
      <c r="F56" s="3">
        <v>53</v>
      </c>
    </row>
    <row r="57" spans="6:6">
      <c r="F57" s="3">
        <v>54</v>
      </c>
    </row>
    <row r="58" spans="6:6">
      <c r="F58" s="3">
        <v>55</v>
      </c>
    </row>
    <row r="59" spans="6:6">
      <c r="F59" s="3">
        <v>56</v>
      </c>
    </row>
    <row r="60" spans="6:6">
      <c r="F60" s="3">
        <v>57</v>
      </c>
    </row>
    <row r="61" spans="6:6">
      <c r="F61" s="3">
        <v>58</v>
      </c>
    </row>
    <row r="62" spans="6:6">
      <c r="F62" s="3">
        <v>59</v>
      </c>
    </row>
    <row r="63" spans="6:6">
      <c r="F63" s="3">
        <v>60</v>
      </c>
    </row>
    <row r="64" spans="6:6">
      <c r="F64" s="3">
        <v>61</v>
      </c>
    </row>
    <row r="65" spans="6:6">
      <c r="F65" s="3">
        <v>62</v>
      </c>
    </row>
    <row r="66" spans="6:6">
      <c r="F66" s="3">
        <v>63</v>
      </c>
    </row>
    <row r="67" spans="6:6">
      <c r="F67" s="3">
        <v>64</v>
      </c>
    </row>
    <row r="68" spans="6:6">
      <c r="F68" s="3">
        <v>65</v>
      </c>
    </row>
    <row r="69" spans="6:6">
      <c r="F69" s="3">
        <v>66</v>
      </c>
    </row>
    <row r="70" spans="6:6">
      <c r="F70" s="3">
        <v>67</v>
      </c>
    </row>
    <row r="71" spans="6:6">
      <c r="F71" s="3">
        <v>68</v>
      </c>
    </row>
    <row r="72" spans="6:6">
      <c r="F72" s="3">
        <v>69</v>
      </c>
    </row>
    <row r="73" spans="6:6">
      <c r="F73" s="3">
        <v>70</v>
      </c>
    </row>
    <row r="74" spans="6:6">
      <c r="F74" s="3">
        <v>71</v>
      </c>
    </row>
    <row r="75" spans="6:6">
      <c r="F75" s="3">
        <v>72</v>
      </c>
    </row>
    <row r="76" spans="6:6">
      <c r="F76" s="3">
        <v>73</v>
      </c>
    </row>
    <row r="77" spans="6:6">
      <c r="F77" s="3">
        <v>74</v>
      </c>
    </row>
    <row r="78" spans="6:6">
      <c r="F78" s="3">
        <v>75</v>
      </c>
    </row>
    <row r="79" spans="6:6">
      <c r="F79" s="3">
        <v>76</v>
      </c>
    </row>
    <row r="80" spans="6:6">
      <c r="F80" s="3">
        <v>77</v>
      </c>
    </row>
    <row r="81" spans="6:6">
      <c r="F81" s="3">
        <v>78</v>
      </c>
    </row>
    <row r="82" spans="6:6">
      <c r="F82" s="3">
        <v>79</v>
      </c>
    </row>
    <row r="83" spans="6:6">
      <c r="F83" s="3">
        <v>80</v>
      </c>
    </row>
    <row r="84" spans="6:6">
      <c r="F84" s="3">
        <v>81</v>
      </c>
    </row>
    <row r="85" spans="6:6">
      <c r="F85" s="3">
        <v>82</v>
      </c>
    </row>
    <row r="86" spans="6:6">
      <c r="F86" s="3">
        <v>83</v>
      </c>
    </row>
    <row r="87" spans="6:6">
      <c r="F87" s="3">
        <v>84</v>
      </c>
    </row>
    <row r="88" spans="6:6">
      <c r="F88" s="3">
        <v>85</v>
      </c>
    </row>
    <row r="89" spans="6:6">
      <c r="F89" s="3">
        <v>86</v>
      </c>
    </row>
    <row r="90" spans="6:6">
      <c r="F90" s="3">
        <v>87</v>
      </c>
    </row>
    <row r="91" spans="6:6">
      <c r="F91" s="3">
        <v>88</v>
      </c>
    </row>
    <row r="92" spans="6:6">
      <c r="F92" s="3">
        <v>89</v>
      </c>
    </row>
    <row r="93" spans="6:6">
      <c r="F93" s="3">
        <v>90</v>
      </c>
    </row>
    <row r="94" spans="6:6">
      <c r="F94" s="3">
        <v>91</v>
      </c>
    </row>
    <row r="95" spans="6:6">
      <c r="F95" s="3">
        <v>92</v>
      </c>
    </row>
    <row r="96" spans="6:6">
      <c r="F96" s="3">
        <v>93</v>
      </c>
    </row>
    <row r="97" spans="6:6">
      <c r="F97" s="3">
        <v>94</v>
      </c>
    </row>
    <row r="98" spans="6:6">
      <c r="F98" s="3">
        <v>95</v>
      </c>
    </row>
    <row r="99" spans="6:6">
      <c r="F99" s="3">
        <v>96</v>
      </c>
    </row>
    <row r="100" spans="6:6">
      <c r="F100" s="3">
        <v>97</v>
      </c>
    </row>
    <row r="101" spans="6:6">
      <c r="F101" s="3">
        <v>98</v>
      </c>
    </row>
    <row r="102" spans="6:6">
      <c r="F102" s="3">
        <v>99</v>
      </c>
    </row>
    <row r="103" spans="6:6">
      <c r="F103" s="3">
        <v>100</v>
      </c>
    </row>
  </sheetData>
  <sheetProtection algorithmName="SHA-512" hashValue="q65on+/VLeJPHdzz1TUHbUxre1p/vNpbTlh+pIkiJWFUefBcwXrGiKKpM1ThT/KIbBndUTz2yNmR/DUvcuoD4g==" saltValue="KGi5byp7aLne5OqnygpDpA==" spinCount="100000" sheet="1" objects="1" scenarios="1"/>
  <phoneticPr fontId="2"/>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60</vt:i4>
      </vt:variant>
    </vt:vector>
  </HeadingPairs>
  <TitlesOfParts>
    <vt:vector size="68" baseType="lpstr">
      <vt:lpstr>試験・分析・検査申請書【記入例】</vt:lpstr>
      <vt:lpstr>試験・分析・検査申請書（５件以下）</vt:lpstr>
      <vt:lpstr>試験・分析・検査申請書（６～１０件）</vt:lpstr>
      <vt:lpstr>試験項目一覧</vt:lpstr>
      <vt:lpstr>成績書交付申請書【記入例】</vt:lpstr>
      <vt:lpstr>成績書交付申請書</vt:lpstr>
      <vt:lpstr>作成方法(管理者用）</vt:lpstr>
      <vt:lpstr>プルダウン用シート</vt:lpstr>
      <vt:lpstr>_8</vt:lpstr>
      <vt:lpstr>_9</vt:lpstr>
      <vt:lpstr>'試験・分析・検査申請書（５件以下）'!Print_Area</vt:lpstr>
      <vt:lpstr>'試験・分析・検査申請書（６～１０件）'!Print_Area</vt:lpstr>
      <vt:lpstr>試験・分析・検査申請書【記入例】!Print_Area</vt:lpstr>
      <vt:lpstr>試験項目一覧!Print_Area</vt:lpstr>
      <vt:lpstr>成績書交付申請書!Print_Area</vt:lpstr>
      <vt:lpstr>成績書交付申請書【記入例】!Print_Area</vt:lpstr>
      <vt:lpstr>試験項目一覧!引っかき硬度･鉛筆法</vt:lpstr>
      <vt:lpstr>試験項目一覧!解析シミュレーション・CAE</vt:lpstr>
      <vt:lpstr>試験項目一覧!金属材料摩耗試験</vt:lpstr>
      <vt:lpstr>試験項目一覧!金属試験</vt:lpstr>
      <vt:lpstr>試験項目一覧!金属組織試験</vt:lpstr>
      <vt:lpstr>減免率</vt:lpstr>
      <vt:lpstr>試験項目一覧!硬度試験</vt:lpstr>
      <vt:lpstr>試験項目一覧!材料強度試験</vt:lpstr>
      <vt:lpstr>試験項目一覧!材料強度試験等</vt:lpstr>
      <vt:lpstr>試験項目一覧!材料試験等</vt:lpstr>
      <vt:lpstr>試験項目一覧!三次元形状データ作成・CAD</vt:lpstr>
      <vt:lpstr>試験項目一覧!残留応力測定</vt:lpstr>
      <vt:lpstr>四半期1始</vt:lpstr>
      <vt:lpstr>四半期1終</vt:lpstr>
      <vt:lpstr>四半期2始</vt:lpstr>
      <vt:lpstr>四半期2終</vt:lpstr>
      <vt:lpstr>四半期3始</vt:lpstr>
      <vt:lpstr>四半期3終</vt:lpstr>
      <vt:lpstr>四半期4始</vt:lpstr>
      <vt:lpstr>四半期4終</vt:lpstr>
      <vt:lpstr>試験項目一覧!試験区分</vt:lpstr>
      <vt:lpstr>試験項目一覧!自動化技術支援</vt:lpstr>
      <vt:lpstr>試験項目一覧!焼結試験</vt:lpstr>
      <vt:lpstr>試験項目一覧!職員派遣</vt:lpstr>
      <vt:lpstr>試験項目一覧!食品の分析・試験等</vt:lpstr>
      <vt:lpstr>試験項目一覧!性能試験・長期性能試験</vt:lpstr>
      <vt:lpstr>試験項目一覧!成績書交付</vt:lpstr>
      <vt:lpstr>試験項目一覧!精度試験</vt:lpstr>
      <vt:lpstr>試験項目一覧!精密測定・三次元測定機</vt:lpstr>
      <vt:lpstr>試験項目一覧!設計支援</vt:lpstr>
      <vt:lpstr>試験項目一覧!前処理・金属</vt:lpstr>
      <vt:lpstr>試験項目一覧!前処理・分析</vt:lpstr>
      <vt:lpstr>試験項目一覧!塑性加工解析・CAE</vt:lpstr>
      <vt:lpstr>試験項目一覧!耐候試験・ウェザーメーター</vt:lpstr>
      <vt:lpstr>試験項目一覧!耐光試験・フェードメーター</vt:lpstr>
      <vt:lpstr>試験項目一覧!耐食試験</vt:lpstr>
      <vt:lpstr>担当者</vt:lpstr>
      <vt:lpstr>試験項目一覧!定性分析</vt:lpstr>
      <vt:lpstr>試験項目一覧!定量分析</vt:lpstr>
      <vt:lpstr>試験項目一覧!電気試験</vt:lpstr>
      <vt:lpstr>試験項目一覧!透過率・反射率・吸光度測定</vt:lpstr>
      <vt:lpstr>試験項目一覧!疲労試験</vt:lpstr>
      <vt:lpstr>試験項目一覧!非破壊試験</vt:lpstr>
      <vt:lpstr>試験項目一覧!表面処理試験</vt:lpstr>
      <vt:lpstr>試験項目一覧!付着性･クロスカット法</vt:lpstr>
      <vt:lpstr>試験項目一覧!分析</vt:lpstr>
      <vt:lpstr>試験項目一覧!膜厚試験</vt:lpstr>
      <vt:lpstr>試験項目一覧!模型試作・CAM</vt:lpstr>
      <vt:lpstr>試験項目一覧!木材含水率測定</vt:lpstr>
      <vt:lpstr>試験項目一覧!木材試験</vt:lpstr>
      <vt:lpstr>試験項目一覧!木材比重測定</vt:lpstr>
      <vt:lpstr>試験項目一覧!劣化試験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m_tobita</dc:creator>
  <cp:lastModifiedBy>山下</cp:lastModifiedBy>
  <cp:lastPrinted>2025-03-25T09:41:28Z</cp:lastPrinted>
  <dcterms:created xsi:type="dcterms:W3CDTF">2000-05-09T02:46:10Z</dcterms:created>
  <dcterms:modified xsi:type="dcterms:W3CDTF">2026-01-05T07:29:37Z</dcterms:modified>
</cp:coreProperties>
</file>